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4564B283-F86E-4515-B247-5DCDB14B9D1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eriale" sheetId="3" r:id="rId1"/>
    <sheet name="Miass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N50" i="8"/>
  <c r="M50" i="8"/>
  <c r="L50" i="8"/>
  <c r="K50" i="8"/>
  <c r="J50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2" i="8"/>
  <c r="H50" i="8" l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<sst xmlns="http://schemas.openxmlformats.org/spreadsheetml/2006/main" count="508" uniqueCount="84">
  <si>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</si>
  <si>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</si>
  <si>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</si>
  <si>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</si>
  <si>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</si>
  <si>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</si>
  <si>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</si>
  <si>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</si>
  <si>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</si>
  <si>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</si>
  <si>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</si>
  <si>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</si>
  <si>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</si>
  <si>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</si>
  <si>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</si>
  <si>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</si>
  <si>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</si>
  <si>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</si>
  <si>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</si>
  <si>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</si>
  <si>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</si>
  <si>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</si>
  <si>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CARRELLO ELEVATORE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</si>
  <si>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</si>
  <si>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</si>
  <si>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</si>
  <si>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</si>
  <si>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</si>
  <si>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</si>
  <si>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</si>
  <si>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</si>
  <si>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</si>
  <si>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</si>
  <si>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</si>
  <si>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</si>
  <si>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</si>
  <si>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</si>
  <si>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</si>
  <si>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</si>
  <si>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</si>
  <si>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</si>
  <si>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ASSISTENZA</t>
  </si>
  <si>
    <t>TRASPORTO DA/A</t>
  </si>
  <si>
    <t>FMA</t>
  </si>
  <si>
    <t>MANODOPERA</t>
  </si>
  <si>
    <t>ORE VIAGGIO</t>
  </si>
  <si>
    <t>KM</t>
  </si>
  <si>
    <t>REVISIONE</t>
  </si>
  <si>
    <t>SOSTEGNI</t>
  </si>
  <si>
    <t>VASCHE</t>
  </si>
  <si>
    <t>MONTAGGIO VASCHE</t>
  </si>
  <si>
    <t>MONTAGGIO DOSATORI</t>
  </si>
  <si>
    <t>MATERIALE DOSATORI</t>
  </si>
  <si>
    <t>HERTALON</t>
  </si>
  <si>
    <t>RIPARI</t>
  </si>
  <si>
    <t>CANCELLI</t>
  </si>
  <si>
    <t>FISCHER</t>
  </si>
  <si>
    <t xml:space="preserve">SMONTAGGIO </t>
  </si>
  <si>
    <t>PROVE</t>
  </si>
  <si>
    <t>ORE FMA</t>
  </si>
  <si>
    <t>ORE V.</t>
  </si>
  <si>
    <t>ORE O.</t>
  </si>
  <si>
    <t>VITTO</t>
  </si>
  <si>
    <t>MATERIALE MIASS</t>
  </si>
  <si>
    <t>MIASS PATRICA</t>
  </si>
  <si>
    <t>MIASS FMA</t>
  </si>
  <si>
    <t>MOTORIDUTTORI</t>
  </si>
  <si>
    <t>BARRIERE SICUREZZA</t>
  </si>
  <si>
    <t>FINECORSA SICUREZZA</t>
  </si>
  <si>
    <t>FOTOCELLULE</t>
  </si>
  <si>
    <t xml:space="preserve">FINECORSA </t>
  </si>
  <si>
    <t>PLC</t>
  </si>
  <si>
    <t>HMI</t>
  </si>
  <si>
    <t>QUADRO</t>
  </si>
  <si>
    <t>PARTENZE</t>
  </si>
  <si>
    <t>MATERIALE VARIO</t>
  </si>
  <si>
    <t>MATERIALE VARIO ESTERNO</t>
  </si>
  <si>
    <t>FINECORSA MECCANICI</t>
  </si>
  <si>
    <t>PERSONALE REM CLIENTE FINALE SMONTAGGIO</t>
  </si>
  <si>
    <t>PERSONALE REM CLIENTE FINALE MONTAGGIO</t>
  </si>
  <si>
    <t>PERSONALE REM CLIENTE FINALE CAPOCANTIERE</t>
  </si>
  <si>
    <t>IRD</t>
  </si>
  <si>
    <t>GRU</t>
  </si>
  <si>
    <t xml:space="preserve">TRASPORTO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</si>
</sst>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workbookViewId="0">
      <selection activeCell="R4" sqref="R4:R30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 t="s">
        <v>63</v>
      </c>
      <c r="C4" s="18" t="s">
        <v>13</v>
      </c>
      <c r="D4" s="18">
        <v>1</v>
      </c>
      <c r="E4" s="35">
        <v>18500</v>
      </c>
      <c r="F4" s="26">
        <v>0</v>
      </c>
      <c r="G4" s="26">
        <f t="shared" ref="G4:G67" si="0">+(E4/100*F4)+E4</f>
        <v>18500</v>
      </c>
      <c r="H4" s="20"/>
      <c r="I4" s="20">
        <f t="shared" ref="I4:I67" si="1">+G4-(G4/100*H4)</f>
        <v>18500</v>
      </c>
      <c r="J4" s="20">
        <f t="shared" ref="J4:J67" si="2">D4*I4</f>
        <v>18500</v>
      </c>
      <c r="K4" s="20">
        <f>J4</f>
        <v>18500</v>
      </c>
      <c r="L4" s="21">
        <v>0.2</v>
      </c>
      <c r="M4" s="20">
        <f>K4/(1-L4)</f>
        <v>23125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24865.591397849465</v>
      </c>
      <c r="S4" s="39"/>
    </row>
    <row r="5" spans="1:19" s="22" customFormat="1" ht="15" customHeight="1" x14ac:dyDescent="0.15">
      <c r="A5" s="31"/>
      <c r="B5" s="32" t="s">
        <v>66</v>
      </c>
      <c r="C5" s="18" t="s">
        <v>13</v>
      </c>
      <c r="D5" s="18">
        <v>10</v>
      </c>
      <c r="E5" s="35">
        <v>300</v>
      </c>
      <c r="F5" s="26">
        <v>0</v>
      </c>
      <c r="G5" s="26">
        <f t="shared" si="0"/>
        <v>300</v>
      </c>
      <c r="H5" s="20"/>
      <c r="I5" s="20">
        <f t="shared" si="1"/>
        <v>300</v>
      </c>
      <c r="J5" s="20">
        <f t="shared" si="2"/>
        <v>3000</v>
      </c>
      <c r="K5" s="20">
        <f t="shared" ref="K5:K68" si="3">J5</f>
        <v>3000</v>
      </c>
      <c r="L5" s="21">
        <v>0.2</v>
      </c>
      <c r="M5" s="20">
        <f t="shared" ref="M5:M68" si="4">K5/(1-L5)</f>
        <v>3750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4032.2580645161293</v>
      </c>
      <c r="S5" s="39"/>
    </row>
    <row r="6" spans="1:19" s="22" customFormat="1" ht="15" customHeight="1" x14ac:dyDescent="0.15">
      <c r="A6" s="31"/>
      <c r="B6" s="32" t="s">
        <v>67</v>
      </c>
      <c r="C6" s="18" t="s">
        <v>13</v>
      </c>
      <c r="D6" s="18">
        <v>0</v>
      </c>
      <c r="E6" s="35">
        <v>600</v>
      </c>
      <c r="F6" s="26">
        <v>0</v>
      </c>
      <c r="G6" s="26">
        <f t="shared" si="0"/>
        <v>600</v>
      </c>
      <c r="H6" s="20"/>
      <c r="I6" s="20">
        <f t="shared" si="1"/>
        <v>600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2" t="s">
        <v>68</v>
      </c>
      <c r="C7" s="18" t="s">
        <v>13</v>
      </c>
      <c r="D7" s="18">
        <v>2</v>
      </c>
      <c r="E7" s="35">
        <v>400</v>
      </c>
      <c r="F7" s="26">
        <v>0</v>
      </c>
      <c r="G7" s="26">
        <f t="shared" si="0"/>
        <v>400</v>
      </c>
      <c r="H7" s="20"/>
      <c r="I7" s="20">
        <f t="shared" si="1"/>
        <v>400</v>
      </c>
      <c r="J7" s="20">
        <f t="shared" si="2"/>
        <v>800</v>
      </c>
      <c r="K7" s="20">
        <f t="shared" si="3"/>
        <v>800</v>
      </c>
      <c r="L7" s="21">
        <v>0.2</v>
      </c>
      <c r="M7" s="20">
        <f t="shared" si="4"/>
        <v>1000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1075.2688172043011</v>
      </c>
      <c r="S7" s="39"/>
    </row>
    <row r="8" spans="1:19" s="22" customFormat="1" ht="15" customHeight="1" x14ac:dyDescent="0.15">
      <c r="A8" s="16"/>
      <c r="B8" s="17" t="s">
        <v>70</v>
      </c>
      <c r="C8" s="18" t="s">
        <v>13</v>
      </c>
      <c r="D8" s="18">
        <v>20</v>
      </c>
      <c r="E8" s="35">
        <v>30</v>
      </c>
      <c r="F8" s="26">
        <v>0</v>
      </c>
      <c r="G8" s="26">
        <f t="shared" si="0"/>
        <v>30</v>
      </c>
      <c r="H8" s="20"/>
      <c r="I8" s="20">
        <f t="shared" si="1"/>
        <v>30</v>
      </c>
      <c r="J8" s="20">
        <f t="shared" si="2"/>
        <v>600</v>
      </c>
      <c r="K8" s="20">
        <f t="shared" si="3"/>
        <v>600</v>
      </c>
      <c r="L8" s="21">
        <v>0.2</v>
      </c>
      <c r="M8" s="20">
        <f t="shared" si="4"/>
        <v>750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806.45161290322585</v>
      </c>
      <c r="S8" s="39"/>
    </row>
    <row r="9" spans="1:19" s="22" customFormat="1" ht="15" customHeight="1" x14ac:dyDescent="0.15">
      <c r="A9" s="30"/>
      <c r="B9" s="30" t="s">
        <v>69</v>
      </c>
      <c r="C9" s="18" t="s">
        <v>13</v>
      </c>
      <c r="D9" s="18">
        <v>8</v>
      </c>
      <c r="E9" s="35">
        <v>100</v>
      </c>
      <c r="F9" s="26">
        <v>0</v>
      </c>
      <c r="G9" s="26">
        <f t="shared" si="0"/>
        <v>100</v>
      </c>
      <c r="H9" s="20"/>
      <c r="I9" s="20">
        <f t="shared" si="1"/>
        <v>100</v>
      </c>
      <c r="J9" s="20">
        <f t="shared" si="2"/>
        <v>800</v>
      </c>
      <c r="K9" s="20">
        <f t="shared" si="3"/>
        <v>800</v>
      </c>
      <c r="L9" s="21">
        <v>0.2</v>
      </c>
      <c r="M9" s="20">
        <f t="shared" si="4"/>
        <v>1000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1075.2688172043011</v>
      </c>
      <c r="S9" s="39"/>
    </row>
    <row r="10" spans="1:19" s="22" customFormat="1" ht="15" customHeight="1" x14ac:dyDescent="0.15">
      <c r="A10" s="30"/>
      <c r="B10" s="30" t="s">
        <v>71</v>
      </c>
      <c r="C10" s="18" t="s">
        <v>13</v>
      </c>
      <c r="D10" s="18">
        <v>1</v>
      </c>
      <c r="E10" s="35">
        <v>2000</v>
      </c>
      <c r="F10" s="26">
        <v>0</v>
      </c>
      <c r="G10" s="26">
        <f t="shared" si="0"/>
        <v>2000</v>
      </c>
      <c r="H10" s="20"/>
      <c r="I10" s="20">
        <f t="shared" si="1"/>
        <v>2000</v>
      </c>
      <c r="J10" s="20">
        <f t="shared" si="2"/>
        <v>2000</v>
      </c>
      <c r="K10" s="20">
        <f t="shared" si="3"/>
        <v>2000</v>
      </c>
      <c r="L10" s="21">
        <v>0.2</v>
      </c>
      <c r="M10" s="20">
        <f t="shared" si="4"/>
        <v>2500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2688.172043010753</v>
      </c>
      <c r="S10" s="39"/>
    </row>
    <row r="11" spans="1:19" s="22" customFormat="1" ht="15" customHeight="1" x14ac:dyDescent="0.15">
      <c r="A11" s="30"/>
      <c r="B11" s="30" t="s">
        <v>72</v>
      </c>
      <c r="C11" s="18" t="s">
        <v>13</v>
      </c>
      <c r="D11" s="18">
        <v>1</v>
      </c>
      <c r="E11" s="35">
        <v>1100</v>
      </c>
      <c r="F11" s="26">
        <v>0</v>
      </c>
      <c r="G11" s="26">
        <f t="shared" si="0"/>
        <v>1100</v>
      </c>
      <c r="H11" s="20"/>
      <c r="I11" s="20">
        <f t="shared" si="1"/>
        <v>1100</v>
      </c>
      <c r="J11" s="20">
        <f t="shared" si="2"/>
        <v>1100</v>
      </c>
      <c r="K11" s="20">
        <f t="shared" si="3"/>
        <v>1100</v>
      </c>
      <c r="L11" s="21">
        <v>0.2</v>
      </c>
      <c r="M11" s="20">
        <f t="shared" si="4"/>
        <v>1375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1478.494623655914</v>
      </c>
      <c r="S11" s="39"/>
    </row>
    <row r="12" spans="1:19" s="22" customFormat="1" ht="15" customHeight="1" x14ac:dyDescent="0.15">
      <c r="A12" s="30"/>
      <c r="B12" s="30" t="s">
        <v>73</v>
      </c>
      <c r="C12" s="18" t="s">
        <v>13</v>
      </c>
      <c r="D12" s="18">
        <v>1</v>
      </c>
      <c r="E12" s="35">
        <v>2500</v>
      </c>
      <c r="F12" s="26">
        <v>0</v>
      </c>
      <c r="G12" s="26">
        <f t="shared" si="0"/>
        <v>2500</v>
      </c>
      <c r="H12" s="20"/>
      <c r="I12" s="20">
        <f t="shared" si="1"/>
        <v>2500</v>
      </c>
      <c r="J12" s="20">
        <f t="shared" si="2"/>
        <v>2500</v>
      </c>
      <c r="K12" s="20">
        <f t="shared" si="3"/>
        <v>2500</v>
      </c>
      <c r="L12" s="21">
        <v>0.2</v>
      </c>
      <c r="M12" s="20">
        <f t="shared" si="4"/>
        <v>3125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3360.2150537634411</v>
      </c>
      <c r="S12" s="39"/>
    </row>
    <row r="13" spans="1:19" s="22" customFormat="1" ht="15" customHeight="1" x14ac:dyDescent="0.15">
      <c r="A13" s="16"/>
      <c r="B13" s="17" t="s">
        <v>74</v>
      </c>
      <c r="C13" s="18" t="s">
        <v>13</v>
      </c>
      <c r="D13" s="18"/>
      <c r="E13" s="35">
        <v>90</v>
      </c>
      <c r="F13" s="26">
        <v>0</v>
      </c>
      <c r="G13" s="26">
        <f t="shared" si="0"/>
        <v>90</v>
      </c>
      <c r="H13" s="20"/>
      <c r="I13" s="20">
        <f t="shared" si="1"/>
        <v>90</v>
      </c>
      <c r="J13" s="20">
        <f t="shared" si="2"/>
        <v>0</v>
      </c>
      <c r="K13" s="20">
        <f t="shared" si="3"/>
        <v>0</v>
      </c>
      <c r="L13" s="21">
        <v>0.2</v>
      </c>
      <c r="M13" s="20">
        <f t="shared" si="4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0</v>
      </c>
      <c r="S13" s="39"/>
    </row>
    <row r="14" spans="1:19" s="22" customFormat="1" ht="15" customHeight="1" x14ac:dyDescent="0.15">
      <c r="A14" s="5"/>
      <c r="B14" s="29" t="s">
        <v>75</v>
      </c>
      <c r="C14" s="18" t="s">
        <v>13</v>
      </c>
      <c r="D14" s="18">
        <v>1</v>
      </c>
      <c r="E14" s="35">
        <v>500</v>
      </c>
      <c r="F14" s="26">
        <v>0</v>
      </c>
      <c r="G14" s="26">
        <f t="shared" si="0"/>
        <v>500</v>
      </c>
      <c r="H14" s="20"/>
      <c r="I14" s="20">
        <f t="shared" si="1"/>
        <v>500</v>
      </c>
      <c r="J14" s="20">
        <f t="shared" si="2"/>
        <v>500</v>
      </c>
      <c r="K14" s="20">
        <f t="shared" si="3"/>
        <v>500</v>
      </c>
      <c r="L14" s="21">
        <v>0.2</v>
      </c>
      <c r="M14" s="20">
        <f t="shared" si="4"/>
        <v>625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672.04301075268825</v>
      </c>
      <c r="S14" s="39"/>
    </row>
    <row r="15" spans="1:19" s="22" customFormat="1" ht="15" customHeight="1" x14ac:dyDescent="0.15">
      <c r="A15" s="30"/>
      <c r="B15" s="30" t="s">
        <v>76</v>
      </c>
      <c r="C15" s="18" t="s">
        <v>13</v>
      </c>
      <c r="D15" s="18">
        <v>1</v>
      </c>
      <c r="E15" s="35">
        <v>1500</v>
      </c>
      <c r="F15" s="26">
        <v>0</v>
      </c>
      <c r="G15" s="26">
        <f t="shared" si="0"/>
        <v>1500</v>
      </c>
      <c r="H15" s="20"/>
      <c r="I15" s="20">
        <f t="shared" si="1"/>
        <v>1500</v>
      </c>
      <c r="J15" s="20">
        <f t="shared" si="2"/>
        <v>1500</v>
      </c>
      <c r="K15" s="20">
        <f t="shared" si="3"/>
        <v>1500</v>
      </c>
      <c r="L15" s="21">
        <v>0.2</v>
      </c>
      <c r="M15" s="20">
        <f t="shared" si="4"/>
        <v>1875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2016.1290322580646</v>
      </c>
      <c r="S15" s="39"/>
    </row>
    <row r="16" spans="1:19" s="22" customFormat="1" ht="15" customHeight="1" x14ac:dyDescent="0.15">
      <c r="A16" s="31"/>
      <c r="B16" s="32"/>
      <c r="C16" s="18" t="s">
        <v>13</v>
      </c>
      <c r="D16" s="18"/>
      <c r="E16" s="35"/>
      <c r="F16" s="26">
        <v>0</v>
      </c>
      <c r="G16" s="26">
        <f t="shared" si="0"/>
        <v>0</v>
      </c>
      <c r="H16" s="20"/>
      <c r="I16" s="20">
        <f t="shared" si="1"/>
        <v>0</v>
      </c>
      <c r="J16" s="20">
        <f t="shared" si="2"/>
        <v>0</v>
      </c>
      <c r="K16" s="20">
        <f t="shared" si="3"/>
        <v>0</v>
      </c>
      <c r="L16" s="21">
        <v>0.2</v>
      </c>
      <c r="M16" s="20">
        <f t="shared" si="4"/>
        <v>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0</v>
      </c>
      <c r="S16" s="39"/>
    </row>
    <row r="17" spans="1:19" s="22" customFormat="1" ht="15" customHeight="1" x14ac:dyDescent="0.15">
      <c r="A17" s="31"/>
      <c r="B17" s="32"/>
      <c r="C17" s="18" t="s">
        <v>13</v>
      </c>
      <c r="D17" s="18"/>
      <c r="E17" s="35"/>
      <c r="F17" s="26">
        <v>0</v>
      </c>
      <c r="G17" s="26">
        <f t="shared" si="0"/>
        <v>0</v>
      </c>
      <c r="H17" s="20"/>
      <c r="I17" s="20">
        <f t="shared" si="1"/>
        <v>0</v>
      </c>
      <c r="J17" s="20">
        <f t="shared" si="2"/>
        <v>0</v>
      </c>
      <c r="K17" s="20">
        <f t="shared" si="3"/>
        <v>0</v>
      </c>
      <c r="L17" s="21">
        <v>0.2</v>
      </c>
      <c r="M17" s="20">
        <f t="shared" si="4"/>
        <v>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0</v>
      </c>
      <c r="S17" s="39"/>
    </row>
    <row r="18" spans="1:19" s="22" customFormat="1" ht="15" customHeight="1" x14ac:dyDescent="0.15">
      <c r="A18" s="16"/>
      <c r="B18" s="34"/>
      <c r="C18" s="18" t="s">
        <v>13</v>
      </c>
      <c r="D18" s="18"/>
      <c r="E18" s="35"/>
      <c r="F18" s="26">
        <v>0</v>
      </c>
      <c r="G18" s="26">
        <f t="shared" si="0"/>
        <v>0</v>
      </c>
      <c r="H18" s="20"/>
      <c r="I18" s="20">
        <f t="shared" si="1"/>
        <v>0</v>
      </c>
      <c r="J18" s="20">
        <f t="shared" si="2"/>
        <v>0</v>
      </c>
      <c r="K18" s="20">
        <f t="shared" si="3"/>
        <v>0</v>
      </c>
      <c r="L18" s="21">
        <v>0.2</v>
      </c>
      <c r="M18" s="20">
        <f t="shared" si="4"/>
        <v>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0</v>
      </c>
      <c r="S18" s="39"/>
    </row>
    <row r="19" spans="1:19" s="22" customFormat="1" ht="15" customHeight="1" x14ac:dyDescent="0.15">
      <c r="A19" s="16"/>
      <c r="B19" s="34"/>
      <c r="C19" s="18" t="s">
        <v>13</v>
      </c>
      <c r="D19" s="18"/>
      <c r="E19" s="35"/>
      <c r="F19" s="26">
        <v>0</v>
      </c>
      <c r="G19" s="26">
        <f t="shared" si="0"/>
        <v>0</v>
      </c>
      <c r="H19" s="20"/>
      <c r="I19" s="20">
        <f t="shared" si="1"/>
        <v>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16"/>
      <c r="B20" s="34" t="s">
        <v>77</v>
      </c>
      <c r="C20" s="18" t="s">
        <v>13</v>
      </c>
      <c r="D20" s="18">
        <v>4</v>
      </c>
      <c r="E20" s="35">
        <v>150</v>
      </c>
      <c r="F20" s="26">
        <v>0</v>
      </c>
      <c r="G20" s="26">
        <f t="shared" si="0"/>
        <v>150</v>
      </c>
      <c r="H20" s="20"/>
      <c r="I20" s="20">
        <f t="shared" si="1"/>
        <v>150</v>
      </c>
      <c r="J20" s="20">
        <f t="shared" si="2"/>
        <v>600</v>
      </c>
      <c r="K20" s="20">
        <f t="shared" si="3"/>
        <v>600</v>
      </c>
      <c r="L20" s="21">
        <v>0.2</v>
      </c>
      <c r="M20" s="20">
        <f t="shared" si="4"/>
        <v>750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806.45161290322585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 t="s">
        <v>22</v>
      </c>
      <c r="C22" s="18" t="s">
        <v>13</v>
      </c>
      <c r="D22" s="18">
        <v>8</v>
      </c>
      <c r="E22" s="35">
        <v>100</v>
      </c>
      <c r="F22" s="26">
        <v>0</v>
      </c>
      <c r="G22" s="26">
        <f t="shared" si="0"/>
        <v>100</v>
      </c>
      <c r="H22" s="20"/>
      <c r="I22" s="20">
        <f t="shared" si="1"/>
        <v>100</v>
      </c>
      <c r="J22" s="20">
        <f t="shared" si="2"/>
        <v>800</v>
      </c>
      <c r="K22" s="20">
        <f t="shared" si="3"/>
        <v>800</v>
      </c>
      <c r="L22" s="21">
        <v>0.2</v>
      </c>
      <c r="M22" s="20">
        <f t="shared" si="4"/>
        <v>1000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1075.2688172043011</v>
      </c>
      <c r="S22" s="39"/>
    </row>
    <row r="23" spans="1:19" s="22" customFormat="1" ht="15" customHeight="1" x14ac:dyDescent="0.15">
      <c r="A23" s="16"/>
      <c r="B23" s="17" t="s">
        <v>82</v>
      </c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 t="s">
        <v>83</v>
      </c>
      <c r="C24" s="18" t="s">
        <v>13</v>
      </c>
      <c r="D24" s="18">
        <v>1</v>
      </c>
      <c r="E24" s="35">
        <v>800</v>
      </c>
      <c r="F24" s="26">
        <v>0</v>
      </c>
      <c r="G24" s="26">
        <f t="shared" si="0"/>
        <v>800</v>
      </c>
      <c r="H24" s="20"/>
      <c r="I24" s="20">
        <f t="shared" si="1"/>
        <v>800</v>
      </c>
      <c r="J24" s="20">
        <f t="shared" si="2"/>
        <v>800</v>
      </c>
      <c r="K24" s="20">
        <f t="shared" si="3"/>
        <v>800</v>
      </c>
      <c r="L24" s="21">
        <v>0.2</v>
      </c>
      <c r="M24" s="20">
        <f t="shared" si="4"/>
        <v>1000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1075.2688172043011</v>
      </c>
      <c r="S24" s="39"/>
    </row>
    <row r="25" spans="1:19" s="22" customFormat="1" ht="15" customHeight="1" x14ac:dyDescent="0.15">
      <c r="A25" s="16"/>
      <c r="B25" s="33" t="s">
        <v>82</v>
      </c>
      <c r="C25" s="18" t="s">
        <v>13</v>
      </c>
      <c r="D25" s="18">
        <v>8</v>
      </c>
      <c r="E25" s="35">
        <v>100</v>
      </c>
      <c r="F25" s="26">
        <v>0</v>
      </c>
      <c r="G25" s="26">
        <f t="shared" si="0"/>
        <v>100</v>
      </c>
      <c r="H25" s="20"/>
      <c r="I25" s="20">
        <f t="shared" si="1"/>
        <v>100</v>
      </c>
      <c r="J25" s="20">
        <f t="shared" si="2"/>
        <v>800</v>
      </c>
      <c r="K25" s="20">
        <f t="shared" si="3"/>
        <v>800</v>
      </c>
      <c r="L25" s="21">
        <v>0.2</v>
      </c>
      <c r="M25" s="20">
        <f t="shared" si="4"/>
        <v>1000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1075.2688172043011</v>
      </c>
      <c r="S25" s="39"/>
    </row>
    <row r="26" spans="1:19" s="22" customFormat="1" ht="15" customHeight="1" x14ac:dyDescent="0.15">
      <c r="A26" s="16"/>
      <c r="B26" s="33" t="s">
        <v>82</v>
      </c>
      <c r="C26" s="18" t="s">
        <v>13</v>
      </c>
      <c r="D26" s="18"/>
      <c r="E26" s="35">
        <v>130</v>
      </c>
      <c r="F26" s="26">
        <v>0</v>
      </c>
      <c r="G26" s="26">
        <f t="shared" si="0"/>
        <v>130</v>
      </c>
      <c r="H26" s="20"/>
      <c r="I26" s="20">
        <f t="shared" si="1"/>
        <v>130</v>
      </c>
      <c r="J26" s="20">
        <f t="shared" si="2"/>
        <v>0</v>
      </c>
      <c r="K26" s="20">
        <f t="shared" si="3"/>
        <v>0</v>
      </c>
      <c r="L26" s="21">
        <v>0.2</v>
      </c>
      <c r="M26" s="20">
        <f t="shared" si="4"/>
        <v>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0</v>
      </c>
      <c r="S26" s="39"/>
    </row>
    <row r="27" spans="1:19" s="22" customFormat="1" ht="15" customHeight="1" x14ac:dyDescent="0.15">
      <c r="A27" s="16"/>
      <c r="B27" s="33" t="s">
        <v>82</v>
      </c>
      <c r="C27" s="18" t="s">
        <v>13</v>
      </c>
      <c r="D27" s="18"/>
      <c r="E27" s="35">
        <v>175</v>
      </c>
      <c r="F27" s="26">
        <v>0</v>
      </c>
      <c r="G27" s="26">
        <f t="shared" si="0"/>
        <v>175</v>
      </c>
      <c r="H27" s="20"/>
      <c r="I27" s="20">
        <f t="shared" si="1"/>
        <v>175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46102.150537634414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N50"/>
  <sheetViews>
    <sheetView topLeftCell="A22" workbookViewId="0">
      <selection activeCell="N30" sqref="N30"/>
    </sheetView>
  </sheetViews>
  <sheetFormatPr defaultRowHeight="15" x14ac:dyDescent="0.25"/>
  <cols>
    <col min="3" max="3" width="37.140625" customWidth="1"/>
    <col min="4" max="4" width="7.42578125" style="43" customWidth="1"/>
    <col min="5" max="5" width="9.140625" style="43"/>
    <col min="6" max="6" width="9.140625" style="44"/>
    <col min="8" max="8" width="9.140625" style="44"/>
    <col min="10" max="14" width="9.140625" style="43"/>
  </cols>
  <sheetData>
    <row r="2" spans="3:14" x14ac:dyDescent="0.25">
      <c r="C2" t="s">
        <v>42</v>
      </c>
      <c r="D2" s="43">
        <v>800</v>
      </c>
      <c r="E2" s="43">
        <v>1</v>
      </c>
      <c r="F2" s="44">
        <v>0.9</v>
      </c>
      <c r="G2">
        <v>1</v>
      </c>
      <c r="H2" s="44">
        <f>+D2*E2*F2*G2</f>
        <v>720</v>
      </c>
      <c r="J2" s="43" t="s">
        <v>59</v>
      </c>
      <c r="K2" s="43" t="s">
        <v>60</v>
      </c>
      <c r="L2" s="43" t="s">
        <v>61</v>
      </c>
      <c r="M2" s="43" t="s">
        <v>46</v>
      </c>
      <c r="N2" s="43" t="s">
        <v>62</v>
      </c>
    </row>
    <row r="3" spans="3:14" x14ac:dyDescent="0.25">
      <c r="H3" s="44">
        <f t="shared" ref="H3:H46" si="0">+D3*E3*F3*G3</f>
        <v>0</v>
      </c>
    </row>
    <row r="4" spans="3:14" x14ac:dyDescent="0.25">
      <c r="H4" s="44">
        <f t="shared" si="0"/>
        <v>0</v>
      </c>
    </row>
    <row r="5" spans="3:14" x14ac:dyDescent="0.25">
      <c r="G5">
        <v>1</v>
      </c>
      <c r="H5" s="44">
        <f t="shared" si="0"/>
        <v>0</v>
      </c>
    </row>
    <row r="6" spans="3:14" x14ac:dyDescent="0.25">
      <c r="H6" s="44">
        <f t="shared" si="0"/>
        <v>0</v>
      </c>
    </row>
    <row r="7" spans="3:14" x14ac:dyDescent="0.25">
      <c r="C7" t="s">
        <v>47</v>
      </c>
      <c r="D7" s="43">
        <v>200</v>
      </c>
      <c r="E7" s="43">
        <v>1</v>
      </c>
      <c r="F7" s="44">
        <v>35</v>
      </c>
      <c r="G7">
        <v>1</v>
      </c>
      <c r="H7" s="44">
        <f t="shared" si="0"/>
        <v>7000</v>
      </c>
    </row>
    <row r="8" spans="3:14" x14ac:dyDescent="0.25">
      <c r="C8" t="s">
        <v>48</v>
      </c>
      <c r="D8" s="43">
        <v>1</v>
      </c>
      <c r="E8" s="43">
        <v>24</v>
      </c>
      <c r="F8" s="44">
        <v>64</v>
      </c>
      <c r="G8">
        <v>1</v>
      </c>
      <c r="H8" s="44">
        <f t="shared" si="0"/>
        <v>1536</v>
      </c>
    </row>
    <row r="9" spans="3:14" x14ac:dyDescent="0.25">
      <c r="C9" t="s">
        <v>49</v>
      </c>
      <c r="D9" s="43">
        <v>1</v>
      </c>
      <c r="E9" s="43">
        <v>1</v>
      </c>
      <c r="F9" s="44">
        <v>1110</v>
      </c>
      <c r="G9">
        <v>1</v>
      </c>
      <c r="H9" s="44">
        <f t="shared" si="0"/>
        <v>1110</v>
      </c>
    </row>
    <row r="10" spans="3:14" x14ac:dyDescent="0.25">
      <c r="C10" t="s">
        <v>44</v>
      </c>
      <c r="D10" s="43">
        <v>2</v>
      </c>
      <c r="E10" s="43">
        <v>10</v>
      </c>
      <c r="F10" s="44">
        <v>32</v>
      </c>
      <c r="H10" s="44">
        <f t="shared" si="0"/>
        <v>0</v>
      </c>
      <c r="L10" s="43">
        <v>20</v>
      </c>
    </row>
    <row r="11" spans="3:14" x14ac:dyDescent="0.25">
      <c r="C11" t="s">
        <v>50</v>
      </c>
      <c r="D11" s="43">
        <v>2</v>
      </c>
      <c r="E11" s="43">
        <v>10</v>
      </c>
      <c r="F11" s="44">
        <v>32</v>
      </c>
      <c r="H11" s="44">
        <f t="shared" si="0"/>
        <v>0</v>
      </c>
      <c r="L11" s="43">
        <v>20</v>
      </c>
    </row>
    <row r="12" spans="3:14" x14ac:dyDescent="0.25">
      <c r="C12" t="s">
        <v>51</v>
      </c>
      <c r="D12" s="43">
        <v>2</v>
      </c>
      <c r="E12" s="43">
        <v>10</v>
      </c>
      <c r="F12" s="44">
        <v>32</v>
      </c>
      <c r="G12">
        <v>1</v>
      </c>
      <c r="H12" s="44">
        <f t="shared" si="0"/>
        <v>640</v>
      </c>
      <c r="L12" s="43">
        <v>20</v>
      </c>
    </row>
    <row r="13" spans="3:14" x14ac:dyDescent="0.25">
      <c r="C13" t="s">
        <v>52</v>
      </c>
      <c r="D13" s="43">
        <v>10</v>
      </c>
      <c r="E13" s="43">
        <v>80</v>
      </c>
      <c r="F13" s="44">
        <v>1</v>
      </c>
      <c r="G13">
        <v>1</v>
      </c>
      <c r="H13" s="44">
        <f t="shared" si="0"/>
        <v>800</v>
      </c>
    </row>
    <row r="14" spans="3:14" x14ac:dyDescent="0.25">
      <c r="C14" t="s">
        <v>53</v>
      </c>
      <c r="D14" s="43">
        <v>56</v>
      </c>
      <c r="E14" s="43">
        <v>20</v>
      </c>
      <c r="F14" s="44">
        <v>1</v>
      </c>
      <c r="G14">
        <v>1</v>
      </c>
      <c r="H14" s="44">
        <f t="shared" si="0"/>
        <v>1120</v>
      </c>
    </row>
    <row r="15" spans="3:14" x14ac:dyDescent="0.25">
      <c r="H15" s="44">
        <f t="shared" si="0"/>
        <v>0</v>
      </c>
    </row>
    <row r="16" spans="3:14" x14ac:dyDescent="0.25">
      <c r="G16">
        <v>1</v>
      </c>
      <c r="H16" s="44">
        <f t="shared" si="0"/>
        <v>0</v>
      </c>
    </row>
    <row r="17" spans="1:14" x14ac:dyDescent="0.25">
      <c r="G17">
        <v>1</v>
      </c>
      <c r="H17" s="44">
        <f t="shared" si="0"/>
        <v>0</v>
      </c>
    </row>
    <row r="18" spans="1:14" x14ac:dyDescent="0.25">
      <c r="G18">
        <v>1</v>
      </c>
      <c r="H18" s="44">
        <f t="shared" si="0"/>
        <v>0</v>
      </c>
    </row>
    <row r="19" spans="1:14" x14ac:dyDescent="0.25">
      <c r="C19" t="s">
        <v>54</v>
      </c>
      <c r="D19" s="43">
        <v>1</v>
      </c>
      <c r="E19" s="43">
        <v>46</v>
      </c>
      <c r="F19" s="44">
        <v>96</v>
      </c>
      <c r="G19">
        <v>1</v>
      </c>
      <c r="H19" s="44">
        <f t="shared" si="0"/>
        <v>4416</v>
      </c>
    </row>
    <row r="20" spans="1:14" x14ac:dyDescent="0.25">
      <c r="C20" t="s">
        <v>55</v>
      </c>
      <c r="D20" s="43">
        <v>1</v>
      </c>
      <c r="E20" s="43">
        <v>2</v>
      </c>
      <c r="F20" s="44">
        <v>150</v>
      </c>
      <c r="G20">
        <v>1</v>
      </c>
      <c r="H20" s="44">
        <f t="shared" si="0"/>
        <v>300</v>
      </c>
    </row>
    <row r="21" spans="1:14" x14ac:dyDescent="0.25">
      <c r="C21" t="s">
        <v>56</v>
      </c>
      <c r="D21" s="43">
        <v>1</v>
      </c>
      <c r="E21" s="43">
        <v>1</v>
      </c>
      <c r="F21" s="44">
        <v>500</v>
      </c>
      <c r="G21">
        <v>1</v>
      </c>
      <c r="H21" s="44">
        <f t="shared" si="0"/>
        <v>500</v>
      </c>
    </row>
    <row r="22" spans="1:14" x14ac:dyDescent="0.25">
      <c r="G22">
        <v>1</v>
      </c>
      <c r="H22" s="44">
        <f t="shared" si="0"/>
        <v>0</v>
      </c>
    </row>
    <row r="23" spans="1:14" x14ac:dyDescent="0.25">
      <c r="G23">
        <v>1</v>
      </c>
      <c r="H23" s="44">
        <f t="shared" si="0"/>
        <v>0</v>
      </c>
    </row>
    <row r="24" spans="1:14" x14ac:dyDescent="0.25">
      <c r="H24" s="44">
        <f t="shared" si="0"/>
        <v>0</v>
      </c>
    </row>
    <row r="25" spans="1:14" x14ac:dyDescent="0.25">
      <c r="A25" t="s">
        <v>43</v>
      </c>
      <c r="C25" t="s">
        <v>57</v>
      </c>
      <c r="D25" s="43">
        <v>4</v>
      </c>
      <c r="E25" s="43">
        <v>40</v>
      </c>
      <c r="F25" s="44">
        <v>32</v>
      </c>
      <c r="H25" s="44">
        <f t="shared" si="0"/>
        <v>0</v>
      </c>
      <c r="J25" s="43">
        <v>160</v>
      </c>
    </row>
    <row r="26" spans="1:14" x14ac:dyDescent="0.25">
      <c r="C26" t="s">
        <v>58</v>
      </c>
      <c r="D26" s="43">
        <v>2</v>
      </c>
      <c r="E26" s="43">
        <v>20</v>
      </c>
      <c r="F26" s="44">
        <v>32</v>
      </c>
      <c r="H26" s="44">
        <f t="shared" si="0"/>
        <v>0</v>
      </c>
      <c r="J26" s="43">
        <v>40</v>
      </c>
    </row>
    <row r="27" spans="1:14" x14ac:dyDescent="0.25">
      <c r="C27" t="s">
        <v>45</v>
      </c>
      <c r="D27" s="43">
        <v>16</v>
      </c>
      <c r="F27" s="44">
        <v>26</v>
      </c>
      <c r="G27">
        <v>1</v>
      </c>
      <c r="H27" s="44">
        <f t="shared" si="0"/>
        <v>0</v>
      </c>
      <c r="K27" s="43">
        <v>16</v>
      </c>
    </row>
    <row r="28" spans="1:14" x14ac:dyDescent="0.25">
      <c r="C28" t="s">
        <v>46</v>
      </c>
      <c r="D28" s="43">
        <v>400</v>
      </c>
      <c r="E28" s="43">
        <v>0.6</v>
      </c>
      <c r="G28">
        <v>1</v>
      </c>
      <c r="H28" s="44">
        <f t="shared" si="0"/>
        <v>0</v>
      </c>
      <c r="M28" s="43">
        <v>400</v>
      </c>
    </row>
    <row r="29" spans="1:14" x14ac:dyDescent="0.25">
      <c r="C29" t="s">
        <v>21</v>
      </c>
      <c r="D29" s="43">
        <v>16</v>
      </c>
      <c r="G29">
        <v>1</v>
      </c>
      <c r="H29" s="44">
        <f t="shared" si="0"/>
        <v>0</v>
      </c>
      <c r="N29" s="43">
        <v>16</v>
      </c>
    </row>
    <row r="30" spans="1:14" x14ac:dyDescent="0.25">
      <c r="G30">
        <v>1</v>
      </c>
      <c r="H30" s="44">
        <f t="shared" si="0"/>
        <v>0</v>
      </c>
    </row>
    <row r="31" spans="1:14" x14ac:dyDescent="0.25">
      <c r="H31" s="44">
        <f t="shared" si="0"/>
        <v>0</v>
      </c>
    </row>
    <row r="32" spans="1:14" x14ac:dyDescent="0.25">
      <c r="H32" s="44">
        <f t="shared" si="0"/>
        <v>0</v>
      </c>
    </row>
    <row r="33" spans="1:14" x14ac:dyDescent="0.25">
      <c r="H33" s="44">
        <f t="shared" si="0"/>
        <v>0</v>
      </c>
    </row>
    <row r="34" spans="1:14" x14ac:dyDescent="0.25">
      <c r="A34" t="s">
        <v>43</v>
      </c>
      <c r="C34" t="s">
        <v>41</v>
      </c>
      <c r="D34" s="43">
        <v>3</v>
      </c>
      <c r="E34" s="43">
        <v>80</v>
      </c>
      <c r="F34" s="44">
        <v>32</v>
      </c>
      <c r="H34" s="44">
        <f t="shared" si="0"/>
        <v>0</v>
      </c>
      <c r="J34" s="43">
        <v>240</v>
      </c>
    </row>
    <row r="35" spans="1:14" x14ac:dyDescent="0.25">
      <c r="C35" t="s">
        <v>45</v>
      </c>
      <c r="D35" s="43">
        <v>3</v>
      </c>
      <c r="E35" s="43">
        <v>8</v>
      </c>
      <c r="F35" s="44">
        <v>26</v>
      </c>
      <c r="H35" s="44">
        <f t="shared" si="0"/>
        <v>0</v>
      </c>
      <c r="K35" s="43">
        <v>24</v>
      </c>
    </row>
    <row r="36" spans="1:14" x14ac:dyDescent="0.25">
      <c r="C36" t="s">
        <v>46</v>
      </c>
      <c r="D36" s="43">
        <v>1440</v>
      </c>
      <c r="E36" s="43">
        <v>0.6</v>
      </c>
      <c r="H36" s="44">
        <f t="shared" si="0"/>
        <v>0</v>
      </c>
      <c r="M36" s="43">
        <v>1440</v>
      </c>
    </row>
    <row r="37" spans="1:14" x14ac:dyDescent="0.25">
      <c r="C37" t="s">
        <v>21</v>
      </c>
      <c r="D37" s="43">
        <v>30</v>
      </c>
      <c r="H37" s="44">
        <f t="shared" si="0"/>
        <v>0</v>
      </c>
      <c r="N37" s="43">
        <v>30</v>
      </c>
    </row>
    <row r="38" spans="1:14" x14ac:dyDescent="0.25">
      <c r="H38" s="44">
        <f t="shared" si="0"/>
        <v>0</v>
      </c>
    </row>
    <row r="39" spans="1:14" x14ac:dyDescent="0.25">
      <c r="G39">
        <v>1</v>
      </c>
      <c r="H39" s="44">
        <f t="shared" si="0"/>
        <v>0</v>
      </c>
    </row>
    <row r="40" spans="1:14" x14ac:dyDescent="0.25">
      <c r="H40" s="44">
        <f t="shared" si="0"/>
        <v>0</v>
      </c>
    </row>
    <row r="41" spans="1:14" x14ac:dyDescent="0.25">
      <c r="H41" s="44">
        <f t="shared" si="0"/>
        <v>0</v>
      </c>
    </row>
    <row r="42" spans="1:14" x14ac:dyDescent="0.25">
      <c r="H42" s="44">
        <f t="shared" si="0"/>
        <v>0</v>
      </c>
    </row>
    <row r="43" spans="1:14" x14ac:dyDescent="0.25">
      <c r="H43" s="44">
        <f t="shared" si="0"/>
        <v>0</v>
      </c>
    </row>
    <row r="44" spans="1:14" x14ac:dyDescent="0.25">
      <c r="H44" s="44">
        <f t="shared" si="0"/>
        <v>0</v>
      </c>
    </row>
    <row r="45" spans="1:14" x14ac:dyDescent="0.25">
      <c r="H45" s="44">
        <f t="shared" si="0"/>
        <v>0</v>
      </c>
    </row>
    <row r="46" spans="1:14" x14ac:dyDescent="0.25">
      <c r="H46" s="44">
        <f t="shared" si="0"/>
        <v>0</v>
      </c>
    </row>
    <row r="50" spans="8:14" x14ac:dyDescent="0.25">
      <c r="H50" s="44">
        <f>SUM(H2:H49)</f>
        <v>18142</v>
      </c>
      <c r="J50" s="43">
        <f>SUM(J3:J49)</f>
        <v>440</v>
      </c>
      <c r="K50" s="43">
        <f>SUM(K3:K49)</f>
        <v>40</v>
      </c>
      <c r="L50" s="43">
        <f>SUM(L3:L49)</f>
        <v>60</v>
      </c>
      <c r="M50" s="43">
        <f>SUM(M3:M49)</f>
        <v>1840</v>
      </c>
      <c r="N50" s="43">
        <f>SUM(N3:N49)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abSelected="1" topLeftCell="A81" workbookViewId="0">
      <selection activeCell="R4" sqref="R4:R113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23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 t="s">
        <v>64</v>
      </c>
      <c r="C5" s="18" t="s">
        <v>13</v>
      </c>
      <c r="D5" s="18">
        <v>60</v>
      </c>
      <c r="E5" s="20">
        <v>32</v>
      </c>
      <c r="F5" s="26">
        <v>0</v>
      </c>
      <c r="G5" s="26">
        <f t="shared" si="0"/>
        <v>32</v>
      </c>
      <c r="H5" s="26">
        <v>0</v>
      </c>
      <c r="I5" s="20">
        <f t="shared" si="1"/>
        <v>32</v>
      </c>
      <c r="J5" s="20">
        <f t="shared" si="2"/>
        <v>1920</v>
      </c>
      <c r="K5" s="20">
        <f t="shared" ref="K5:K78" si="3">J5</f>
        <v>1920</v>
      </c>
      <c r="L5" s="21">
        <v>0.2</v>
      </c>
      <c r="M5" s="20">
        <f t="shared" ref="M5:M78" si="4">K5/(1-L5)</f>
        <v>2400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2580.6451612903229</v>
      </c>
      <c r="S5" s="39"/>
    </row>
    <row r="6" spans="1:19" s="22" customFormat="1" ht="15" customHeight="1" x14ac:dyDescent="0.15">
      <c r="A6" s="30"/>
      <c r="B6" s="33" t="s">
        <v>65</v>
      </c>
      <c r="C6" s="18" t="s">
        <v>13</v>
      </c>
      <c r="D6" s="18">
        <v>440</v>
      </c>
      <c r="E6" s="42">
        <v>32</v>
      </c>
      <c r="F6" s="26">
        <v>0</v>
      </c>
      <c r="G6" s="26">
        <f t="shared" si="0"/>
        <v>32</v>
      </c>
      <c r="H6" s="26">
        <v>0</v>
      </c>
      <c r="I6" s="20">
        <f t="shared" si="1"/>
        <v>32</v>
      </c>
      <c r="J6" s="20">
        <f t="shared" si="2"/>
        <v>14080</v>
      </c>
      <c r="K6" s="20">
        <f t="shared" si="3"/>
        <v>14080</v>
      </c>
      <c r="L6" s="21">
        <v>0.2</v>
      </c>
      <c r="M6" s="20">
        <f t="shared" si="4"/>
        <v>17600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18924.731182795702</v>
      </c>
      <c r="S6" s="39"/>
    </row>
    <row r="7" spans="1:19" s="22" customFormat="1" ht="15" customHeight="1" x14ac:dyDescent="0.15">
      <c r="A7" s="31"/>
      <c r="B7" s="33" t="s">
        <v>45</v>
      </c>
      <c r="C7" s="18" t="s">
        <v>13</v>
      </c>
      <c r="D7" s="18">
        <v>40</v>
      </c>
      <c r="E7" s="42">
        <v>26</v>
      </c>
      <c r="F7" s="26">
        <v>0</v>
      </c>
      <c r="G7" s="26">
        <f t="shared" si="0"/>
        <v>26</v>
      </c>
      <c r="H7" s="26">
        <v>0</v>
      </c>
      <c r="I7" s="20">
        <f t="shared" si="1"/>
        <v>26</v>
      </c>
      <c r="J7" s="20">
        <f t="shared" si="2"/>
        <v>1040</v>
      </c>
      <c r="K7" s="20">
        <f t="shared" si="3"/>
        <v>1040</v>
      </c>
      <c r="L7" s="21">
        <v>0.2</v>
      </c>
      <c r="M7" s="20">
        <f t="shared" si="4"/>
        <v>1300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1397.8494623655915</v>
      </c>
      <c r="S7" s="39"/>
    </row>
    <row r="8" spans="1:19" s="22" customFormat="1" ht="15" customHeight="1" x14ac:dyDescent="0.15">
      <c r="A8" s="31"/>
      <c r="B8" s="33" t="s">
        <v>18</v>
      </c>
      <c r="C8" s="18" t="s">
        <v>13</v>
      </c>
      <c r="D8" s="18">
        <v>1840</v>
      </c>
      <c r="E8" s="42">
        <v>0.9</v>
      </c>
      <c r="F8" s="26">
        <v>0</v>
      </c>
      <c r="G8" s="26">
        <f t="shared" si="0"/>
        <v>0.9</v>
      </c>
      <c r="H8" s="26">
        <v>0</v>
      </c>
      <c r="I8" s="20">
        <f t="shared" si="1"/>
        <v>0.9</v>
      </c>
      <c r="J8" s="20">
        <f t="shared" si="2"/>
        <v>1656</v>
      </c>
      <c r="K8" s="20">
        <f t="shared" si="3"/>
        <v>1656</v>
      </c>
      <c r="L8" s="21">
        <v>0.2</v>
      </c>
      <c r="M8" s="20">
        <f t="shared" si="4"/>
        <v>2070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2225.8064516129034</v>
      </c>
      <c r="S8" s="39"/>
    </row>
    <row r="9" spans="1:19" s="22" customFormat="1" ht="15" customHeight="1" x14ac:dyDescent="0.15">
      <c r="A9" s="16"/>
      <c r="B9" s="33" t="s">
        <v>20</v>
      </c>
      <c r="C9" s="18" t="s">
        <v>13</v>
      </c>
      <c r="D9" s="18">
        <v>46</v>
      </c>
      <c r="E9" s="42">
        <v>30</v>
      </c>
      <c r="F9" s="26">
        <v>0</v>
      </c>
      <c r="G9" s="26">
        <f t="shared" si="0"/>
        <v>30</v>
      </c>
      <c r="H9" s="26">
        <v>0</v>
      </c>
      <c r="I9" s="20">
        <f t="shared" si="1"/>
        <v>30</v>
      </c>
      <c r="J9" s="20">
        <f t="shared" si="2"/>
        <v>1380</v>
      </c>
      <c r="K9" s="20">
        <f t="shared" si="3"/>
        <v>1380</v>
      </c>
      <c r="L9" s="21">
        <v>0.2</v>
      </c>
      <c r="M9" s="20">
        <f t="shared" si="4"/>
        <v>1725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1854.8387096774195</v>
      </c>
      <c r="S9" s="39"/>
    </row>
    <row r="10" spans="1:19" s="22" customFormat="1" ht="15" customHeight="1" x14ac:dyDescent="0.15">
      <c r="A10" s="16"/>
      <c r="B10" s="33" t="s">
        <v>21</v>
      </c>
      <c r="C10" s="18" t="s">
        <v>13</v>
      </c>
      <c r="D10" s="18">
        <v>46</v>
      </c>
      <c r="E10" s="42">
        <v>100</v>
      </c>
      <c r="F10" s="26">
        <v>0</v>
      </c>
      <c r="G10" s="26">
        <f t="shared" si="0"/>
        <v>100</v>
      </c>
      <c r="H10" s="26">
        <v>0</v>
      </c>
      <c r="I10" s="20">
        <f t="shared" si="1"/>
        <v>100</v>
      </c>
      <c r="J10" s="20">
        <f t="shared" si="2"/>
        <v>4600</v>
      </c>
      <c r="K10" s="20">
        <f t="shared" si="3"/>
        <v>4600</v>
      </c>
      <c r="L10" s="21">
        <v>0.2</v>
      </c>
      <c r="M10" s="20">
        <f t="shared" si="4"/>
        <v>5750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6182.7956989247314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 t="s">
        <v>81</v>
      </c>
      <c r="C12" s="18" t="s">
        <v>13</v>
      </c>
      <c r="D12" s="18">
        <v>1</v>
      </c>
      <c r="E12" s="42">
        <v>8200</v>
      </c>
      <c r="F12" s="26">
        <v>0</v>
      </c>
      <c r="G12" s="26">
        <f t="shared" si="6"/>
        <v>8200</v>
      </c>
      <c r="H12" s="26">
        <v>0</v>
      </c>
      <c r="I12" s="20">
        <f t="shared" si="7"/>
        <v>8200</v>
      </c>
      <c r="J12" s="20">
        <f t="shared" si="8"/>
        <v>8200</v>
      </c>
      <c r="K12" s="20">
        <f t="shared" si="9"/>
        <v>8200</v>
      </c>
      <c r="L12" s="21">
        <v>0.2</v>
      </c>
      <c r="M12" s="20">
        <f t="shared" si="10"/>
        <v>10250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11021.505376344086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24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25</v>
      </c>
      <c r="C16" s="18" t="s">
        <v>13</v>
      </c>
      <c r="D16" s="18">
        <v>32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960</v>
      </c>
      <c r="K16" s="20">
        <f t="shared" si="3"/>
        <v>960</v>
      </c>
      <c r="L16" s="21">
        <v>0.2</v>
      </c>
      <c r="M16" s="20">
        <f t="shared" si="4"/>
        <v>1200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1290.3225806451615</v>
      </c>
      <c r="S16" s="39"/>
    </row>
    <row r="17" spans="1:19" s="22" customFormat="1" ht="15" customHeight="1" x14ac:dyDescent="0.15">
      <c r="A17" s="5"/>
      <c r="B17" s="33" t="s">
        <v>26</v>
      </c>
      <c r="C17" s="18" t="s">
        <v>13</v>
      </c>
      <c r="D17" s="18">
        <v>16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480</v>
      </c>
      <c r="K17" s="20">
        <f t="shared" si="3"/>
        <v>480</v>
      </c>
      <c r="L17" s="21">
        <v>0.2</v>
      </c>
      <c r="M17" s="20">
        <f t="shared" si="4"/>
        <v>600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645.16129032258073</v>
      </c>
      <c r="S17" s="39"/>
    </row>
    <row r="18" spans="1:19" s="22" customFormat="1" ht="15" customHeight="1" x14ac:dyDescent="0.15">
      <c r="A18" s="30"/>
      <c r="B18" s="33" t="s">
        <v>27</v>
      </c>
      <c r="C18" s="18" t="s">
        <v>13</v>
      </c>
      <c r="D18" s="18">
        <v>40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1200</v>
      </c>
      <c r="K18" s="20">
        <f t="shared" si="3"/>
        <v>1200</v>
      </c>
      <c r="L18" s="21">
        <v>0.2</v>
      </c>
      <c r="M18" s="20">
        <f t="shared" si="4"/>
        <v>1500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1612.9032258064517</v>
      </c>
      <c r="S18" s="39"/>
    </row>
    <row r="19" spans="1:19" s="22" customFormat="1" ht="15" customHeight="1" x14ac:dyDescent="0.15">
      <c r="A19" s="31"/>
      <c r="B19" s="33" t="s">
        <v>28</v>
      </c>
      <c r="C19" s="18" t="s">
        <v>13</v>
      </c>
      <c r="D19" s="18"/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8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200</v>
      </c>
      <c r="K21" s="20">
        <f t="shared" si="3"/>
        <v>200</v>
      </c>
      <c r="L21" s="21">
        <v>0.2</v>
      </c>
      <c r="M21" s="20">
        <f t="shared" si="4"/>
        <v>250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268.81720430107526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4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120</v>
      </c>
      <c r="K22" s="20">
        <f t="shared" si="3"/>
        <v>120</v>
      </c>
      <c r="L22" s="21">
        <v>0.2</v>
      </c>
      <c r="M22" s="20">
        <f t="shared" si="4"/>
        <v>150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161.29032258064518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>
        <v>2</v>
      </c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200</v>
      </c>
      <c r="K23" s="20">
        <f t="shared" si="3"/>
        <v>200</v>
      </c>
      <c r="L23" s="21">
        <v>0.2</v>
      </c>
      <c r="M23" s="20">
        <f t="shared" si="4"/>
        <v>250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268.81720430107526</v>
      </c>
      <c r="S23" s="39"/>
    </row>
    <row r="24" spans="1:19" s="22" customFormat="1" ht="15" customHeight="1" x14ac:dyDescent="0.15">
      <c r="A24" s="16"/>
      <c r="B24" s="33" t="s">
        <v>29</v>
      </c>
      <c r="C24" s="18" t="s">
        <v>13</v>
      </c>
      <c r="D24" s="18">
        <v>16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480</v>
      </c>
      <c r="K24" s="20">
        <f t="shared" si="3"/>
        <v>480</v>
      </c>
      <c r="L24" s="21">
        <v>0.2</v>
      </c>
      <c r="M24" s="20">
        <f t="shared" si="4"/>
        <v>600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645.16129032258073</v>
      </c>
      <c r="S24" s="39"/>
    </row>
    <row r="25" spans="1:19" s="22" customFormat="1" ht="15" customHeight="1" x14ac:dyDescent="0.15">
      <c r="A25" s="16"/>
      <c r="B25" s="33" t="s">
        <v>30</v>
      </c>
      <c r="C25" s="18" t="s">
        <v>13</v>
      </c>
      <c r="D25" s="18">
        <v>8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240</v>
      </c>
      <c r="K25" s="20">
        <f t="shared" si="3"/>
        <v>240</v>
      </c>
      <c r="L25" s="21">
        <v>0.2</v>
      </c>
      <c r="M25" s="20">
        <f t="shared" si="4"/>
        <v>300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322.58064516129036</v>
      </c>
      <c r="S25" s="39"/>
    </row>
    <row r="26" spans="1:19" s="22" customFormat="1" ht="15" customHeight="1" x14ac:dyDescent="0.15">
      <c r="A26" s="16"/>
      <c r="B26" s="33" t="s">
        <v>31</v>
      </c>
      <c r="C26" s="18" t="s">
        <v>13</v>
      </c>
      <c r="D26" s="18">
        <v>30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900</v>
      </c>
      <c r="K26" s="20">
        <f t="shared" si="3"/>
        <v>900</v>
      </c>
      <c r="L26" s="21">
        <v>0.2</v>
      </c>
      <c r="M26" s="20">
        <f t="shared" si="4"/>
        <v>1125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1209.6774193548388</v>
      </c>
      <c r="S26" s="39"/>
    </row>
    <row r="27" spans="1:19" s="22" customFormat="1" ht="15" customHeight="1" x14ac:dyDescent="0.15">
      <c r="A27" s="5"/>
      <c r="B27" s="33" t="s">
        <v>32</v>
      </c>
      <c r="C27" s="18" t="s">
        <v>13</v>
      </c>
      <c r="D27" s="18">
        <v>24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720</v>
      </c>
      <c r="K27" s="20">
        <f t="shared" si="3"/>
        <v>720</v>
      </c>
      <c r="L27" s="21">
        <v>0.2</v>
      </c>
      <c r="M27" s="20">
        <f t="shared" si="4"/>
        <v>900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967.74193548387109</v>
      </c>
      <c r="S27" s="39"/>
    </row>
    <row r="28" spans="1:19" s="22" customFormat="1" ht="15" customHeight="1" x14ac:dyDescent="0.15">
      <c r="A28" s="30"/>
      <c r="B28" s="33" t="s">
        <v>33</v>
      </c>
      <c r="C28" s="18" t="s">
        <v>13</v>
      </c>
      <c r="D28" s="18">
        <v>0</v>
      </c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31"/>
      <c r="B29" s="33" t="s">
        <v>34</v>
      </c>
      <c r="C29" s="18" t="s">
        <v>13</v>
      </c>
      <c r="D29" s="18">
        <v>8</v>
      </c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240</v>
      </c>
      <c r="K29" s="20">
        <f t="shared" si="3"/>
        <v>240</v>
      </c>
      <c r="L29" s="21">
        <v>0.2</v>
      </c>
      <c r="M29" s="20">
        <f t="shared" si="4"/>
        <v>300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322.58064516129036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78</v>
      </c>
      <c r="C32" s="18" t="s">
        <v>13</v>
      </c>
      <c r="D32" s="18">
        <v>80</v>
      </c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2800</v>
      </c>
      <c r="K32" s="20">
        <f t="shared" si="3"/>
        <v>2800</v>
      </c>
      <c r="L32" s="21">
        <v>0.2</v>
      </c>
      <c r="M32" s="20">
        <f t="shared" si="4"/>
        <v>3500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3763.4408602150538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>
        <v>800</v>
      </c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720</v>
      </c>
      <c r="K33" s="20">
        <f t="shared" si="3"/>
        <v>720</v>
      </c>
      <c r="L33" s="21">
        <v>0.2</v>
      </c>
      <c r="M33" s="20">
        <f t="shared" si="4"/>
        <v>900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967.74193548387109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>
        <v>16</v>
      </c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400</v>
      </c>
      <c r="K34" s="20">
        <f t="shared" si="3"/>
        <v>400</v>
      </c>
      <c r="L34" s="21">
        <v>0.2</v>
      </c>
      <c r="M34" s="20">
        <f t="shared" si="4"/>
        <v>500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537.63440860215053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>
        <v>20</v>
      </c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600</v>
      </c>
      <c r="K35" s="20">
        <f t="shared" si="3"/>
        <v>600</v>
      </c>
      <c r="L35" s="21">
        <v>0.2</v>
      </c>
      <c r="M35" s="20">
        <f t="shared" si="4"/>
        <v>750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806.45161290322585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>
        <v>20</v>
      </c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2000</v>
      </c>
      <c r="K36" s="20">
        <f t="shared" si="3"/>
        <v>2000</v>
      </c>
      <c r="L36" s="21">
        <v>0.2</v>
      </c>
      <c r="M36" s="20">
        <f t="shared" si="4"/>
        <v>2500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2688.172043010753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79</v>
      </c>
      <c r="C38" s="18" t="s">
        <v>13</v>
      </c>
      <c r="D38" s="18">
        <v>100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3000</v>
      </c>
      <c r="K38" s="20">
        <f t="shared" si="3"/>
        <v>3000</v>
      </c>
      <c r="L38" s="21">
        <v>0.2</v>
      </c>
      <c r="M38" s="20">
        <f t="shared" si="4"/>
        <v>3750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4032.2580645161293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/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/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/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/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80</v>
      </c>
      <c r="C44" s="18" t="s">
        <v>13</v>
      </c>
      <c r="D44" s="18">
        <v>120</v>
      </c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4200</v>
      </c>
      <c r="K44" s="20">
        <f t="shared" si="15"/>
        <v>4200</v>
      </c>
      <c r="L44" s="21">
        <v>0.2</v>
      </c>
      <c r="M44" s="20">
        <f t="shared" si="16"/>
        <v>5250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5645.1612903225814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>
        <v>800</v>
      </c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720</v>
      </c>
      <c r="K45" s="20">
        <f t="shared" si="15"/>
        <v>720</v>
      </c>
      <c r="L45" s="21">
        <v>0.2</v>
      </c>
      <c r="M45" s="20">
        <f t="shared" si="16"/>
        <v>900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967.74193548387109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>
        <v>8</v>
      </c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200</v>
      </c>
      <c r="K46" s="20">
        <f t="shared" si="15"/>
        <v>200</v>
      </c>
      <c r="L46" s="21">
        <v>0.2</v>
      </c>
      <c r="M46" s="20">
        <f t="shared" si="16"/>
        <v>250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268.81720430107526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>
        <v>12</v>
      </c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360</v>
      </c>
      <c r="K47" s="20">
        <f t="shared" si="15"/>
        <v>360</v>
      </c>
      <c r="L47" s="21">
        <v>0.2</v>
      </c>
      <c r="M47" s="20">
        <f t="shared" si="16"/>
        <v>450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483.87096774193554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>
        <v>12</v>
      </c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1200</v>
      </c>
      <c r="K48" s="20">
        <f t="shared" si="15"/>
        <v>1200</v>
      </c>
      <c r="L48" s="21">
        <v>0.2</v>
      </c>
      <c r="M48" s="20">
        <f t="shared" si="16"/>
        <v>1500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1612.9032258064517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35</v>
      </c>
      <c r="C51" s="18" t="s">
        <v>13</v>
      </c>
      <c r="D51" s="18">
        <v>240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7200</v>
      </c>
      <c r="K51" s="20">
        <f t="shared" si="3"/>
        <v>7200</v>
      </c>
      <c r="L51" s="21">
        <v>0.2</v>
      </c>
      <c r="M51" s="20">
        <f t="shared" si="4"/>
        <v>9000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9677.4193548387102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800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720</v>
      </c>
      <c r="K52" s="20">
        <f t="shared" si="3"/>
        <v>720</v>
      </c>
      <c r="L52" s="21">
        <v>0.2</v>
      </c>
      <c r="M52" s="20">
        <f t="shared" si="4"/>
        <v>900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967.74193548387109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24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600</v>
      </c>
      <c r="K53" s="20">
        <f t="shared" si="3"/>
        <v>600</v>
      </c>
      <c r="L53" s="21">
        <v>0.2</v>
      </c>
      <c r="M53" s="20">
        <f t="shared" si="4"/>
        <v>750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806.45161290322585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30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900</v>
      </c>
      <c r="K54" s="20">
        <f t="shared" si="3"/>
        <v>900</v>
      </c>
      <c r="L54" s="21">
        <v>0.2</v>
      </c>
      <c r="M54" s="20">
        <f t="shared" si="4"/>
        <v>1125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1209.6774193548388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30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3000</v>
      </c>
      <c r="K55" s="20">
        <f t="shared" si="3"/>
        <v>3000</v>
      </c>
      <c r="L55" s="21">
        <v>0.2</v>
      </c>
      <c r="M55" s="20">
        <f t="shared" si="4"/>
        <v>3750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4032.2580645161293</v>
      </c>
      <c r="S55" s="39"/>
    </row>
    <row r="56" spans="1:19" s="22" customFormat="1" ht="15" customHeight="1" x14ac:dyDescent="0.15">
      <c r="A56" s="31"/>
      <c r="B56" s="33" t="s">
        <v>35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36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26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27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>
        <v>40</v>
      </c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1200</v>
      </c>
      <c r="K62" s="20">
        <f t="shared" si="3"/>
        <v>1200</v>
      </c>
      <c r="L62" s="21">
        <v>0.2</v>
      </c>
      <c r="M62" s="20">
        <f t="shared" si="4"/>
        <v>1500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1612.9032258064517</v>
      </c>
      <c r="S62" s="39"/>
    </row>
    <row r="63" spans="1:19" s="22" customFormat="1" ht="15" customHeight="1" x14ac:dyDescent="0.15">
      <c r="A63" s="16"/>
      <c r="B63" s="33" t="s">
        <v>37</v>
      </c>
      <c r="C63" s="18" t="s">
        <v>13</v>
      </c>
      <c r="D63" s="18">
        <v>60</v>
      </c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1800</v>
      </c>
      <c r="K63" s="20">
        <f t="shared" si="3"/>
        <v>1800</v>
      </c>
      <c r="L63" s="21">
        <v>0.2</v>
      </c>
      <c r="M63" s="20">
        <f t="shared" si="4"/>
        <v>2250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2419.3548387096776</v>
      </c>
      <c r="S63" s="39"/>
    </row>
    <row r="64" spans="1:19" s="22" customFormat="1" ht="15" customHeight="1" x14ac:dyDescent="0.15">
      <c r="A64" s="5"/>
      <c r="B64" s="33" t="s">
        <v>38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39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40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94403.225806451621</v>
      </c>
    </row>
    <row r="167" spans="1:19" x14ac:dyDescent="0.25">
      <c r="P167" s="2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Miass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2024-03-30T16:25:34Z</dcterms:modified>
</cp:coreProperties>
</file>