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User\Desktop\DOC GARA ACEA\DOC AMMINISTRATIVI\"/>
    </mc:Choice>
  </mc:AlternateContent>
  <xr:revisionPtr revIDLastSave="0" documentId="13_ncr:1_{34A6B79E-EC23-444A-AB33-47A0A7B1BAB2}" xr6:coauthVersionLast="47" xr6:coauthVersionMax="47" xr10:uidLastSave="{00000000-0000-0000-0000-000000000000}"/>
  <workbookProtection workbookAlgorithmName="SHA-512" workbookHashValue="mY9PGDVIqgenT6OqQOmER5uqtvJupWaOpm/hcZ06wW9AH5zsHvKRNS5P74d1xyVeWt8p/qwzUENBeMgMjPiPZw==" workbookSaltValue="BL57pgxYRWESF+gUWdadrQ==" workbookSpinCount="100000" lockStructure="1"/>
  <bookViews>
    <workbookView xWindow="-108" yWindow="-108" windowWidth="23256" windowHeight="13176" tabRatio="710" xr2:uid="{00000000-000D-0000-FFFF-FFFF00000000}"/>
  </bookViews>
  <sheets>
    <sheet name="Modello" sheetId="5" r:id="rId1"/>
    <sheet name="COMUNI" sheetId="11" state="hidden" r:id="rId2"/>
    <sheet name="NAZIONI" sheetId="12" state="hidden" r:id="rId3"/>
    <sheet name="MESI" sheetId="13" state="hidden" r:id="rId4"/>
    <sheet name="DOUBLE CF COUNT CHECK" sheetId="14" state="hidden" r:id="rId5"/>
    <sheet name="CHECK RIGHE VUOTE" sheetId="15" state="hidden" r:id="rId6"/>
    <sheet name="PEC DEF" sheetId="8" state="hidden" r:id="rId7"/>
    <sheet name="Estero" sheetId="10" state="hidden" r:id="rId8"/>
  </sheets>
  <definedNames>
    <definedName name="_xlnm._FilterDatabase" localSheetId="6" hidden="1">'PEC DEF'!$A$1:$C$1</definedName>
    <definedName name="_xlnm.Print_Area" localSheetId="0">Modello!$A$1:$AL$350</definedName>
    <definedName name="COMUNI">COMUNI!$A$2:$A$13867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N19" i="5" l="1"/>
  <c r="BG245" i="5" l="1"/>
  <c r="CE245" i="5" s="1"/>
  <c r="BG246" i="5"/>
  <c r="CE246" i="5" s="1"/>
  <c r="BG247" i="5"/>
  <c r="CE247" i="5" s="1"/>
  <c r="BG248" i="5"/>
  <c r="CE248" i="5" s="1"/>
  <c r="BG249" i="5"/>
  <c r="CE249" i="5" s="1"/>
  <c r="BG250" i="5"/>
  <c r="CE250" i="5" s="1"/>
  <c r="BG251" i="5"/>
  <c r="CE251" i="5" s="1"/>
  <c r="BG252" i="5"/>
  <c r="CE252" i="5" s="1"/>
  <c r="BG253" i="5"/>
  <c r="CE253" i="5" s="1"/>
  <c r="BG254" i="5"/>
  <c r="CE254" i="5" s="1"/>
  <c r="BG255" i="5"/>
  <c r="CE255" i="5" s="1"/>
  <c r="BG256" i="5"/>
  <c r="CE256" i="5" s="1"/>
  <c r="BG257" i="5"/>
  <c r="CE257" i="5" s="1"/>
  <c r="BG258" i="5"/>
  <c r="CE258" i="5" s="1"/>
  <c r="BG259" i="5"/>
  <c r="CE259" i="5" s="1"/>
  <c r="BG260" i="5"/>
  <c r="CE260" i="5" s="1"/>
  <c r="BG261" i="5"/>
  <c r="CE261" i="5" s="1"/>
  <c r="BG262" i="5"/>
  <c r="CE262" i="5" s="1"/>
  <c r="BG263" i="5"/>
  <c r="CE263" i="5" s="1"/>
  <c r="BG264" i="5"/>
  <c r="CE264" i="5" s="1"/>
  <c r="BG265" i="5"/>
  <c r="CE265" i="5" s="1"/>
  <c r="BG266" i="5"/>
  <c r="CE266" i="5" s="1"/>
  <c r="BG267" i="5"/>
  <c r="CE267" i="5" s="1"/>
  <c r="BG268" i="5"/>
  <c r="CE268" i="5" s="1"/>
  <c r="BG269" i="5"/>
  <c r="CE269" i="5" s="1"/>
  <c r="BG270" i="5"/>
  <c r="CE270" i="5" s="1"/>
  <c r="BG271" i="5"/>
  <c r="CE271" i="5" s="1"/>
  <c r="BG272" i="5"/>
  <c r="CE272" i="5" s="1"/>
  <c r="BG273" i="5"/>
  <c r="CE273" i="5" s="1"/>
  <c r="BG274" i="5"/>
  <c r="CE274" i="5" s="1"/>
  <c r="BG275" i="5"/>
  <c r="CE275" i="5" s="1"/>
  <c r="BG276" i="5"/>
  <c r="CE276" i="5" s="1"/>
  <c r="BG277" i="5"/>
  <c r="CE277" i="5" s="1"/>
  <c r="BG278" i="5"/>
  <c r="CE278" i="5" s="1"/>
  <c r="BG279" i="5"/>
  <c r="CE279" i="5" s="1"/>
  <c r="BG280" i="5"/>
  <c r="CE280" i="5" s="1"/>
  <c r="BG281" i="5"/>
  <c r="CE281" i="5" s="1"/>
  <c r="BG282" i="5"/>
  <c r="CE282" i="5" s="1"/>
  <c r="BG283" i="5"/>
  <c r="CE283" i="5" s="1"/>
  <c r="BG284" i="5"/>
  <c r="CE284" i="5" s="1"/>
  <c r="BG285" i="5"/>
  <c r="CE285" i="5" s="1"/>
  <c r="BG286" i="5"/>
  <c r="CE286" i="5" s="1"/>
  <c r="BG287" i="5"/>
  <c r="CE287" i="5" s="1"/>
  <c r="BG288" i="5"/>
  <c r="CE288" i="5" s="1"/>
  <c r="BG289" i="5"/>
  <c r="CE289" i="5" s="1"/>
  <c r="BG290" i="5"/>
  <c r="CE290" i="5" s="1"/>
  <c r="BG291" i="5"/>
  <c r="CE291" i="5" s="1"/>
  <c r="BG292" i="5"/>
  <c r="CE292" i="5" s="1"/>
  <c r="BG293" i="5"/>
  <c r="CE293" i="5" s="1"/>
  <c r="BG294" i="5"/>
  <c r="CE294" i="5" s="1"/>
  <c r="BG295" i="5"/>
  <c r="CE295" i="5" s="1"/>
  <c r="BG296" i="5"/>
  <c r="CE296" i="5" s="1"/>
  <c r="BG297" i="5"/>
  <c r="CE297" i="5" s="1"/>
  <c r="BG298" i="5"/>
  <c r="CE298" i="5" s="1"/>
  <c r="BG299" i="5"/>
  <c r="CE299" i="5" s="1"/>
  <c r="BG300" i="5"/>
  <c r="CE300" i="5" s="1"/>
  <c r="BG301" i="5"/>
  <c r="CE301" i="5" s="1"/>
  <c r="BG302" i="5"/>
  <c r="CE302" i="5" s="1"/>
  <c r="BG303" i="5"/>
  <c r="CE303" i="5" s="1"/>
  <c r="BG304" i="5"/>
  <c r="CE304" i="5" s="1"/>
  <c r="BG305" i="5"/>
  <c r="CE305" i="5" s="1"/>
  <c r="BG306" i="5"/>
  <c r="CE306" i="5" s="1"/>
  <c r="BG307" i="5"/>
  <c r="CE307" i="5" s="1"/>
  <c r="BG308" i="5"/>
  <c r="CE308" i="5" s="1"/>
  <c r="BG309" i="5"/>
  <c r="CE309" i="5" s="1"/>
  <c r="BG310" i="5"/>
  <c r="CE310" i="5" s="1"/>
  <c r="BG311" i="5"/>
  <c r="CE311" i="5" s="1"/>
  <c r="BG312" i="5"/>
  <c r="CE312" i="5" s="1"/>
  <c r="BG313" i="5"/>
  <c r="CE313" i="5" s="1"/>
  <c r="BG314" i="5"/>
  <c r="CE314" i="5" s="1"/>
  <c r="BG315" i="5"/>
  <c r="CE315" i="5" s="1"/>
  <c r="BG316" i="5"/>
  <c r="CE316" i="5" s="1"/>
  <c r="BG317" i="5"/>
  <c r="CE317" i="5" s="1"/>
  <c r="BG318" i="5"/>
  <c r="CE318" i="5" s="1"/>
  <c r="BG319" i="5"/>
  <c r="CE319" i="5" s="1"/>
  <c r="BG320" i="5"/>
  <c r="CE320" i="5" s="1"/>
  <c r="BG321" i="5"/>
  <c r="CE321" i="5" s="1"/>
  <c r="BG322" i="5"/>
  <c r="CE322" i="5" s="1"/>
  <c r="BG323" i="5"/>
  <c r="CE323" i="5" s="1"/>
  <c r="BG324" i="5"/>
  <c r="CE324" i="5" s="1"/>
  <c r="BG325" i="5"/>
  <c r="CE325" i="5" s="1"/>
  <c r="BG326" i="5"/>
  <c r="CE326" i="5" s="1"/>
  <c r="BG327" i="5"/>
  <c r="CE327" i="5" s="1"/>
  <c r="BG328" i="5"/>
  <c r="CE328" i="5" s="1"/>
  <c r="BG329" i="5"/>
  <c r="CE329" i="5" s="1"/>
  <c r="BG330" i="5"/>
  <c r="CE330" i="5" s="1"/>
  <c r="BG331" i="5"/>
  <c r="CE331" i="5" s="1"/>
  <c r="BG332" i="5"/>
  <c r="CE332" i="5" s="1"/>
  <c r="BG333" i="5"/>
  <c r="CE333" i="5" s="1"/>
  <c r="BG334" i="5"/>
  <c r="CE334" i="5" s="1"/>
  <c r="BG335" i="5"/>
  <c r="CE335" i="5" s="1"/>
  <c r="BG336" i="5"/>
  <c r="CE336" i="5" s="1"/>
  <c r="BG337" i="5"/>
  <c r="CE337" i="5" s="1"/>
  <c r="BG338" i="5"/>
  <c r="CE338" i="5" s="1"/>
  <c r="BG339" i="5"/>
  <c r="CE339" i="5" s="1"/>
  <c r="BG340" i="5"/>
  <c r="CE340" i="5" s="1"/>
  <c r="BG341" i="5"/>
  <c r="CE341" i="5" s="1"/>
  <c r="BG342" i="5"/>
  <c r="CE342" i="5" s="1"/>
  <c r="BG343" i="5"/>
  <c r="CE343" i="5" s="1"/>
  <c r="BG344" i="5"/>
  <c r="CE344" i="5" s="1"/>
  <c r="BG345" i="5"/>
  <c r="CE345" i="5" s="1"/>
  <c r="BG346" i="5"/>
  <c r="CE346" i="5" s="1"/>
  <c r="BG347" i="5"/>
  <c r="CE347" i="5" s="1"/>
  <c r="BG348" i="5"/>
  <c r="CE348" i="5" s="1"/>
  <c r="BG349" i="5"/>
  <c r="CE349" i="5" s="1"/>
  <c r="BG350" i="5"/>
  <c r="CE350" i="5" s="1"/>
  <c r="BG244" i="5"/>
  <c r="CE244" i="5" s="1"/>
  <c r="AO245" i="5"/>
  <c r="BU245" i="5" s="1"/>
  <c r="AP245" i="5"/>
  <c r="AO246" i="5"/>
  <c r="BU246" i="5" s="1"/>
  <c r="AP246" i="5"/>
  <c r="AO247" i="5"/>
  <c r="BU247" i="5" s="1"/>
  <c r="AP247" i="5"/>
  <c r="AO248" i="5"/>
  <c r="BU248" i="5" s="1"/>
  <c r="AP248" i="5"/>
  <c r="AO249" i="5"/>
  <c r="BU249" i="5" s="1"/>
  <c r="AP249" i="5"/>
  <c r="AO250" i="5"/>
  <c r="BU250" i="5" s="1"/>
  <c r="AP250" i="5"/>
  <c r="AO251" i="5"/>
  <c r="BU251" i="5" s="1"/>
  <c r="AP251" i="5"/>
  <c r="AO252" i="5"/>
  <c r="BU252" i="5" s="1"/>
  <c r="AP252" i="5"/>
  <c r="AO253" i="5"/>
  <c r="BU253" i="5" s="1"/>
  <c r="AP253" i="5"/>
  <c r="AO254" i="5"/>
  <c r="BU254" i="5" s="1"/>
  <c r="AP254" i="5"/>
  <c r="AO255" i="5"/>
  <c r="BU255" i="5" s="1"/>
  <c r="AP255" i="5"/>
  <c r="AO256" i="5"/>
  <c r="BU256" i="5" s="1"/>
  <c r="AP256" i="5"/>
  <c r="AO257" i="5"/>
  <c r="BU257" i="5" s="1"/>
  <c r="AP257" i="5"/>
  <c r="AO258" i="5"/>
  <c r="BU258" i="5" s="1"/>
  <c r="AP258" i="5"/>
  <c r="AO259" i="5"/>
  <c r="BU259" i="5" s="1"/>
  <c r="AP259" i="5"/>
  <c r="AO260" i="5"/>
  <c r="BU260" i="5" s="1"/>
  <c r="AP260" i="5"/>
  <c r="AO261" i="5"/>
  <c r="BU261" i="5" s="1"/>
  <c r="AP261" i="5"/>
  <c r="AO262" i="5"/>
  <c r="BU262" i="5" s="1"/>
  <c r="AP262" i="5"/>
  <c r="AO263" i="5"/>
  <c r="BU263" i="5" s="1"/>
  <c r="AP263" i="5"/>
  <c r="AO264" i="5"/>
  <c r="BU264" i="5" s="1"/>
  <c r="AP264" i="5"/>
  <c r="AO265" i="5"/>
  <c r="BU265" i="5" s="1"/>
  <c r="AP265" i="5"/>
  <c r="AO266" i="5"/>
  <c r="BU266" i="5" s="1"/>
  <c r="AP266" i="5"/>
  <c r="AO267" i="5"/>
  <c r="BU267" i="5" s="1"/>
  <c r="AP267" i="5"/>
  <c r="AO268" i="5"/>
  <c r="BU268" i="5" s="1"/>
  <c r="AP268" i="5"/>
  <c r="AO269" i="5"/>
  <c r="BU269" i="5" s="1"/>
  <c r="AP269" i="5"/>
  <c r="AO270" i="5"/>
  <c r="BU270" i="5" s="1"/>
  <c r="AP270" i="5"/>
  <c r="AO271" i="5"/>
  <c r="BU271" i="5" s="1"/>
  <c r="AP271" i="5"/>
  <c r="AO272" i="5"/>
  <c r="BU272" i="5" s="1"/>
  <c r="AP272" i="5"/>
  <c r="AO273" i="5"/>
  <c r="BU273" i="5" s="1"/>
  <c r="AP273" i="5"/>
  <c r="AO274" i="5"/>
  <c r="BU274" i="5" s="1"/>
  <c r="AP274" i="5"/>
  <c r="AO275" i="5"/>
  <c r="BU275" i="5" s="1"/>
  <c r="AP275" i="5"/>
  <c r="AO276" i="5"/>
  <c r="BU276" i="5" s="1"/>
  <c r="AP276" i="5"/>
  <c r="AO277" i="5"/>
  <c r="BU277" i="5" s="1"/>
  <c r="AP277" i="5"/>
  <c r="AO278" i="5"/>
  <c r="BU278" i="5" s="1"/>
  <c r="AP278" i="5"/>
  <c r="AO279" i="5"/>
  <c r="BU279" i="5" s="1"/>
  <c r="AP279" i="5"/>
  <c r="AO280" i="5"/>
  <c r="BU280" i="5" s="1"/>
  <c r="AP280" i="5"/>
  <c r="AO281" i="5"/>
  <c r="BU281" i="5" s="1"/>
  <c r="AP281" i="5"/>
  <c r="AO282" i="5"/>
  <c r="BU282" i="5" s="1"/>
  <c r="AP282" i="5"/>
  <c r="AO283" i="5"/>
  <c r="BU283" i="5" s="1"/>
  <c r="AP283" i="5"/>
  <c r="AO284" i="5"/>
  <c r="BU284" i="5" s="1"/>
  <c r="AP284" i="5"/>
  <c r="AO285" i="5"/>
  <c r="BU285" i="5" s="1"/>
  <c r="AP285" i="5"/>
  <c r="AO286" i="5"/>
  <c r="BU286" i="5" s="1"/>
  <c r="AP286" i="5"/>
  <c r="AO287" i="5"/>
  <c r="BU287" i="5" s="1"/>
  <c r="AP287" i="5"/>
  <c r="AO288" i="5"/>
  <c r="BU288" i="5" s="1"/>
  <c r="AP288" i="5"/>
  <c r="AO289" i="5"/>
  <c r="BU289" i="5" s="1"/>
  <c r="AP289" i="5"/>
  <c r="AO290" i="5"/>
  <c r="BU290" i="5" s="1"/>
  <c r="AP290" i="5"/>
  <c r="AO291" i="5"/>
  <c r="BU291" i="5" s="1"/>
  <c r="AP291" i="5"/>
  <c r="AO292" i="5"/>
  <c r="BU292" i="5" s="1"/>
  <c r="AP292" i="5"/>
  <c r="AO293" i="5"/>
  <c r="BU293" i="5" s="1"/>
  <c r="AP293" i="5"/>
  <c r="AO294" i="5"/>
  <c r="BU294" i="5" s="1"/>
  <c r="AP294" i="5"/>
  <c r="AO295" i="5"/>
  <c r="BU295" i="5" s="1"/>
  <c r="AP295" i="5"/>
  <c r="AO296" i="5"/>
  <c r="BU296" i="5" s="1"/>
  <c r="AP296" i="5"/>
  <c r="AO297" i="5"/>
  <c r="BU297" i="5" s="1"/>
  <c r="AP297" i="5"/>
  <c r="AO298" i="5"/>
  <c r="BU298" i="5" s="1"/>
  <c r="AP298" i="5"/>
  <c r="AO299" i="5"/>
  <c r="BU299" i="5" s="1"/>
  <c r="AP299" i="5"/>
  <c r="AO300" i="5"/>
  <c r="BU300" i="5" s="1"/>
  <c r="AP300" i="5"/>
  <c r="AO301" i="5"/>
  <c r="BU301" i="5" s="1"/>
  <c r="AP301" i="5"/>
  <c r="AO302" i="5"/>
  <c r="BU302" i="5" s="1"/>
  <c r="AP302" i="5"/>
  <c r="AO303" i="5"/>
  <c r="BU303" i="5" s="1"/>
  <c r="AP303" i="5"/>
  <c r="AO304" i="5"/>
  <c r="BU304" i="5" s="1"/>
  <c r="AP304" i="5"/>
  <c r="AO305" i="5"/>
  <c r="BU305" i="5" s="1"/>
  <c r="AP305" i="5"/>
  <c r="AO306" i="5"/>
  <c r="BU306" i="5" s="1"/>
  <c r="AP306" i="5"/>
  <c r="AO307" i="5"/>
  <c r="BU307" i="5" s="1"/>
  <c r="AP307" i="5"/>
  <c r="AO308" i="5"/>
  <c r="BU308" i="5" s="1"/>
  <c r="AP308" i="5"/>
  <c r="AO309" i="5"/>
  <c r="BU309" i="5" s="1"/>
  <c r="AP309" i="5"/>
  <c r="AO310" i="5"/>
  <c r="BU310" i="5" s="1"/>
  <c r="AP310" i="5"/>
  <c r="AO311" i="5"/>
  <c r="BU311" i="5" s="1"/>
  <c r="AP311" i="5"/>
  <c r="AO312" i="5"/>
  <c r="BU312" i="5" s="1"/>
  <c r="AP312" i="5"/>
  <c r="AO313" i="5"/>
  <c r="BU313" i="5" s="1"/>
  <c r="AP313" i="5"/>
  <c r="AO314" i="5"/>
  <c r="BU314" i="5" s="1"/>
  <c r="AP314" i="5"/>
  <c r="AO315" i="5"/>
  <c r="BU315" i="5" s="1"/>
  <c r="AP315" i="5"/>
  <c r="AO316" i="5"/>
  <c r="BU316" i="5" s="1"/>
  <c r="AP316" i="5"/>
  <c r="AO317" i="5"/>
  <c r="BU317" i="5" s="1"/>
  <c r="AP317" i="5"/>
  <c r="AO318" i="5"/>
  <c r="BU318" i="5" s="1"/>
  <c r="AP318" i="5"/>
  <c r="AO319" i="5"/>
  <c r="BU319" i="5" s="1"/>
  <c r="AP319" i="5"/>
  <c r="AO320" i="5"/>
  <c r="BU320" i="5" s="1"/>
  <c r="AP320" i="5"/>
  <c r="AO321" i="5"/>
  <c r="BU321" i="5" s="1"/>
  <c r="AP321" i="5"/>
  <c r="AO322" i="5"/>
  <c r="BU322" i="5" s="1"/>
  <c r="AP322" i="5"/>
  <c r="AO323" i="5"/>
  <c r="BU323" i="5" s="1"/>
  <c r="AP323" i="5"/>
  <c r="AO324" i="5"/>
  <c r="BU324" i="5" s="1"/>
  <c r="AP324" i="5"/>
  <c r="AO325" i="5"/>
  <c r="BU325" i="5" s="1"/>
  <c r="AP325" i="5"/>
  <c r="AO326" i="5"/>
  <c r="BU326" i="5" s="1"/>
  <c r="AP326" i="5"/>
  <c r="AO327" i="5"/>
  <c r="BU327" i="5" s="1"/>
  <c r="AP327" i="5"/>
  <c r="AO328" i="5"/>
  <c r="BU328" i="5" s="1"/>
  <c r="AP328" i="5"/>
  <c r="AO329" i="5"/>
  <c r="BU329" i="5" s="1"/>
  <c r="AP329" i="5"/>
  <c r="AO330" i="5"/>
  <c r="BU330" i="5" s="1"/>
  <c r="AP330" i="5"/>
  <c r="AO331" i="5"/>
  <c r="BU331" i="5" s="1"/>
  <c r="AP331" i="5"/>
  <c r="AO332" i="5"/>
  <c r="BU332" i="5" s="1"/>
  <c r="AP332" i="5"/>
  <c r="AO333" i="5"/>
  <c r="BU333" i="5" s="1"/>
  <c r="AP333" i="5"/>
  <c r="AO334" i="5"/>
  <c r="BU334" i="5" s="1"/>
  <c r="AP334" i="5"/>
  <c r="AO335" i="5"/>
  <c r="BU335" i="5" s="1"/>
  <c r="AP335" i="5"/>
  <c r="AO336" i="5"/>
  <c r="BU336" i="5" s="1"/>
  <c r="AP336" i="5"/>
  <c r="AO337" i="5"/>
  <c r="BU337" i="5" s="1"/>
  <c r="AP337" i="5"/>
  <c r="AO338" i="5"/>
  <c r="BU338" i="5" s="1"/>
  <c r="AP338" i="5"/>
  <c r="AO339" i="5"/>
  <c r="BU339" i="5" s="1"/>
  <c r="AP339" i="5"/>
  <c r="AO340" i="5"/>
  <c r="BU340" i="5" s="1"/>
  <c r="AP340" i="5"/>
  <c r="AO341" i="5"/>
  <c r="BU341" i="5" s="1"/>
  <c r="AP341" i="5"/>
  <c r="AO342" i="5"/>
  <c r="BU342" i="5" s="1"/>
  <c r="AP342" i="5"/>
  <c r="AO343" i="5"/>
  <c r="BU343" i="5" s="1"/>
  <c r="AP343" i="5"/>
  <c r="AO344" i="5"/>
  <c r="BU344" i="5" s="1"/>
  <c r="AP344" i="5"/>
  <c r="AO345" i="5"/>
  <c r="BU345" i="5" s="1"/>
  <c r="AP345" i="5"/>
  <c r="AO346" i="5"/>
  <c r="BU346" i="5" s="1"/>
  <c r="AP346" i="5"/>
  <c r="AO347" i="5"/>
  <c r="BU347" i="5" s="1"/>
  <c r="AP347" i="5"/>
  <c r="AO348" i="5"/>
  <c r="BU348" i="5" s="1"/>
  <c r="AP348" i="5"/>
  <c r="AO349" i="5"/>
  <c r="BU349" i="5" s="1"/>
  <c r="AP349" i="5"/>
  <c r="AO350" i="5"/>
  <c r="BU350" i="5" s="1"/>
  <c r="AP350" i="5"/>
  <c r="AP244" i="5"/>
  <c r="AO244" i="5"/>
  <c r="BU244" i="5" s="1"/>
  <c r="BH245" i="5"/>
  <c r="BH246" i="5"/>
  <c r="BH247" i="5"/>
  <c r="BH248" i="5"/>
  <c r="BH249" i="5"/>
  <c r="BH250" i="5"/>
  <c r="BH251" i="5"/>
  <c r="BH252" i="5"/>
  <c r="BH253" i="5"/>
  <c r="BH254" i="5"/>
  <c r="BH255" i="5"/>
  <c r="BH256" i="5"/>
  <c r="BH257" i="5"/>
  <c r="BH258" i="5"/>
  <c r="BH259" i="5"/>
  <c r="BH260" i="5"/>
  <c r="BH261" i="5"/>
  <c r="BH262" i="5"/>
  <c r="BH263" i="5"/>
  <c r="BH264" i="5"/>
  <c r="BH265" i="5"/>
  <c r="BH266" i="5"/>
  <c r="BH267" i="5"/>
  <c r="BH268" i="5"/>
  <c r="BH269" i="5"/>
  <c r="BH270" i="5"/>
  <c r="BH271" i="5"/>
  <c r="BH272" i="5"/>
  <c r="BH273" i="5"/>
  <c r="BH274" i="5"/>
  <c r="BH275" i="5"/>
  <c r="BH276" i="5"/>
  <c r="BH277" i="5"/>
  <c r="BH278" i="5"/>
  <c r="BH279" i="5"/>
  <c r="BH280" i="5"/>
  <c r="BH281" i="5"/>
  <c r="BH282" i="5"/>
  <c r="BH283" i="5"/>
  <c r="BH284" i="5"/>
  <c r="BH285" i="5"/>
  <c r="BH286" i="5"/>
  <c r="BH287" i="5"/>
  <c r="BH288" i="5"/>
  <c r="BH289" i="5"/>
  <c r="BH290" i="5"/>
  <c r="BH291" i="5"/>
  <c r="BH292" i="5"/>
  <c r="BH293" i="5"/>
  <c r="BH294" i="5"/>
  <c r="BH295" i="5"/>
  <c r="BH296" i="5"/>
  <c r="BH297" i="5"/>
  <c r="BH298" i="5"/>
  <c r="BH299" i="5"/>
  <c r="BH300" i="5"/>
  <c r="BH301" i="5"/>
  <c r="BH302" i="5"/>
  <c r="BH303" i="5"/>
  <c r="BH304" i="5"/>
  <c r="BH305" i="5"/>
  <c r="BH306" i="5"/>
  <c r="BH307" i="5"/>
  <c r="BH308" i="5"/>
  <c r="BH309" i="5"/>
  <c r="BH310" i="5"/>
  <c r="BH311" i="5"/>
  <c r="BH312" i="5"/>
  <c r="BH313" i="5"/>
  <c r="BH314" i="5"/>
  <c r="BH315" i="5"/>
  <c r="BH316" i="5"/>
  <c r="BH317" i="5"/>
  <c r="BH318" i="5"/>
  <c r="BH319" i="5"/>
  <c r="BH320" i="5"/>
  <c r="BH321" i="5"/>
  <c r="BH322" i="5"/>
  <c r="BH323" i="5"/>
  <c r="BH324" i="5"/>
  <c r="BH325" i="5"/>
  <c r="BH326" i="5"/>
  <c r="BH327" i="5"/>
  <c r="BH328" i="5"/>
  <c r="BH329" i="5"/>
  <c r="BH330" i="5"/>
  <c r="BH331" i="5"/>
  <c r="BH332" i="5"/>
  <c r="BH333" i="5"/>
  <c r="BH334" i="5"/>
  <c r="BH335" i="5"/>
  <c r="BH336" i="5"/>
  <c r="BH337" i="5"/>
  <c r="BH338" i="5"/>
  <c r="BH339" i="5"/>
  <c r="BH340" i="5"/>
  <c r="BH341" i="5"/>
  <c r="BH342" i="5"/>
  <c r="BH343" i="5"/>
  <c r="BH344" i="5"/>
  <c r="BH345" i="5"/>
  <c r="BH346" i="5"/>
  <c r="BH347" i="5"/>
  <c r="BH348" i="5"/>
  <c r="BH349" i="5"/>
  <c r="BH350" i="5"/>
  <c r="BH244" i="5"/>
  <c r="AX245" i="5"/>
  <c r="AX246" i="5"/>
  <c r="AX247" i="5"/>
  <c r="AX248" i="5"/>
  <c r="AX249" i="5"/>
  <c r="AX250" i="5"/>
  <c r="AX251" i="5"/>
  <c r="AX252" i="5"/>
  <c r="AX253" i="5"/>
  <c r="AX254" i="5"/>
  <c r="AX255" i="5"/>
  <c r="AX256" i="5"/>
  <c r="AX257" i="5"/>
  <c r="AX258" i="5"/>
  <c r="AX259" i="5"/>
  <c r="AX260" i="5"/>
  <c r="AX261" i="5"/>
  <c r="AX262" i="5"/>
  <c r="AX263" i="5"/>
  <c r="AX264" i="5"/>
  <c r="AX265" i="5"/>
  <c r="AX266" i="5"/>
  <c r="AX267" i="5"/>
  <c r="AX268" i="5"/>
  <c r="AX269" i="5"/>
  <c r="AX270" i="5"/>
  <c r="AX271" i="5"/>
  <c r="AX272" i="5"/>
  <c r="AX273" i="5"/>
  <c r="AX274" i="5"/>
  <c r="AX275" i="5"/>
  <c r="AX276" i="5"/>
  <c r="AX277" i="5"/>
  <c r="AX278" i="5"/>
  <c r="AX279" i="5"/>
  <c r="AX280" i="5"/>
  <c r="AX281" i="5"/>
  <c r="AX282" i="5"/>
  <c r="AX283" i="5"/>
  <c r="AX284" i="5"/>
  <c r="AX285" i="5"/>
  <c r="AX286" i="5"/>
  <c r="AX287" i="5"/>
  <c r="AX288" i="5"/>
  <c r="AX289" i="5"/>
  <c r="AX290" i="5"/>
  <c r="AX291" i="5"/>
  <c r="AX292" i="5"/>
  <c r="AX293" i="5"/>
  <c r="AX294" i="5"/>
  <c r="AX295" i="5"/>
  <c r="AX296" i="5"/>
  <c r="AX297" i="5"/>
  <c r="AX298" i="5"/>
  <c r="AX299" i="5"/>
  <c r="AX300" i="5"/>
  <c r="AX301" i="5"/>
  <c r="AX302" i="5"/>
  <c r="AX303" i="5"/>
  <c r="AX304" i="5"/>
  <c r="AX305" i="5"/>
  <c r="AX306" i="5"/>
  <c r="AX307" i="5"/>
  <c r="AX308" i="5"/>
  <c r="AX309" i="5"/>
  <c r="AX310" i="5"/>
  <c r="AX311" i="5"/>
  <c r="AX312" i="5"/>
  <c r="AX313" i="5"/>
  <c r="AX314" i="5"/>
  <c r="AX315" i="5"/>
  <c r="AX316" i="5"/>
  <c r="AX317" i="5"/>
  <c r="AX318" i="5"/>
  <c r="AX319" i="5"/>
  <c r="AX320" i="5"/>
  <c r="AX321" i="5"/>
  <c r="AX322" i="5"/>
  <c r="AX323" i="5"/>
  <c r="AX324" i="5"/>
  <c r="AX325" i="5"/>
  <c r="AX326" i="5"/>
  <c r="AX327" i="5"/>
  <c r="AX328" i="5"/>
  <c r="AX329" i="5"/>
  <c r="AX330" i="5"/>
  <c r="AX331" i="5"/>
  <c r="AX332" i="5"/>
  <c r="AX333" i="5"/>
  <c r="AX334" i="5"/>
  <c r="AX335" i="5"/>
  <c r="AX336" i="5"/>
  <c r="AX337" i="5"/>
  <c r="AX338" i="5"/>
  <c r="AX339" i="5"/>
  <c r="AX340" i="5"/>
  <c r="AX341" i="5"/>
  <c r="AX342" i="5"/>
  <c r="AX343" i="5"/>
  <c r="AX344" i="5"/>
  <c r="AX345" i="5"/>
  <c r="AX346" i="5"/>
  <c r="AX347" i="5"/>
  <c r="AX348" i="5"/>
  <c r="AX349" i="5"/>
  <c r="AX350" i="5"/>
  <c r="AX244" i="5"/>
  <c r="BF245" i="5" l="1"/>
  <c r="BF246" i="5"/>
  <c r="BF248" i="5"/>
  <c r="BF249" i="5"/>
  <c r="BF250" i="5"/>
  <c r="BF251" i="5"/>
  <c r="BF252" i="5"/>
  <c r="BF253" i="5"/>
  <c r="BF254" i="5"/>
  <c r="BF255" i="5"/>
  <c r="BF256" i="5"/>
  <c r="BF257" i="5"/>
  <c r="BF258" i="5"/>
  <c r="BF259" i="5"/>
  <c r="BF260" i="5"/>
  <c r="BF261" i="5"/>
  <c r="BF262" i="5"/>
  <c r="BF263" i="5"/>
  <c r="BF264" i="5"/>
  <c r="BF265" i="5"/>
  <c r="BF266" i="5"/>
  <c r="BF267" i="5"/>
  <c r="BF268" i="5"/>
  <c r="BF269" i="5"/>
  <c r="BF270" i="5"/>
  <c r="BF271" i="5"/>
  <c r="BF272" i="5"/>
  <c r="BF273" i="5"/>
  <c r="BF274" i="5"/>
  <c r="BF275" i="5"/>
  <c r="BF276" i="5"/>
  <c r="BF277" i="5"/>
  <c r="BF278" i="5"/>
  <c r="BF279" i="5"/>
  <c r="BF280" i="5"/>
  <c r="BF281" i="5"/>
  <c r="BF282" i="5"/>
  <c r="BF283" i="5"/>
  <c r="BF284" i="5"/>
  <c r="BF285" i="5"/>
  <c r="BF286" i="5"/>
  <c r="BF287" i="5"/>
  <c r="BF288" i="5"/>
  <c r="BF289" i="5"/>
  <c r="BF290" i="5"/>
  <c r="BF291" i="5"/>
  <c r="BF292" i="5"/>
  <c r="BF293" i="5"/>
  <c r="BF294" i="5"/>
  <c r="BF295" i="5"/>
  <c r="BF296" i="5"/>
  <c r="BF297" i="5"/>
  <c r="BF298" i="5"/>
  <c r="BF299" i="5"/>
  <c r="BF300" i="5"/>
  <c r="BF301" i="5"/>
  <c r="BF302" i="5"/>
  <c r="BF303" i="5"/>
  <c r="BF304" i="5"/>
  <c r="BF305" i="5"/>
  <c r="BF306" i="5"/>
  <c r="BF307" i="5"/>
  <c r="BF308" i="5"/>
  <c r="BF309" i="5"/>
  <c r="BF310" i="5"/>
  <c r="BF311" i="5"/>
  <c r="BF312" i="5"/>
  <c r="BF313" i="5"/>
  <c r="BF314" i="5"/>
  <c r="BF315" i="5"/>
  <c r="BF316" i="5"/>
  <c r="BF317" i="5"/>
  <c r="BF318" i="5"/>
  <c r="BF319" i="5"/>
  <c r="BF320" i="5"/>
  <c r="BF321" i="5"/>
  <c r="BF322" i="5"/>
  <c r="BF323" i="5"/>
  <c r="BF324" i="5"/>
  <c r="BF325" i="5"/>
  <c r="BF326" i="5"/>
  <c r="BF327" i="5"/>
  <c r="BF328" i="5"/>
  <c r="BF329" i="5"/>
  <c r="BF330" i="5"/>
  <c r="BF331" i="5"/>
  <c r="BF332" i="5"/>
  <c r="BF333" i="5"/>
  <c r="BF334" i="5"/>
  <c r="BF335" i="5"/>
  <c r="BF336" i="5"/>
  <c r="BF337" i="5"/>
  <c r="BF338" i="5"/>
  <c r="BF339" i="5"/>
  <c r="BF340" i="5"/>
  <c r="BF341" i="5"/>
  <c r="BF342" i="5"/>
  <c r="BF343" i="5"/>
  <c r="BF344" i="5"/>
  <c r="BF345" i="5"/>
  <c r="BF346" i="5"/>
  <c r="BF347" i="5"/>
  <c r="BF348" i="5"/>
  <c r="BF349" i="5"/>
  <c r="BF350" i="5"/>
  <c r="BF244" i="5"/>
  <c r="BL245" i="5" l="1"/>
  <c r="CL245" i="5" s="1"/>
  <c r="BL246" i="5"/>
  <c r="CL246" i="5" s="1"/>
  <c r="BL247" i="5"/>
  <c r="CL247" i="5" s="1"/>
  <c r="BL248" i="5"/>
  <c r="CL248" i="5" s="1"/>
  <c r="BL249" i="5"/>
  <c r="CL249" i="5" s="1"/>
  <c r="BL250" i="5"/>
  <c r="CL250" i="5" s="1"/>
  <c r="BL251" i="5"/>
  <c r="CL251" i="5" s="1"/>
  <c r="BL252" i="5"/>
  <c r="CL252" i="5" s="1"/>
  <c r="BL253" i="5"/>
  <c r="CL253" i="5" s="1"/>
  <c r="BL254" i="5"/>
  <c r="CL254" i="5" s="1"/>
  <c r="BL255" i="5"/>
  <c r="CL255" i="5" s="1"/>
  <c r="BL256" i="5"/>
  <c r="CL256" i="5" s="1"/>
  <c r="BL257" i="5"/>
  <c r="CL257" i="5" s="1"/>
  <c r="BL258" i="5"/>
  <c r="CL258" i="5" s="1"/>
  <c r="BL259" i="5"/>
  <c r="CL259" i="5" s="1"/>
  <c r="BL260" i="5"/>
  <c r="CL260" i="5" s="1"/>
  <c r="BL261" i="5"/>
  <c r="CL261" i="5" s="1"/>
  <c r="BL262" i="5"/>
  <c r="CL262" i="5" s="1"/>
  <c r="BL263" i="5"/>
  <c r="CL263" i="5" s="1"/>
  <c r="BL264" i="5"/>
  <c r="CL264" i="5" s="1"/>
  <c r="BL265" i="5"/>
  <c r="CL265" i="5" s="1"/>
  <c r="BL266" i="5"/>
  <c r="CL266" i="5" s="1"/>
  <c r="BL267" i="5"/>
  <c r="CL267" i="5" s="1"/>
  <c r="BL268" i="5"/>
  <c r="CL268" i="5" s="1"/>
  <c r="BL269" i="5"/>
  <c r="CL269" i="5" s="1"/>
  <c r="BL270" i="5"/>
  <c r="CL270" i="5" s="1"/>
  <c r="BL271" i="5"/>
  <c r="CL271" i="5" s="1"/>
  <c r="BL272" i="5"/>
  <c r="CL272" i="5" s="1"/>
  <c r="BL273" i="5"/>
  <c r="CL273" i="5" s="1"/>
  <c r="BL274" i="5"/>
  <c r="CL274" i="5" s="1"/>
  <c r="BL275" i="5"/>
  <c r="CL275" i="5" s="1"/>
  <c r="BL276" i="5"/>
  <c r="CL276" i="5" s="1"/>
  <c r="BL277" i="5"/>
  <c r="CL277" i="5" s="1"/>
  <c r="BL278" i="5"/>
  <c r="CL278" i="5" s="1"/>
  <c r="BL279" i="5"/>
  <c r="CL279" i="5" s="1"/>
  <c r="BL280" i="5"/>
  <c r="CL280" i="5" s="1"/>
  <c r="BL281" i="5"/>
  <c r="CL281" i="5" s="1"/>
  <c r="BL282" i="5"/>
  <c r="CL282" i="5" s="1"/>
  <c r="BL283" i="5"/>
  <c r="CL283" i="5" s="1"/>
  <c r="BL284" i="5"/>
  <c r="CL284" i="5" s="1"/>
  <c r="BL285" i="5"/>
  <c r="CL285" i="5" s="1"/>
  <c r="BL286" i="5"/>
  <c r="CL286" i="5" s="1"/>
  <c r="BL287" i="5"/>
  <c r="CL287" i="5" s="1"/>
  <c r="BL288" i="5"/>
  <c r="CL288" i="5" s="1"/>
  <c r="BL289" i="5"/>
  <c r="CL289" i="5" s="1"/>
  <c r="BL290" i="5"/>
  <c r="CL290" i="5" s="1"/>
  <c r="BL291" i="5"/>
  <c r="CL291" i="5" s="1"/>
  <c r="BL292" i="5"/>
  <c r="CL292" i="5" s="1"/>
  <c r="BL293" i="5"/>
  <c r="CL293" i="5" s="1"/>
  <c r="BL294" i="5"/>
  <c r="CL294" i="5" s="1"/>
  <c r="BL295" i="5"/>
  <c r="CL295" i="5" s="1"/>
  <c r="BL296" i="5"/>
  <c r="CL296" i="5" s="1"/>
  <c r="BL297" i="5"/>
  <c r="CL297" i="5" s="1"/>
  <c r="BL298" i="5"/>
  <c r="CL298" i="5" s="1"/>
  <c r="BL299" i="5"/>
  <c r="CL299" i="5" s="1"/>
  <c r="BL300" i="5"/>
  <c r="CL300" i="5" s="1"/>
  <c r="BL301" i="5"/>
  <c r="CL301" i="5" s="1"/>
  <c r="BL302" i="5"/>
  <c r="CL302" i="5" s="1"/>
  <c r="BL303" i="5"/>
  <c r="CL303" i="5" s="1"/>
  <c r="BL304" i="5"/>
  <c r="CL304" i="5" s="1"/>
  <c r="BL305" i="5"/>
  <c r="CL305" i="5" s="1"/>
  <c r="BL306" i="5"/>
  <c r="CL306" i="5" s="1"/>
  <c r="BL307" i="5"/>
  <c r="CL307" i="5" s="1"/>
  <c r="BL308" i="5"/>
  <c r="CL308" i="5" s="1"/>
  <c r="BL309" i="5"/>
  <c r="CL309" i="5" s="1"/>
  <c r="BL310" i="5"/>
  <c r="CL310" i="5" s="1"/>
  <c r="BL311" i="5"/>
  <c r="CL311" i="5" s="1"/>
  <c r="BL312" i="5"/>
  <c r="CL312" i="5" s="1"/>
  <c r="BL313" i="5"/>
  <c r="CL313" i="5" s="1"/>
  <c r="BL314" i="5"/>
  <c r="CL314" i="5" s="1"/>
  <c r="BL315" i="5"/>
  <c r="CL315" i="5" s="1"/>
  <c r="BL316" i="5"/>
  <c r="CL316" i="5" s="1"/>
  <c r="BL317" i="5"/>
  <c r="CL317" i="5" s="1"/>
  <c r="BL318" i="5"/>
  <c r="CL318" i="5" s="1"/>
  <c r="BL319" i="5"/>
  <c r="CL319" i="5" s="1"/>
  <c r="BL320" i="5"/>
  <c r="CL320" i="5" s="1"/>
  <c r="BL321" i="5"/>
  <c r="CL321" i="5" s="1"/>
  <c r="BL322" i="5"/>
  <c r="CL322" i="5" s="1"/>
  <c r="BL323" i="5"/>
  <c r="CL323" i="5" s="1"/>
  <c r="BL324" i="5"/>
  <c r="CL324" i="5" s="1"/>
  <c r="BL325" i="5"/>
  <c r="CL325" i="5" s="1"/>
  <c r="BL326" i="5"/>
  <c r="CL326" i="5" s="1"/>
  <c r="BL327" i="5"/>
  <c r="CL327" i="5" s="1"/>
  <c r="BL328" i="5"/>
  <c r="CL328" i="5" s="1"/>
  <c r="BL329" i="5"/>
  <c r="CL329" i="5" s="1"/>
  <c r="BL330" i="5"/>
  <c r="CL330" i="5" s="1"/>
  <c r="BL331" i="5"/>
  <c r="CL331" i="5" s="1"/>
  <c r="BL332" i="5"/>
  <c r="CL332" i="5" s="1"/>
  <c r="BL333" i="5"/>
  <c r="CL333" i="5" s="1"/>
  <c r="BL334" i="5"/>
  <c r="CL334" i="5" s="1"/>
  <c r="BL335" i="5"/>
  <c r="CL335" i="5" s="1"/>
  <c r="BL336" i="5"/>
  <c r="CL336" i="5" s="1"/>
  <c r="BL337" i="5"/>
  <c r="CL337" i="5" s="1"/>
  <c r="BL338" i="5"/>
  <c r="CL338" i="5" s="1"/>
  <c r="BL339" i="5"/>
  <c r="CL339" i="5" s="1"/>
  <c r="BL340" i="5"/>
  <c r="CL340" i="5" s="1"/>
  <c r="BL341" i="5"/>
  <c r="CL341" i="5" s="1"/>
  <c r="BL342" i="5"/>
  <c r="CL342" i="5" s="1"/>
  <c r="BL343" i="5"/>
  <c r="CL343" i="5" s="1"/>
  <c r="BL344" i="5"/>
  <c r="CL344" i="5" s="1"/>
  <c r="BL345" i="5"/>
  <c r="CL345" i="5" s="1"/>
  <c r="BL346" i="5"/>
  <c r="CL346" i="5" s="1"/>
  <c r="BL347" i="5"/>
  <c r="CL347" i="5" s="1"/>
  <c r="BL348" i="5"/>
  <c r="CL348" i="5" s="1"/>
  <c r="BL349" i="5"/>
  <c r="CL349" i="5" s="1"/>
  <c r="BL350" i="5"/>
  <c r="CL350" i="5" s="1"/>
  <c r="BL244" i="5"/>
  <c r="CL244" i="5" s="1"/>
  <c r="AN243" i="5"/>
  <c r="BK245" i="5" l="1"/>
  <c r="CK245" i="5" s="1"/>
  <c r="BK246" i="5"/>
  <c r="CK246" i="5" s="1"/>
  <c r="BK247" i="5"/>
  <c r="CK247" i="5" s="1"/>
  <c r="BK248" i="5"/>
  <c r="CK248" i="5" s="1"/>
  <c r="BK249" i="5"/>
  <c r="CK249" i="5" s="1"/>
  <c r="BK250" i="5"/>
  <c r="CK250" i="5" s="1"/>
  <c r="BK251" i="5"/>
  <c r="CK251" i="5" s="1"/>
  <c r="BK252" i="5"/>
  <c r="CK252" i="5" s="1"/>
  <c r="BK253" i="5"/>
  <c r="CK253" i="5" s="1"/>
  <c r="BK254" i="5"/>
  <c r="CK254" i="5" s="1"/>
  <c r="BK255" i="5"/>
  <c r="CK255" i="5" s="1"/>
  <c r="BK256" i="5"/>
  <c r="CK256" i="5" s="1"/>
  <c r="BK257" i="5"/>
  <c r="CK257" i="5" s="1"/>
  <c r="BK258" i="5"/>
  <c r="CK258" i="5" s="1"/>
  <c r="BK259" i="5"/>
  <c r="CK259" i="5" s="1"/>
  <c r="BK260" i="5"/>
  <c r="CK260" i="5" s="1"/>
  <c r="BK261" i="5"/>
  <c r="CK261" i="5" s="1"/>
  <c r="BK262" i="5"/>
  <c r="CK262" i="5" s="1"/>
  <c r="BK263" i="5"/>
  <c r="CK263" i="5" s="1"/>
  <c r="BK264" i="5"/>
  <c r="CK264" i="5" s="1"/>
  <c r="BK265" i="5"/>
  <c r="CK265" i="5" s="1"/>
  <c r="BK266" i="5"/>
  <c r="CK266" i="5" s="1"/>
  <c r="BK267" i="5"/>
  <c r="CK267" i="5" s="1"/>
  <c r="BK268" i="5"/>
  <c r="CK268" i="5" s="1"/>
  <c r="BK269" i="5"/>
  <c r="CK269" i="5" s="1"/>
  <c r="BK270" i="5"/>
  <c r="CK270" i="5" s="1"/>
  <c r="BK271" i="5"/>
  <c r="CK271" i="5" s="1"/>
  <c r="BK272" i="5"/>
  <c r="CK272" i="5" s="1"/>
  <c r="BK273" i="5"/>
  <c r="CK273" i="5" s="1"/>
  <c r="BK274" i="5"/>
  <c r="CK274" i="5" s="1"/>
  <c r="BK275" i="5"/>
  <c r="CK275" i="5" s="1"/>
  <c r="BK276" i="5"/>
  <c r="CK276" i="5" s="1"/>
  <c r="BK277" i="5"/>
  <c r="CK277" i="5" s="1"/>
  <c r="BK278" i="5"/>
  <c r="CK278" i="5" s="1"/>
  <c r="BK279" i="5"/>
  <c r="CK279" i="5" s="1"/>
  <c r="BK280" i="5"/>
  <c r="CK280" i="5" s="1"/>
  <c r="BK281" i="5"/>
  <c r="CK281" i="5" s="1"/>
  <c r="BK282" i="5"/>
  <c r="CK282" i="5" s="1"/>
  <c r="BK283" i="5"/>
  <c r="CK283" i="5" s="1"/>
  <c r="BK284" i="5"/>
  <c r="CK284" i="5" s="1"/>
  <c r="BK285" i="5"/>
  <c r="CK285" i="5" s="1"/>
  <c r="BK286" i="5"/>
  <c r="CK286" i="5" s="1"/>
  <c r="BK287" i="5"/>
  <c r="CK287" i="5" s="1"/>
  <c r="BK288" i="5"/>
  <c r="CK288" i="5" s="1"/>
  <c r="BK289" i="5"/>
  <c r="CK289" i="5" s="1"/>
  <c r="BK290" i="5"/>
  <c r="CK290" i="5" s="1"/>
  <c r="BK291" i="5"/>
  <c r="CK291" i="5" s="1"/>
  <c r="BK292" i="5"/>
  <c r="CK292" i="5" s="1"/>
  <c r="BK293" i="5"/>
  <c r="CK293" i="5" s="1"/>
  <c r="BK294" i="5"/>
  <c r="CK294" i="5" s="1"/>
  <c r="BK295" i="5"/>
  <c r="CK295" i="5" s="1"/>
  <c r="BK296" i="5"/>
  <c r="CK296" i="5" s="1"/>
  <c r="BK297" i="5"/>
  <c r="CK297" i="5" s="1"/>
  <c r="BK298" i="5"/>
  <c r="CK298" i="5" s="1"/>
  <c r="BK299" i="5"/>
  <c r="CK299" i="5" s="1"/>
  <c r="BK300" i="5"/>
  <c r="CK300" i="5" s="1"/>
  <c r="BK301" i="5"/>
  <c r="CK301" i="5" s="1"/>
  <c r="BK302" i="5"/>
  <c r="CK302" i="5" s="1"/>
  <c r="BK303" i="5"/>
  <c r="CK303" i="5" s="1"/>
  <c r="BK304" i="5"/>
  <c r="CK304" i="5" s="1"/>
  <c r="BK305" i="5"/>
  <c r="CK305" i="5" s="1"/>
  <c r="BK306" i="5"/>
  <c r="CK306" i="5" s="1"/>
  <c r="BK307" i="5"/>
  <c r="CK307" i="5" s="1"/>
  <c r="BK308" i="5"/>
  <c r="CK308" i="5" s="1"/>
  <c r="BK309" i="5"/>
  <c r="CK309" i="5" s="1"/>
  <c r="BK310" i="5"/>
  <c r="CK310" i="5" s="1"/>
  <c r="BK311" i="5"/>
  <c r="CK311" i="5" s="1"/>
  <c r="BK312" i="5"/>
  <c r="CK312" i="5" s="1"/>
  <c r="BK313" i="5"/>
  <c r="CK313" i="5" s="1"/>
  <c r="BK314" i="5"/>
  <c r="CK314" i="5" s="1"/>
  <c r="BK315" i="5"/>
  <c r="CK315" i="5" s="1"/>
  <c r="BK316" i="5"/>
  <c r="CK316" i="5" s="1"/>
  <c r="BK317" i="5"/>
  <c r="CK317" i="5" s="1"/>
  <c r="BK318" i="5"/>
  <c r="CK318" i="5" s="1"/>
  <c r="BK319" i="5"/>
  <c r="CK319" i="5" s="1"/>
  <c r="BK320" i="5"/>
  <c r="CK320" i="5" s="1"/>
  <c r="BK321" i="5"/>
  <c r="CK321" i="5" s="1"/>
  <c r="BK322" i="5"/>
  <c r="CK322" i="5" s="1"/>
  <c r="BK323" i="5"/>
  <c r="CK323" i="5" s="1"/>
  <c r="BK324" i="5"/>
  <c r="CK324" i="5" s="1"/>
  <c r="BK325" i="5"/>
  <c r="CK325" i="5" s="1"/>
  <c r="BK326" i="5"/>
  <c r="CK326" i="5" s="1"/>
  <c r="BK327" i="5"/>
  <c r="CK327" i="5" s="1"/>
  <c r="BK328" i="5"/>
  <c r="CK328" i="5" s="1"/>
  <c r="BK329" i="5"/>
  <c r="CK329" i="5" s="1"/>
  <c r="BK330" i="5"/>
  <c r="CK330" i="5" s="1"/>
  <c r="BK331" i="5"/>
  <c r="CK331" i="5" s="1"/>
  <c r="BK332" i="5"/>
  <c r="CK332" i="5" s="1"/>
  <c r="BK333" i="5"/>
  <c r="CK333" i="5" s="1"/>
  <c r="BK334" i="5"/>
  <c r="CK334" i="5" s="1"/>
  <c r="BK335" i="5"/>
  <c r="CK335" i="5" s="1"/>
  <c r="BK336" i="5"/>
  <c r="CK336" i="5" s="1"/>
  <c r="BK337" i="5"/>
  <c r="CK337" i="5" s="1"/>
  <c r="BK338" i="5"/>
  <c r="CK338" i="5" s="1"/>
  <c r="BK339" i="5"/>
  <c r="CK339" i="5" s="1"/>
  <c r="BK340" i="5"/>
  <c r="CK340" i="5" s="1"/>
  <c r="BK341" i="5"/>
  <c r="CK341" i="5" s="1"/>
  <c r="BK342" i="5"/>
  <c r="CK342" i="5" s="1"/>
  <c r="BK343" i="5"/>
  <c r="CK343" i="5" s="1"/>
  <c r="BK344" i="5"/>
  <c r="CK344" i="5" s="1"/>
  <c r="BK345" i="5"/>
  <c r="CK345" i="5" s="1"/>
  <c r="BK346" i="5"/>
  <c r="CK346" i="5" s="1"/>
  <c r="BK347" i="5"/>
  <c r="CK347" i="5" s="1"/>
  <c r="BK348" i="5"/>
  <c r="CK348" i="5" s="1"/>
  <c r="BK349" i="5"/>
  <c r="CK349" i="5" s="1"/>
  <c r="BK350" i="5"/>
  <c r="CK350" i="5" s="1"/>
  <c r="BK244" i="5"/>
  <c r="CK244" i="5" s="1"/>
  <c r="BJ245" i="5"/>
  <c r="CJ245" i="5" s="1"/>
  <c r="BJ246" i="5"/>
  <c r="CJ246" i="5" s="1"/>
  <c r="BJ247" i="5"/>
  <c r="CJ247" i="5" s="1"/>
  <c r="BJ248" i="5"/>
  <c r="CJ248" i="5" s="1"/>
  <c r="BJ249" i="5"/>
  <c r="CJ249" i="5" s="1"/>
  <c r="BJ250" i="5"/>
  <c r="CJ250" i="5" s="1"/>
  <c r="BJ251" i="5"/>
  <c r="CJ251" i="5" s="1"/>
  <c r="BJ252" i="5"/>
  <c r="CJ252" i="5" s="1"/>
  <c r="BJ253" i="5"/>
  <c r="CJ253" i="5" s="1"/>
  <c r="BJ254" i="5"/>
  <c r="CJ254" i="5" s="1"/>
  <c r="BJ255" i="5"/>
  <c r="CJ255" i="5" s="1"/>
  <c r="BJ256" i="5"/>
  <c r="CJ256" i="5" s="1"/>
  <c r="BJ257" i="5"/>
  <c r="CJ257" i="5" s="1"/>
  <c r="BJ258" i="5"/>
  <c r="CJ258" i="5" s="1"/>
  <c r="BJ259" i="5"/>
  <c r="CJ259" i="5" s="1"/>
  <c r="BJ260" i="5"/>
  <c r="CJ260" i="5" s="1"/>
  <c r="BJ261" i="5"/>
  <c r="CJ261" i="5" s="1"/>
  <c r="BJ262" i="5"/>
  <c r="CJ262" i="5" s="1"/>
  <c r="BJ263" i="5"/>
  <c r="CJ263" i="5" s="1"/>
  <c r="BJ264" i="5"/>
  <c r="CJ264" i="5" s="1"/>
  <c r="BJ265" i="5"/>
  <c r="CJ265" i="5" s="1"/>
  <c r="BJ266" i="5"/>
  <c r="CJ266" i="5" s="1"/>
  <c r="BJ267" i="5"/>
  <c r="CJ267" i="5" s="1"/>
  <c r="BJ268" i="5"/>
  <c r="CJ268" i="5" s="1"/>
  <c r="BJ269" i="5"/>
  <c r="CJ269" i="5" s="1"/>
  <c r="BJ270" i="5"/>
  <c r="CJ270" i="5" s="1"/>
  <c r="BJ271" i="5"/>
  <c r="CJ271" i="5" s="1"/>
  <c r="BJ272" i="5"/>
  <c r="CJ272" i="5" s="1"/>
  <c r="BJ273" i="5"/>
  <c r="CJ273" i="5" s="1"/>
  <c r="BJ274" i="5"/>
  <c r="CJ274" i="5" s="1"/>
  <c r="BJ275" i="5"/>
  <c r="CJ275" i="5" s="1"/>
  <c r="BJ276" i="5"/>
  <c r="CJ276" i="5" s="1"/>
  <c r="BJ277" i="5"/>
  <c r="CJ277" i="5" s="1"/>
  <c r="BJ278" i="5"/>
  <c r="CJ278" i="5" s="1"/>
  <c r="BJ279" i="5"/>
  <c r="CJ279" i="5" s="1"/>
  <c r="BJ280" i="5"/>
  <c r="CJ280" i="5" s="1"/>
  <c r="BJ281" i="5"/>
  <c r="CJ281" i="5" s="1"/>
  <c r="BJ282" i="5"/>
  <c r="CJ282" i="5" s="1"/>
  <c r="BJ283" i="5"/>
  <c r="CJ283" i="5" s="1"/>
  <c r="BJ284" i="5"/>
  <c r="CJ284" i="5" s="1"/>
  <c r="BJ285" i="5"/>
  <c r="CJ285" i="5" s="1"/>
  <c r="BJ286" i="5"/>
  <c r="CJ286" i="5" s="1"/>
  <c r="BJ287" i="5"/>
  <c r="CJ287" i="5" s="1"/>
  <c r="BJ288" i="5"/>
  <c r="CJ288" i="5" s="1"/>
  <c r="BJ289" i="5"/>
  <c r="CJ289" i="5" s="1"/>
  <c r="BJ290" i="5"/>
  <c r="CJ290" i="5" s="1"/>
  <c r="BJ291" i="5"/>
  <c r="CJ291" i="5" s="1"/>
  <c r="BJ292" i="5"/>
  <c r="CJ292" i="5" s="1"/>
  <c r="BJ293" i="5"/>
  <c r="CJ293" i="5" s="1"/>
  <c r="BJ294" i="5"/>
  <c r="CJ294" i="5" s="1"/>
  <c r="BJ295" i="5"/>
  <c r="CJ295" i="5" s="1"/>
  <c r="BJ296" i="5"/>
  <c r="CJ296" i="5" s="1"/>
  <c r="BJ297" i="5"/>
  <c r="CJ297" i="5" s="1"/>
  <c r="BJ298" i="5"/>
  <c r="CJ298" i="5" s="1"/>
  <c r="BJ299" i="5"/>
  <c r="CJ299" i="5" s="1"/>
  <c r="BJ300" i="5"/>
  <c r="CJ300" i="5" s="1"/>
  <c r="BJ301" i="5"/>
  <c r="CJ301" i="5" s="1"/>
  <c r="BJ302" i="5"/>
  <c r="CJ302" i="5" s="1"/>
  <c r="BJ303" i="5"/>
  <c r="CJ303" i="5" s="1"/>
  <c r="BJ304" i="5"/>
  <c r="CJ304" i="5" s="1"/>
  <c r="BJ305" i="5"/>
  <c r="CJ305" i="5" s="1"/>
  <c r="BJ306" i="5"/>
  <c r="CJ306" i="5" s="1"/>
  <c r="BJ307" i="5"/>
  <c r="CJ307" i="5" s="1"/>
  <c r="BJ308" i="5"/>
  <c r="CJ308" i="5" s="1"/>
  <c r="BJ309" i="5"/>
  <c r="CJ309" i="5" s="1"/>
  <c r="BJ310" i="5"/>
  <c r="CJ310" i="5" s="1"/>
  <c r="BJ311" i="5"/>
  <c r="CJ311" i="5" s="1"/>
  <c r="BJ312" i="5"/>
  <c r="CJ312" i="5" s="1"/>
  <c r="BJ313" i="5"/>
  <c r="CJ313" i="5" s="1"/>
  <c r="BJ314" i="5"/>
  <c r="CJ314" i="5" s="1"/>
  <c r="BJ315" i="5"/>
  <c r="CJ315" i="5" s="1"/>
  <c r="BJ316" i="5"/>
  <c r="CJ316" i="5" s="1"/>
  <c r="BJ317" i="5"/>
  <c r="CJ317" i="5" s="1"/>
  <c r="BJ318" i="5"/>
  <c r="CJ318" i="5" s="1"/>
  <c r="BJ319" i="5"/>
  <c r="CJ319" i="5" s="1"/>
  <c r="BJ320" i="5"/>
  <c r="CJ320" i="5" s="1"/>
  <c r="BJ321" i="5"/>
  <c r="CJ321" i="5" s="1"/>
  <c r="BJ322" i="5"/>
  <c r="CJ322" i="5" s="1"/>
  <c r="BJ323" i="5"/>
  <c r="CJ323" i="5" s="1"/>
  <c r="BJ324" i="5"/>
  <c r="CJ324" i="5" s="1"/>
  <c r="BJ325" i="5"/>
  <c r="CJ325" i="5" s="1"/>
  <c r="BJ326" i="5"/>
  <c r="CJ326" i="5" s="1"/>
  <c r="BJ327" i="5"/>
  <c r="CJ327" i="5" s="1"/>
  <c r="BJ328" i="5"/>
  <c r="CJ328" i="5" s="1"/>
  <c r="BJ329" i="5"/>
  <c r="CJ329" i="5" s="1"/>
  <c r="BJ330" i="5"/>
  <c r="CJ330" i="5" s="1"/>
  <c r="BJ331" i="5"/>
  <c r="CJ331" i="5" s="1"/>
  <c r="BJ332" i="5"/>
  <c r="CJ332" i="5" s="1"/>
  <c r="BJ333" i="5"/>
  <c r="CJ333" i="5" s="1"/>
  <c r="BJ334" i="5"/>
  <c r="CJ334" i="5" s="1"/>
  <c r="BJ335" i="5"/>
  <c r="CJ335" i="5" s="1"/>
  <c r="BJ336" i="5"/>
  <c r="CJ336" i="5" s="1"/>
  <c r="BJ337" i="5"/>
  <c r="CJ337" i="5" s="1"/>
  <c r="BJ338" i="5"/>
  <c r="CJ338" i="5" s="1"/>
  <c r="BJ339" i="5"/>
  <c r="CJ339" i="5" s="1"/>
  <c r="BJ340" i="5"/>
  <c r="CJ340" i="5" s="1"/>
  <c r="BJ341" i="5"/>
  <c r="CJ341" i="5" s="1"/>
  <c r="BJ342" i="5"/>
  <c r="CJ342" i="5" s="1"/>
  <c r="BJ343" i="5"/>
  <c r="CJ343" i="5" s="1"/>
  <c r="BJ344" i="5"/>
  <c r="CJ344" i="5" s="1"/>
  <c r="BJ345" i="5"/>
  <c r="CJ345" i="5" s="1"/>
  <c r="BJ346" i="5"/>
  <c r="CJ346" i="5" s="1"/>
  <c r="BJ347" i="5"/>
  <c r="CJ347" i="5" s="1"/>
  <c r="BJ348" i="5"/>
  <c r="CJ348" i="5" s="1"/>
  <c r="BJ349" i="5"/>
  <c r="CJ349" i="5" s="1"/>
  <c r="BJ350" i="5"/>
  <c r="CJ350" i="5" s="1"/>
  <c r="BJ244" i="5"/>
  <c r="CJ244" i="5" s="1"/>
  <c r="AZ244" i="5" l="1"/>
  <c r="AL245" i="5"/>
  <c r="AZ245" i="5" s="1"/>
  <c r="AU8" i="5"/>
  <c r="AP7" i="5"/>
  <c r="AU7" i="5" s="1"/>
  <c r="AO7" i="5"/>
  <c r="AT7" i="5" s="1"/>
  <c r="AN7" i="5"/>
  <c r="AS7" i="5" s="1"/>
  <c r="AP6" i="5"/>
  <c r="AU6" i="5" s="1"/>
  <c r="AO6" i="5"/>
  <c r="AT6" i="5" s="1"/>
  <c r="AN6" i="5"/>
  <c r="AS6" i="5" s="1"/>
  <c r="AN5" i="5"/>
  <c r="AS5" i="5" s="1"/>
  <c r="AM5" i="5" s="1"/>
  <c r="AM4" i="5"/>
  <c r="CH245" i="5"/>
  <c r="BI245" i="5"/>
  <c r="CI245" i="5" s="1"/>
  <c r="CH246" i="5"/>
  <c r="BI246" i="5"/>
  <c r="CI246" i="5" s="1"/>
  <c r="CH247" i="5"/>
  <c r="BI247" i="5"/>
  <c r="CI247" i="5" s="1"/>
  <c r="CH248" i="5"/>
  <c r="BI248" i="5"/>
  <c r="CI248" i="5" s="1"/>
  <c r="CH249" i="5"/>
  <c r="BI249" i="5"/>
  <c r="CI249" i="5" s="1"/>
  <c r="CH250" i="5"/>
  <c r="BI250" i="5"/>
  <c r="CI250" i="5" s="1"/>
  <c r="CH251" i="5"/>
  <c r="BI251" i="5"/>
  <c r="CI251" i="5" s="1"/>
  <c r="CH252" i="5"/>
  <c r="BI252" i="5"/>
  <c r="CI252" i="5" s="1"/>
  <c r="CH253" i="5"/>
  <c r="BI253" i="5"/>
  <c r="CI253" i="5" s="1"/>
  <c r="CH254" i="5"/>
  <c r="BI254" i="5"/>
  <c r="CI254" i="5" s="1"/>
  <c r="CH255" i="5"/>
  <c r="BI255" i="5"/>
  <c r="CI255" i="5" s="1"/>
  <c r="CH256" i="5"/>
  <c r="BI256" i="5"/>
  <c r="CI256" i="5" s="1"/>
  <c r="CH257" i="5"/>
  <c r="BI257" i="5"/>
  <c r="CI257" i="5" s="1"/>
  <c r="CH258" i="5"/>
  <c r="BI258" i="5"/>
  <c r="CI258" i="5" s="1"/>
  <c r="CH259" i="5"/>
  <c r="BI259" i="5"/>
  <c r="CI259" i="5" s="1"/>
  <c r="CH260" i="5"/>
  <c r="BI260" i="5"/>
  <c r="CI260" i="5" s="1"/>
  <c r="CH261" i="5"/>
  <c r="BI261" i="5"/>
  <c r="CI261" i="5" s="1"/>
  <c r="CH262" i="5"/>
  <c r="BI262" i="5"/>
  <c r="CI262" i="5" s="1"/>
  <c r="CH263" i="5"/>
  <c r="BI263" i="5"/>
  <c r="CI263" i="5" s="1"/>
  <c r="CH264" i="5"/>
  <c r="BI264" i="5"/>
  <c r="CI264" i="5" s="1"/>
  <c r="CH265" i="5"/>
  <c r="BI265" i="5"/>
  <c r="CI265" i="5" s="1"/>
  <c r="CH266" i="5"/>
  <c r="BI266" i="5"/>
  <c r="CI266" i="5" s="1"/>
  <c r="CH267" i="5"/>
  <c r="BI267" i="5"/>
  <c r="CI267" i="5" s="1"/>
  <c r="CH268" i="5"/>
  <c r="BI268" i="5"/>
  <c r="CI268" i="5" s="1"/>
  <c r="CH269" i="5"/>
  <c r="BI269" i="5"/>
  <c r="CI269" i="5" s="1"/>
  <c r="CH270" i="5"/>
  <c r="BI270" i="5"/>
  <c r="CI270" i="5" s="1"/>
  <c r="CH271" i="5"/>
  <c r="BI271" i="5"/>
  <c r="CI271" i="5" s="1"/>
  <c r="CH272" i="5"/>
  <c r="BI272" i="5"/>
  <c r="CI272" i="5" s="1"/>
  <c r="CH273" i="5"/>
  <c r="BI273" i="5"/>
  <c r="CI273" i="5" s="1"/>
  <c r="CH274" i="5"/>
  <c r="BI274" i="5"/>
  <c r="CI274" i="5" s="1"/>
  <c r="CH275" i="5"/>
  <c r="BI275" i="5"/>
  <c r="CI275" i="5" s="1"/>
  <c r="CH276" i="5"/>
  <c r="BI276" i="5"/>
  <c r="CI276" i="5" s="1"/>
  <c r="CH277" i="5"/>
  <c r="BI277" i="5"/>
  <c r="CI277" i="5" s="1"/>
  <c r="CH278" i="5"/>
  <c r="BI278" i="5"/>
  <c r="CI278" i="5" s="1"/>
  <c r="CH279" i="5"/>
  <c r="BI279" i="5"/>
  <c r="CI279" i="5" s="1"/>
  <c r="CH280" i="5"/>
  <c r="BI280" i="5"/>
  <c r="CI280" i="5" s="1"/>
  <c r="CH281" i="5"/>
  <c r="BI281" i="5"/>
  <c r="CI281" i="5" s="1"/>
  <c r="CH282" i="5"/>
  <c r="BI282" i="5"/>
  <c r="CI282" i="5" s="1"/>
  <c r="CH283" i="5"/>
  <c r="BI283" i="5"/>
  <c r="CI283" i="5" s="1"/>
  <c r="CH284" i="5"/>
  <c r="BI284" i="5"/>
  <c r="CI284" i="5" s="1"/>
  <c r="CH285" i="5"/>
  <c r="BI285" i="5"/>
  <c r="CI285" i="5" s="1"/>
  <c r="CH286" i="5"/>
  <c r="BI286" i="5"/>
  <c r="CI286" i="5" s="1"/>
  <c r="CH287" i="5"/>
  <c r="BI287" i="5"/>
  <c r="CI287" i="5" s="1"/>
  <c r="CH288" i="5"/>
  <c r="BI288" i="5"/>
  <c r="CI288" i="5" s="1"/>
  <c r="CH289" i="5"/>
  <c r="BI289" i="5"/>
  <c r="CI289" i="5" s="1"/>
  <c r="CH290" i="5"/>
  <c r="BI290" i="5"/>
  <c r="CI290" i="5" s="1"/>
  <c r="CH291" i="5"/>
  <c r="BI291" i="5"/>
  <c r="CI291" i="5" s="1"/>
  <c r="CH292" i="5"/>
  <c r="BI292" i="5"/>
  <c r="CI292" i="5" s="1"/>
  <c r="CH293" i="5"/>
  <c r="BI293" i="5"/>
  <c r="CI293" i="5" s="1"/>
  <c r="CH294" i="5"/>
  <c r="BI294" i="5"/>
  <c r="CI294" i="5" s="1"/>
  <c r="CH295" i="5"/>
  <c r="BI295" i="5"/>
  <c r="CI295" i="5" s="1"/>
  <c r="CH296" i="5"/>
  <c r="BI296" i="5"/>
  <c r="CI296" i="5" s="1"/>
  <c r="CH297" i="5"/>
  <c r="BI297" i="5"/>
  <c r="CI297" i="5" s="1"/>
  <c r="CH298" i="5"/>
  <c r="BI298" i="5"/>
  <c r="CI298" i="5" s="1"/>
  <c r="CH299" i="5"/>
  <c r="BI299" i="5"/>
  <c r="CI299" i="5" s="1"/>
  <c r="CH300" i="5"/>
  <c r="BI300" i="5"/>
  <c r="CI300" i="5" s="1"/>
  <c r="CH301" i="5"/>
  <c r="BI301" i="5"/>
  <c r="CI301" i="5" s="1"/>
  <c r="CH302" i="5"/>
  <c r="BI302" i="5"/>
  <c r="CI302" i="5" s="1"/>
  <c r="CH303" i="5"/>
  <c r="BI303" i="5"/>
  <c r="CI303" i="5" s="1"/>
  <c r="CH304" i="5"/>
  <c r="BI304" i="5"/>
  <c r="CI304" i="5" s="1"/>
  <c r="CH305" i="5"/>
  <c r="BI305" i="5"/>
  <c r="CI305" i="5" s="1"/>
  <c r="CH306" i="5"/>
  <c r="BI306" i="5"/>
  <c r="CI306" i="5" s="1"/>
  <c r="CH307" i="5"/>
  <c r="BI307" i="5"/>
  <c r="CI307" i="5" s="1"/>
  <c r="CH308" i="5"/>
  <c r="BI308" i="5"/>
  <c r="CI308" i="5" s="1"/>
  <c r="CH309" i="5"/>
  <c r="BI309" i="5"/>
  <c r="CI309" i="5" s="1"/>
  <c r="CH310" i="5"/>
  <c r="BI310" i="5"/>
  <c r="CI310" i="5" s="1"/>
  <c r="CH311" i="5"/>
  <c r="BI311" i="5"/>
  <c r="CI311" i="5" s="1"/>
  <c r="CH312" i="5"/>
  <c r="BI312" i="5"/>
  <c r="CI312" i="5" s="1"/>
  <c r="CH313" i="5"/>
  <c r="BI313" i="5"/>
  <c r="CI313" i="5" s="1"/>
  <c r="CH314" i="5"/>
  <c r="BI314" i="5"/>
  <c r="CI314" i="5" s="1"/>
  <c r="CH315" i="5"/>
  <c r="BI315" i="5"/>
  <c r="CI315" i="5" s="1"/>
  <c r="CH316" i="5"/>
  <c r="BI316" i="5"/>
  <c r="CI316" i="5" s="1"/>
  <c r="CH317" i="5"/>
  <c r="BI317" i="5"/>
  <c r="CI317" i="5" s="1"/>
  <c r="CH318" i="5"/>
  <c r="BI318" i="5"/>
  <c r="CI318" i="5" s="1"/>
  <c r="CH319" i="5"/>
  <c r="BI319" i="5"/>
  <c r="CI319" i="5" s="1"/>
  <c r="CH320" i="5"/>
  <c r="BI320" i="5"/>
  <c r="CI320" i="5" s="1"/>
  <c r="CH321" i="5"/>
  <c r="BI321" i="5"/>
  <c r="CI321" i="5" s="1"/>
  <c r="CH322" i="5"/>
  <c r="BI322" i="5"/>
  <c r="CI322" i="5" s="1"/>
  <c r="CH323" i="5"/>
  <c r="BI323" i="5"/>
  <c r="CI323" i="5" s="1"/>
  <c r="CH324" i="5"/>
  <c r="BI324" i="5"/>
  <c r="CI324" i="5" s="1"/>
  <c r="CH325" i="5"/>
  <c r="BI325" i="5"/>
  <c r="CI325" i="5" s="1"/>
  <c r="CH326" i="5"/>
  <c r="BI326" i="5"/>
  <c r="CI326" i="5" s="1"/>
  <c r="CH327" i="5"/>
  <c r="BI327" i="5"/>
  <c r="CI327" i="5" s="1"/>
  <c r="CH328" i="5"/>
  <c r="BI328" i="5"/>
  <c r="CI328" i="5" s="1"/>
  <c r="CH329" i="5"/>
  <c r="BI329" i="5"/>
  <c r="CI329" i="5" s="1"/>
  <c r="CH330" i="5"/>
  <c r="BI330" i="5"/>
  <c r="CI330" i="5" s="1"/>
  <c r="CH331" i="5"/>
  <c r="BI331" i="5"/>
  <c r="CI331" i="5" s="1"/>
  <c r="CH332" i="5"/>
  <c r="BI332" i="5"/>
  <c r="CI332" i="5" s="1"/>
  <c r="CH333" i="5"/>
  <c r="BI333" i="5"/>
  <c r="CI333" i="5" s="1"/>
  <c r="CH334" i="5"/>
  <c r="BI334" i="5"/>
  <c r="CI334" i="5" s="1"/>
  <c r="CH335" i="5"/>
  <c r="BI335" i="5"/>
  <c r="CI335" i="5" s="1"/>
  <c r="CH336" i="5"/>
  <c r="BI336" i="5"/>
  <c r="CI336" i="5" s="1"/>
  <c r="CH337" i="5"/>
  <c r="BI337" i="5"/>
  <c r="CI337" i="5" s="1"/>
  <c r="CH338" i="5"/>
  <c r="BI338" i="5"/>
  <c r="CI338" i="5" s="1"/>
  <c r="CH339" i="5"/>
  <c r="BI339" i="5"/>
  <c r="CI339" i="5" s="1"/>
  <c r="CH340" i="5"/>
  <c r="BI340" i="5"/>
  <c r="CI340" i="5" s="1"/>
  <c r="CH341" i="5"/>
  <c r="BI341" i="5"/>
  <c r="CI341" i="5" s="1"/>
  <c r="CH342" i="5"/>
  <c r="BI342" i="5"/>
  <c r="CI342" i="5" s="1"/>
  <c r="CH343" i="5"/>
  <c r="BI343" i="5"/>
  <c r="CI343" i="5" s="1"/>
  <c r="CH344" i="5"/>
  <c r="BI344" i="5"/>
  <c r="CI344" i="5" s="1"/>
  <c r="CH345" i="5"/>
  <c r="BI345" i="5"/>
  <c r="CI345" i="5" s="1"/>
  <c r="CH346" i="5"/>
  <c r="BI346" i="5"/>
  <c r="CI346" i="5" s="1"/>
  <c r="CH347" i="5"/>
  <c r="BI347" i="5"/>
  <c r="CI347" i="5" s="1"/>
  <c r="CH348" i="5"/>
  <c r="BI348" i="5"/>
  <c r="CI348" i="5" s="1"/>
  <c r="CH349" i="5"/>
  <c r="BI349" i="5"/>
  <c r="CI349" i="5" s="1"/>
  <c r="CH350" i="5"/>
  <c r="BI350" i="5"/>
  <c r="CI350" i="5" s="1"/>
  <c r="BI244" i="5"/>
  <c r="CI244" i="5" s="1"/>
  <c r="CH244" i="5"/>
  <c r="AL246" i="5" l="1"/>
  <c r="AM7" i="5"/>
  <c r="AM6" i="5"/>
  <c r="AL247" i="5" l="1"/>
  <c r="AZ246" i="5"/>
  <c r="AO19" i="5"/>
  <c r="AV245" i="5"/>
  <c r="AV246" i="5"/>
  <c r="AV247" i="5"/>
  <c r="AV248" i="5"/>
  <c r="AV249" i="5"/>
  <c r="AV250" i="5"/>
  <c r="AV251" i="5"/>
  <c r="AV252" i="5"/>
  <c r="AV253" i="5"/>
  <c r="AV254" i="5"/>
  <c r="AV255" i="5"/>
  <c r="AV256" i="5"/>
  <c r="AV257" i="5"/>
  <c r="AV258" i="5"/>
  <c r="AV259" i="5"/>
  <c r="AV260" i="5"/>
  <c r="AV261" i="5"/>
  <c r="AV262" i="5"/>
  <c r="AV263" i="5"/>
  <c r="AV264" i="5"/>
  <c r="AV265" i="5"/>
  <c r="AV266" i="5"/>
  <c r="AV267" i="5"/>
  <c r="AV268" i="5"/>
  <c r="AV269" i="5"/>
  <c r="AV270" i="5"/>
  <c r="AV271" i="5"/>
  <c r="AV272" i="5"/>
  <c r="AV273" i="5"/>
  <c r="AV274" i="5"/>
  <c r="AV275" i="5"/>
  <c r="AV276" i="5"/>
  <c r="AV277" i="5"/>
  <c r="AV278" i="5"/>
  <c r="AV279" i="5"/>
  <c r="AV280" i="5"/>
  <c r="AV281" i="5"/>
  <c r="AV282" i="5"/>
  <c r="AV283" i="5"/>
  <c r="AV284" i="5"/>
  <c r="AV285" i="5"/>
  <c r="AV286" i="5"/>
  <c r="AV287" i="5"/>
  <c r="AV288" i="5"/>
  <c r="AV289" i="5"/>
  <c r="AV290" i="5"/>
  <c r="AV291" i="5"/>
  <c r="AV292" i="5"/>
  <c r="AV293" i="5"/>
  <c r="AV294" i="5"/>
  <c r="AV295" i="5"/>
  <c r="AV296" i="5"/>
  <c r="AV297" i="5"/>
  <c r="AV298" i="5"/>
  <c r="AV299" i="5"/>
  <c r="AV300" i="5"/>
  <c r="AV301" i="5"/>
  <c r="AV302" i="5"/>
  <c r="AV303" i="5"/>
  <c r="AV304" i="5"/>
  <c r="AV305" i="5"/>
  <c r="AV306" i="5"/>
  <c r="AV307" i="5"/>
  <c r="AV308" i="5"/>
  <c r="AV309" i="5"/>
  <c r="AV310" i="5"/>
  <c r="AV311" i="5"/>
  <c r="AV312" i="5"/>
  <c r="AV313" i="5"/>
  <c r="AV314" i="5"/>
  <c r="AV315" i="5"/>
  <c r="AV316" i="5"/>
  <c r="AV317" i="5"/>
  <c r="AV318" i="5"/>
  <c r="AV319" i="5"/>
  <c r="AV320" i="5"/>
  <c r="AV321" i="5"/>
  <c r="AV322" i="5"/>
  <c r="AV323" i="5"/>
  <c r="AV324" i="5"/>
  <c r="AV325" i="5"/>
  <c r="AV326" i="5"/>
  <c r="AV327" i="5"/>
  <c r="AV328" i="5"/>
  <c r="AV329" i="5"/>
  <c r="AV330" i="5"/>
  <c r="AV331" i="5"/>
  <c r="AV332" i="5"/>
  <c r="AV333" i="5"/>
  <c r="AV334" i="5"/>
  <c r="AV335" i="5"/>
  <c r="AV336" i="5"/>
  <c r="AV337" i="5"/>
  <c r="AV338" i="5"/>
  <c r="AV339" i="5"/>
  <c r="AV340" i="5"/>
  <c r="AV341" i="5"/>
  <c r="AV342" i="5"/>
  <c r="AV343" i="5"/>
  <c r="AV344" i="5"/>
  <c r="AV345" i="5"/>
  <c r="AV346" i="5"/>
  <c r="AV347" i="5"/>
  <c r="AV348" i="5"/>
  <c r="AV349" i="5"/>
  <c r="AV350" i="5"/>
  <c r="AV244" i="5"/>
  <c r="AL248" i="5" l="1"/>
  <c r="AZ247" i="5"/>
  <c r="BA350" i="5"/>
  <c r="CG350" i="5" s="1"/>
  <c r="BA349" i="5"/>
  <c r="CG349" i="5" s="1"/>
  <c r="BA348" i="5"/>
  <c r="CG348" i="5" s="1"/>
  <c r="BA347" i="5"/>
  <c r="CG347" i="5" s="1"/>
  <c r="BA346" i="5"/>
  <c r="CG346" i="5" s="1"/>
  <c r="BA345" i="5"/>
  <c r="CG345" i="5" s="1"/>
  <c r="BA344" i="5"/>
  <c r="CG344" i="5" s="1"/>
  <c r="BA343" i="5"/>
  <c r="CG343" i="5" s="1"/>
  <c r="BA342" i="5"/>
  <c r="CG342" i="5" s="1"/>
  <c r="BA341" i="5"/>
  <c r="CG341" i="5" s="1"/>
  <c r="BA340" i="5"/>
  <c r="CG340" i="5" s="1"/>
  <c r="BA339" i="5"/>
  <c r="CG339" i="5" s="1"/>
  <c r="BA338" i="5"/>
  <c r="CG338" i="5" s="1"/>
  <c r="BA337" i="5"/>
  <c r="CG337" i="5" s="1"/>
  <c r="BA336" i="5"/>
  <c r="CG336" i="5" s="1"/>
  <c r="BA335" i="5"/>
  <c r="CG335" i="5" s="1"/>
  <c r="BA334" i="5"/>
  <c r="CG334" i="5" s="1"/>
  <c r="BA333" i="5"/>
  <c r="CG333" i="5" s="1"/>
  <c r="BA332" i="5"/>
  <c r="CG332" i="5" s="1"/>
  <c r="BA331" i="5"/>
  <c r="CG331" i="5" s="1"/>
  <c r="BA330" i="5"/>
  <c r="CG330" i="5" s="1"/>
  <c r="BA329" i="5"/>
  <c r="CG329" i="5" s="1"/>
  <c r="BA328" i="5"/>
  <c r="CG328" i="5" s="1"/>
  <c r="BA327" i="5"/>
  <c r="CG327" i="5" s="1"/>
  <c r="BA326" i="5"/>
  <c r="CG326" i="5" s="1"/>
  <c r="BA325" i="5"/>
  <c r="CG325" i="5" s="1"/>
  <c r="BA324" i="5"/>
  <c r="CG324" i="5" s="1"/>
  <c r="BA323" i="5"/>
  <c r="CG323" i="5" s="1"/>
  <c r="BA322" i="5"/>
  <c r="CG322" i="5" s="1"/>
  <c r="BA321" i="5"/>
  <c r="CG321" i="5" s="1"/>
  <c r="BA320" i="5"/>
  <c r="CG320" i="5" s="1"/>
  <c r="BA319" i="5"/>
  <c r="CG319" i="5" s="1"/>
  <c r="BA318" i="5"/>
  <c r="CG318" i="5" s="1"/>
  <c r="BA317" i="5"/>
  <c r="CG317" i="5" s="1"/>
  <c r="BA316" i="5"/>
  <c r="CG316" i="5" s="1"/>
  <c r="BA315" i="5"/>
  <c r="CG315" i="5" s="1"/>
  <c r="BA314" i="5"/>
  <c r="CG314" i="5" s="1"/>
  <c r="BA313" i="5"/>
  <c r="CG313" i="5" s="1"/>
  <c r="BA312" i="5"/>
  <c r="CG312" i="5" s="1"/>
  <c r="BA311" i="5"/>
  <c r="CG311" i="5" s="1"/>
  <c r="BA310" i="5"/>
  <c r="CG310" i="5" s="1"/>
  <c r="BA309" i="5"/>
  <c r="CG309" i="5" s="1"/>
  <c r="BA308" i="5"/>
  <c r="CG308" i="5" s="1"/>
  <c r="BA307" i="5"/>
  <c r="CG307" i="5" s="1"/>
  <c r="BA306" i="5"/>
  <c r="CG306" i="5" s="1"/>
  <c r="BA305" i="5"/>
  <c r="CG305" i="5" s="1"/>
  <c r="BA304" i="5"/>
  <c r="CG304" i="5" s="1"/>
  <c r="BA303" i="5"/>
  <c r="CG303" i="5" s="1"/>
  <c r="BA302" i="5"/>
  <c r="CG302" i="5" s="1"/>
  <c r="BA301" i="5"/>
  <c r="CG301" i="5" s="1"/>
  <c r="BA300" i="5"/>
  <c r="CG300" i="5" s="1"/>
  <c r="BA299" i="5"/>
  <c r="CG299" i="5" s="1"/>
  <c r="BA298" i="5"/>
  <c r="CG298" i="5" s="1"/>
  <c r="BA297" i="5"/>
  <c r="CG297" i="5" s="1"/>
  <c r="BA296" i="5"/>
  <c r="CG296" i="5" s="1"/>
  <c r="BA295" i="5"/>
  <c r="CG295" i="5" s="1"/>
  <c r="BA294" i="5"/>
  <c r="CG294" i="5" s="1"/>
  <c r="BA293" i="5"/>
  <c r="CG293" i="5" s="1"/>
  <c r="BA292" i="5"/>
  <c r="CG292" i="5" s="1"/>
  <c r="BA291" i="5"/>
  <c r="CG291" i="5" s="1"/>
  <c r="BA290" i="5"/>
  <c r="CG290" i="5" s="1"/>
  <c r="BA289" i="5"/>
  <c r="CG289" i="5" s="1"/>
  <c r="BA288" i="5"/>
  <c r="CG288" i="5" s="1"/>
  <c r="BA287" i="5"/>
  <c r="CG287" i="5" s="1"/>
  <c r="BA286" i="5"/>
  <c r="CG286" i="5" s="1"/>
  <c r="BA285" i="5"/>
  <c r="CG285" i="5" s="1"/>
  <c r="BA284" i="5"/>
  <c r="CG284" i="5" s="1"/>
  <c r="BA283" i="5"/>
  <c r="CG283" i="5" s="1"/>
  <c r="BA282" i="5"/>
  <c r="CG282" i="5" s="1"/>
  <c r="BA281" i="5"/>
  <c r="CG281" i="5" s="1"/>
  <c r="BA280" i="5"/>
  <c r="CG280" i="5" s="1"/>
  <c r="BA279" i="5"/>
  <c r="CG279" i="5" s="1"/>
  <c r="BA278" i="5"/>
  <c r="CG278" i="5" s="1"/>
  <c r="BA277" i="5"/>
  <c r="CG277" i="5" s="1"/>
  <c r="BA276" i="5"/>
  <c r="CG276" i="5" s="1"/>
  <c r="BA275" i="5"/>
  <c r="CG275" i="5" s="1"/>
  <c r="BA274" i="5"/>
  <c r="CG274" i="5" s="1"/>
  <c r="BA273" i="5"/>
  <c r="CG273" i="5" s="1"/>
  <c r="BA272" i="5"/>
  <c r="CG272" i="5" s="1"/>
  <c r="BA271" i="5"/>
  <c r="CG271" i="5" s="1"/>
  <c r="BA270" i="5"/>
  <c r="CG270" i="5" s="1"/>
  <c r="BA269" i="5"/>
  <c r="CG269" i="5" s="1"/>
  <c r="BA268" i="5"/>
  <c r="CG268" i="5" s="1"/>
  <c r="BA267" i="5"/>
  <c r="CG267" i="5" s="1"/>
  <c r="BA266" i="5"/>
  <c r="CG266" i="5" s="1"/>
  <c r="BA265" i="5"/>
  <c r="CG265" i="5" s="1"/>
  <c r="BA264" i="5"/>
  <c r="CG264" i="5" s="1"/>
  <c r="BA263" i="5"/>
  <c r="CG263" i="5" s="1"/>
  <c r="BA262" i="5"/>
  <c r="CG262" i="5" s="1"/>
  <c r="BA261" i="5"/>
  <c r="CG261" i="5" s="1"/>
  <c r="BA260" i="5"/>
  <c r="CG260" i="5" s="1"/>
  <c r="BA259" i="5"/>
  <c r="CG259" i="5" s="1"/>
  <c r="BA258" i="5"/>
  <c r="CG258" i="5" s="1"/>
  <c r="BA257" i="5"/>
  <c r="CG257" i="5" s="1"/>
  <c r="BA256" i="5"/>
  <c r="CG256" i="5" s="1"/>
  <c r="BA255" i="5"/>
  <c r="CG255" i="5" s="1"/>
  <c r="BA254" i="5"/>
  <c r="CG254" i="5" s="1"/>
  <c r="BA253" i="5"/>
  <c r="CG253" i="5" s="1"/>
  <c r="BA252" i="5"/>
  <c r="CG252" i="5" s="1"/>
  <c r="BA251" i="5"/>
  <c r="CG251" i="5" s="1"/>
  <c r="BA250" i="5"/>
  <c r="CG250" i="5" s="1"/>
  <c r="BA249" i="5"/>
  <c r="CG249" i="5" s="1"/>
  <c r="BA248" i="5"/>
  <c r="CG248" i="5" s="1"/>
  <c r="BA247" i="5"/>
  <c r="CG247" i="5" s="1"/>
  <c r="BA246" i="5"/>
  <c r="CG246" i="5" s="1"/>
  <c r="BA245" i="5"/>
  <c r="CG245" i="5" s="1"/>
  <c r="BA244" i="5"/>
  <c r="CG244" i="5" s="1"/>
  <c r="AL249" i="5" l="1"/>
  <c r="AZ248" i="5"/>
  <c r="AM120" i="5"/>
  <c r="AL250" i="5" l="1"/>
  <c r="AZ249" i="5"/>
  <c r="AN350" i="5"/>
  <c r="AN349" i="5"/>
  <c r="AN348" i="5"/>
  <c r="AN347" i="5"/>
  <c r="AN346" i="5"/>
  <c r="AN345" i="5"/>
  <c r="AN344" i="5"/>
  <c r="AW343" i="5" s="1"/>
  <c r="CD343" i="5" s="1"/>
  <c r="AN343" i="5"/>
  <c r="AN342" i="5"/>
  <c r="AN341" i="5"/>
  <c r="AN340" i="5"/>
  <c r="AN339" i="5"/>
  <c r="AN338" i="5"/>
  <c r="AN337" i="5"/>
  <c r="AN336" i="5"/>
  <c r="AW335" i="5" s="1"/>
  <c r="CD335" i="5" s="1"/>
  <c r="AN335" i="5"/>
  <c r="AN334" i="5"/>
  <c r="AN333" i="5"/>
  <c r="AN332" i="5"/>
  <c r="AN331" i="5"/>
  <c r="AN330" i="5"/>
  <c r="AN329" i="5"/>
  <c r="AN328" i="5"/>
  <c r="AW327" i="5" s="1"/>
  <c r="AN327" i="5"/>
  <c r="AN326" i="5"/>
  <c r="AN325" i="5"/>
  <c r="AN324" i="5"/>
  <c r="AN323" i="5"/>
  <c r="AN322" i="5"/>
  <c r="AN321" i="5"/>
  <c r="AN320" i="5"/>
  <c r="AW319" i="5" s="1"/>
  <c r="AN319" i="5"/>
  <c r="AN318" i="5"/>
  <c r="AN317" i="5"/>
  <c r="AN316" i="5"/>
  <c r="AN315" i="5"/>
  <c r="AN314" i="5"/>
  <c r="AN313" i="5"/>
  <c r="AN312" i="5"/>
  <c r="AW311" i="5" s="1"/>
  <c r="AN311" i="5"/>
  <c r="AN310" i="5"/>
  <c r="AN309" i="5"/>
  <c r="AN308" i="5"/>
  <c r="AN307" i="5"/>
  <c r="AN306" i="5"/>
  <c r="AN305" i="5"/>
  <c r="AN304" i="5"/>
  <c r="AW303" i="5" s="1"/>
  <c r="AN303" i="5"/>
  <c r="AN302" i="5"/>
  <c r="AN301" i="5"/>
  <c r="AN300" i="5"/>
  <c r="AN299" i="5"/>
  <c r="AN298" i="5"/>
  <c r="AN297" i="5"/>
  <c r="AN296" i="5"/>
  <c r="AW295" i="5" s="1"/>
  <c r="AN295" i="5"/>
  <c r="AN294" i="5"/>
  <c r="AN293" i="5"/>
  <c r="AN292" i="5"/>
  <c r="AN291" i="5"/>
  <c r="AN290" i="5"/>
  <c r="AN289" i="5"/>
  <c r="AN288" i="5"/>
  <c r="AW287" i="5" s="1"/>
  <c r="AN287" i="5"/>
  <c r="AN286" i="5"/>
  <c r="AN285" i="5"/>
  <c r="AN284" i="5"/>
  <c r="AN283" i="5"/>
  <c r="AN282" i="5"/>
  <c r="AN281" i="5"/>
  <c r="AN280" i="5"/>
  <c r="AN279" i="5"/>
  <c r="AN278" i="5"/>
  <c r="AN277" i="5"/>
  <c r="AN276" i="5"/>
  <c r="AN275" i="5"/>
  <c r="AN274" i="5"/>
  <c r="AN273" i="5"/>
  <c r="AN272" i="5"/>
  <c r="AN271" i="5"/>
  <c r="AW270" i="5" s="1"/>
  <c r="AN270" i="5"/>
  <c r="AN269" i="5"/>
  <c r="AN268" i="5"/>
  <c r="AN267" i="5"/>
  <c r="AN266" i="5"/>
  <c r="AN265" i="5"/>
  <c r="AN264" i="5"/>
  <c r="AN263" i="5"/>
  <c r="AW262" i="5" s="1"/>
  <c r="AN262" i="5"/>
  <c r="AN261" i="5"/>
  <c r="AW260" i="5" s="1"/>
  <c r="AN260" i="5"/>
  <c r="AN259" i="5"/>
  <c r="AN258" i="5"/>
  <c r="AN257" i="5"/>
  <c r="AN256" i="5"/>
  <c r="AN255" i="5"/>
  <c r="AW254" i="5" s="1"/>
  <c r="CD254" i="5" s="1"/>
  <c r="AN254" i="5"/>
  <c r="AN253" i="5"/>
  <c r="AN252" i="5"/>
  <c r="AN251" i="5"/>
  <c r="AN250" i="5"/>
  <c r="AN249" i="5"/>
  <c r="AN248" i="5"/>
  <c r="AN247" i="5"/>
  <c r="AN246" i="5"/>
  <c r="AN245" i="5"/>
  <c r="AN244" i="5"/>
  <c r="AT245" i="5"/>
  <c r="BZ245" i="5" s="1"/>
  <c r="AT246" i="5"/>
  <c r="BZ246" i="5" s="1"/>
  <c r="AT247" i="5"/>
  <c r="BZ247" i="5" s="1"/>
  <c r="AT248" i="5"/>
  <c r="BZ248" i="5" s="1"/>
  <c r="AT249" i="5"/>
  <c r="BZ249" i="5" s="1"/>
  <c r="AT250" i="5"/>
  <c r="BZ250" i="5" s="1"/>
  <c r="AT251" i="5"/>
  <c r="BZ251" i="5" s="1"/>
  <c r="AT252" i="5"/>
  <c r="BZ252" i="5" s="1"/>
  <c r="AT253" i="5"/>
  <c r="BZ253" i="5" s="1"/>
  <c r="AT254" i="5"/>
  <c r="BZ254" i="5" s="1"/>
  <c r="AT255" i="5"/>
  <c r="BZ255" i="5" s="1"/>
  <c r="AT256" i="5"/>
  <c r="BZ256" i="5" s="1"/>
  <c r="AT257" i="5"/>
  <c r="BZ257" i="5" s="1"/>
  <c r="AT258" i="5"/>
  <c r="BZ258" i="5" s="1"/>
  <c r="AT259" i="5"/>
  <c r="BZ259" i="5" s="1"/>
  <c r="AT260" i="5"/>
  <c r="BZ260" i="5" s="1"/>
  <c r="AT261" i="5"/>
  <c r="BZ261" i="5" s="1"/>
  <c r="AT262" i="5"/>
  <c r="BZ262" i="5" s="1"/>
  <c r="AT263" i="5"/>
  <c r="BZ263" i="5" s="1"/>
  <c r="AT264" i="5"/>
  <c r="BZ264" i="5" s="1"/>
  <c r="AT265" i="5"/>
  <c r="BZ265" i="5" s="1"/>
  <c r="AT266" i="5"/>
  <c r="BZ266" i="5" s="1"/>
  <c r="AT267" i="5"/>
  <c r="BZ267" i="5" s="1"/>
  <c r="AT268" i="5"/>
  <c r="BZ268" i="5" s="1"/>
  <c r="AT269" i="5"/>
  <c r="BZ269" i="5" s="1"/>
  <c r="AT270" i="5"/>
  <c r="BZ270" i="5" s="1"/>
  <c r="AT271" i="5"/>
  <c r="BZ271" i="5" s="1"/>
  <c r="AT272" i="5"/>
  <c r="BZ272" i="5" s="1"/>
  <c r="AT273" i="5"/>
  <c r="BZ273" i="5" s="1"/>
  <c r="AT274" i="5"/>
  <c r="BZ274" i="5" s="1"/>
  <c r="AT275" i="5"/>
  <c r="BZ275" i="5" s="1"/>
  <c r="AT276" i="5"/>
  <c r="BZ276" i="5" s="1"/>
  <c r="AT277" i="5"/>
  <c r="BZ277" i="5" s="1"/>
  <c r="AT278" i="5"/>
  <c r="BZ278" i="5" s="1"/>
  <c r="AT279" i="5"/>
  <c r="BZ279" i="5" s="1"/>
  <c r="AT280" i="5"/>
  <c r="BZ280" i="5" s="1"/>
  <c r="AT281" i="5"/>
  <c r="BZ281" i="5" s="1"/>
  <c r="AT282" i="5"/>
  <c r="BZ282" i="5" s="1"/>
  <c r="AT283" i="5"/>
  <c r="BZ283" i="5" s="1"/>
  <c r="AT284" i="5"/>
  <c r="BZ284" i="5" s="1"/>
  <c r="AT285" i="5"/>
  <c r="BZ285" i="5" s="1"/>
  <c r="AT286" i="5"/>
  <c r="BZ286" i="5" s="1"/>
  <c r="AT287" i="5"/>
  <c r="BZ287" i="5" s="1"/>
  <c r="AT288" i="5"/>
  <c r="BZ288" i="5" s="1"/>
  <c r="AT289" i="5"/>
  <c r="BZ289" i="5" s="1"/>
  <c r="AT290" i="5"/>
  <c r="BZ290" i="5" s="1"/>
  <c r="AT291" i="5"/>
  <c r="BZ291" i="5" s="1"/>
  <c r="AT292" i="5"/>
  <c r="BZ292" i="5" s="1"/>
  <c r="AT293" i="5"/>
  <c r="BZ293" i="5" s="1"/>
  <c r="AT294" i="5"/>
  <c r="BZ294" i="5" s="1"/>
  <c r="AT295" i="5"/>
  <c r="BZ295" i="5" s="1"/>
  <c r="AT296" i="5"/>
  <c r="BZ296" i="5" s="1"/>
  <c r="AT297" i="5"/>
  <c r="BZ297" i="5" s="1"/>
  <c r="AT298" i="5"/>
  <c r="BZ298" i="5" s="1"/>
  <c r="AT299" i="5"/>
  <c r="BZ299" i="5" s="1"/>
  <c r="AT300" i="5"/>
  <c r="BZ300" i="5" s="1"/>
  <c r="AT301" i="5"/>
  <c r="BZ301" i="5" s="1"/>
  <c r="AT302" i="5"/>
  <c r="BZ302" i="5" s="1"/>
  <c r="AT303" i="5"/>
  <c r="BZ303" i="5" s="1"/>
  <c r="AT304" i="5"/>
  <c r="BZ304" i="5" s="1"/>
  <c r="AT305" i="5"/>
  <c r="BZ305" i="5" s="1"/>
  <c r="AT306" i="5"/>
  <c r="BZ306" i="5" s="1"/>
  <c r="AT307" i="5"/>
  <c r="BZ307" i="5" s="1"/>
  <c r="AT308" i="5"/>
  <c r="BZ308" i="5" s="1"/>
  <c r="AT309" i="5"/>
  <c r="BZ309" i="5" s="1"/>
  <c r="AT310" i="5"/>
  <c r="BZ310" i="5" s="1"/>
  <c r="AT311" i="5"/>
  <c r="BZ311" i="5" s="1"/>
  <c r="AT312" i="5"/>
  <c r="BZ312" i="5" s="1"/>
  <c r="AT313" i="5"/>
  <c r="BZ313" i="5" s="1"/>
  <c r="AT314" i="5"/>
  <c r="BZ314" i="5" s="1"/>
  <c r="AT315" i="5"/>
  <c r="BZ315" i="5" s="1"/>
  <c r="AT316" i="5"/>
  <c r="BZ316" i="5" s="1"/>
  <c r="AT317" i="5"/>
  <c r="BZ317" i="5" s="1"/>
  <c r="AT318" i="5"/>
  <c r="BZ318" i="5" s="1"/>
  <c r="AT319" i="5"/>
  <c r="BZ319" i="5" s="1"/>
  <c r="AT320" i="5"/>
  <c r="BZ320" i="5" s="1"/>
  <c r="AT321" i="5"/>
  <c r="BZ321" i="5" s="1"/>
  <c r="AT322" i="5"/>
  <c r="BZ322" i="5" s="1"/>
  <c r="AT323" i="5"/>
  <c r="BZ323" i="5" s="1"/>
  <c r="AT324" i="5"/>
  <c r="BZ324" i="5" s="1"/>
  <c r="AT325" i="5"/>
  <c r="BZ325" i="5" s="1"/>
  <c r="AT326" i="5"/>
  <c r="BZ326" i="5" s="1"/>
  <c r="AT327" i="5"/>
  <c r="BZ327" i="5" s="1"/>
  <c r="AT328" i="5"/>
  <c r="BZ328" i="5" s="1"/>
  <c r="AT329" i="5"/>
  <c r="BZ329" i="5" s="1"/>
  <c r="AT330" i="5"/>
  <c r="BZ330" i="5" s="1"/>
  <c r="AT331" i="5"/>
  <c r="BZ331" i="5" s="1"/>
  <c r="AT332" i="5"/>
  <c r="BZ332" i="5" s="1"/>
  <c r="AT333" i="5"/>
  <c r="BZ333" i="5" s="1"/>
  <c r="AT334" i="5"/>
  <c r="BZ334" i="5" s="1"/>
  <c r="AT335" i="5"/>
  <c r="BZ335" i="5" s="1"/>
  <c r="AT336" i="5"/>
  <c r="BZ336" i="5" s="1"/>
  <c r="AT337" i="5"/>
  <c r="BZ337" i="5" s="1"/>
  <c r="AT338" i="5"/>
  <c r="BZ338" i="5" s="1"/>
  <c r="AT339" i="5"/>
  <c r="BZ339" i="5" s="1"/>
  <c r="AT340" i="5"/>
  <c r="BZ340" i="5" s="1"/>
  <c r="AT341" i="5"/>
  <c r="BZ341" i="5" s="1"/>
  <c r="AT342" i="5"/>
  <c r="BZ342" i="5" s="1"/>
  <c r="AT343" i="5"/>
  <c r="BZ343" i="5" s="1"/>
  <c r="AT344" i="5"/>
  <c r="BZ344" i="5" s="1"/>
  <c r="AT345" i="5"/>
  <c r="BZ345" i="5" s="1"/>
  <c r="AT346" i="5"/>
  <c r="BZ346" i="5" s="1"/>
  <c r="AT347" i="5"/>
  <c r="BZ347" i="5" s="1"/>
  <c r="AT348" i="5"/>
  <c r="BZ348" i="5" s="1"/>
  <c r="AT349" i="5"/>
  <c r="BZ349" i="5" s="1"/>
  <c r="AT350" i="5"/>
  <c r="BZ350" i="5" s="1"/>
  <c r="AT244" i="5"/>
  <c r="BZ244" i="5" s="1"/>
  <c r="CB350" i="5"/>
  <c r="BC350" i="5"/>
  <c r="BE350" i="5" s="1"/>
  <c r="BB350" i="5"/>
  <c r="BD350" i="5" s="1"/>
  <c r="CC350" i="5"/>
  <c r="AU350" i="5"/>
  <c r="CA350" i="5" s="1"/>
  <c r="AS350" i="5"/>
  <c r="BY350" i="5" s="1"/>
  <c r="AQ350" i="5"/>
  <c r="BW350" i="5" s="1"/>
  <c r="BV350" i="5"/>
  <c r="CB349" i="5"/>
  <c r="BC349" i="5"/>
  <c r="BE349" i="5" s="1"/>
  <c r="BB349" i="5"/>
  <c r="BD349" i="5" s="1"/>
  <c r="CC349" i="5"/>
  <c r="AU349" i="5"/>
  <c r="CA349" i="5" s="1"/>
  <c r="AS349" i="5"/>
  <c r="BY349" i="5" s="1"/>
  <c r="AQ349" i="5"/>
  <c r="BW349" i="5" s="1"/>
  <c r="BV349" i="5"/>
  <c r="CB348" i="5"/>
  <c r="BC348" i="5"/>
  <c r="BE348" i="5" s="1"/>
  <c r="BB348" i="5"/>
  <c r="BD348" i="5" s="1"/>
  <c r="CC348" i="5"/>
  <c r="AU348" i="5"/>
  <c r="CA348" i="5" s="1"/>
  <c r="AS348" i="5"/>
  <c r="BY348" i="5" s="1"/>
  <c r="AQ348" i="5"/>
  <c r="BW348" i="5" s="1"/>
  <c r="BV348" i="5"/>
  <c r="CB347" i="5"/>
  <c r="BC347" i="5"/>
  <c r="BE347" i="5" s="1"/>
  <c r="BB347" i="5"/>
  <c r="BD347" i="5" s="1"/>
  <c r="CC347" i="5"/>
  <c r="AU347" i="5"/>
  <c r="CA347" i="5" s="1"/>
  <c r="AS347" i="5"/>
  <c r="BY347" i="5" s="1"/>
  <c r="AQ347" i="5"/>
  <c r="BW347" i="5" s="1"/>
  <c r="BV347" i="5"/>
  <c r="CB346" i="5"/>
  <c r="BC346" i="5"/>
  <c r="BE346" i="5" s="1"/>
  <c r="BB346" i="5"/>
  <c r="BD346" i="5" s="1"/>
  <c r="CC346" i="5"/>
  <c r="AU346" i="5"/>
  <c r="CA346" i="5" s="1"/>
  <c r="AS346" i="5"/>
  <c r="BY346" i="5" s="1"/>
  <c r="AQ346" i="5"/>
  <c r="BW346" i="5" s="1"/>
  <c r="BV346" i="5"/>
  <c r="CB345" i="5"/>
  <c r="BC345" i="5"/>
  <c r="BE345" i="5" s="1"/>
  <c r="BB345" i="5"/>
  <c r="BD345" i="5" s="1"/>
  <c r="CC345" i="5"/>
  <c r="AU345" i="5"/>
  <c r="CA345" i="5" s="1"/>
  <c r="AS345" i="5"/>
  <c r="BY345" i="5" s="1"/>
  <c r="AQ345" i="5"/>
  <c r="BW345" i="5" s="1"/>
  <c r="BV345" i="5"/>
  <c r="CB344" i="5"/>
  <c r="BC344" i="5"/>
  <c r="BE344" i="5" s="1"/>
  <c r="BB344" i="5"/>
  <c r="BD344" i="5" s="1"/>
  <c r="CC344" i="5"/>
  <c r="AU344" i="5"/>
  <c r="CA344" i="5" s="1"/>
  <c r="AS344" i="5"/>
  <c r="BY344" i="5" s="1"/>
  <c r="AQ344" i="5"/>
  <c r="BW344" i="5" s="1"/>
  <c r="BV344" i="5"/>
  <c r="CB343" i="5"/>
  <c r="BC343" i="5"/>
  <c r="BE343" i="5" s="1"/>
  <c r="BB343" i="5"/>
  <c r="BD343" i="5" s="1"/>
  <c r="CC343" i="5"/>
  <c r="AU343" i="5"/>
  <c r="CA343" i="5" s="1"/>
  <c r="AS343" i="5"/>
  <c r="BY343" i="5" s="1"/>
  <c r="AQ343" i="5"/>
  <c r="BW343" i="5" s="1"/>
  <c r="BV343" i="5"/>
  <c r="CB342" i="5"/>
  <c r="BC342" i="5"/>
  <c r="BE342" i="5" s="1"/>
  <c r="BB342" i="5"/>
  <c r="BD342" i="5" s="1"/>
  <c r="CC342" i="5"/>
  <c r="AU342" i="5"/>
  <c r="CA342" i="5" s="1"/>
  <c r="AS342" i="5"/>
  <c r="BY342" i="5" s="1"/>
  <c r="AQ342" i="5"/>
  <c r="BW342" i="5" s="1"/>
  <c r="BV342" i="5"/>
  <c r="CB341" i="5"/>
  <c r="BC341" i="5"/>
  <c r="BE341" i="5" s="1"/>
  <c r="BB341" i="5"/>
  <c r="BD341" i="5" s="1"/>
  <c r="CC341" i="5"/>
  <c r="AU341" i="5"/>
  <c r="CA341" i="5" s="1"/>
  <c r="AS341" i="5"/>
  <c r="BY341" i="5" s="1"/>
  <c r="AQ341" i="5"/>
  <c r="BW341" i="5" s="1"/>
  <c r="BV341" i="5"/>
  <c r="CB340" i="5"/>
  <c r="BC340" i="5"/>
  <c r="BE340" i="5" s="1"/>
  <c r="BB340" i="5"/>
  <c r="BD340" i="5" s="1"/>
  <c r="CC340" i="5"/>
  <c r="AU340" i="5"/>
  <c r="CA340" i="5" s="1"/>
  <c r="AS340" i="5"/>
  <c r="BY340" i="5" s="1"/>
  <c r="AQ340" i="5"/>
  <c r="BW340" i="5" s="1"/>
  <c r="BV340" i="5"/>
  <c r="CB339" i="5"/>
  <c r="BC339" i="5"/>
  <c r="BE339" i="5" s="1"/>
  <c r="BB339" i="5"/>
  <c r="BD339" i="5" s="1"/>
  <c r="CC339" i="5"/>
  <c r="AU339" i="5"/>
  <c r="CA339" i="5" s="1"/>
  <c r="AS339" i="5"/>
  <c r="BY339" i="5" s="1"/>
  <c r="AQ339" i="5"/>
  <c r="BW339" i="5" s="1"/>
  <c r="BV339" i="5"/>
  <c r="CB338" i="5"/>
  <c r="BC338" i="5"/>
  <c r="BE338" i="5" s="1"/>
  <c r="BB338" i="5"/>
  <c r="BD338" i="5" s="1"/>
  <c r="CC338" i="5"/>
  <c r="AU338" i="5"/>
  <c r="CA338" i="5" s="1"/>
  <c r="AS338" i="5"/>
  <c r="BY338" i="5" s="1"/>
  <c r="AQ338" i="5"/>
  <c r="BW338" i="5" s="1"/>
  <c r="BV338" i="5"/>
  <c r="CB337" i="5"/>
  <c r="BC337" i="5"/>
  <c r="BE337" i="5" s="1"/>
  <c r="BB337" i="5"/>
  <c r="BD337" i="5" s="1"/>
  <c r="CC337" i="5"/>
  <c r="AU337" i="5"/>
  <c r="CA337" i="5" s="1"/>
  <c r="AS337" i="5"/>
  <c r="BY337" i="5" s="1"/>
  <c r="AQ337" i="5"/>
  <c r="BW337" i="5" s="1"/>
  <c r="BV337" i="5"/>
  <c r="CB336" i="5"/>
  <c r="BC336" i="5"/>
  <c r="BE336" i="5" s="1"/>
  <c r="BB336" i="5"/>
  <c r="BD336" i="5" s="1"/>
  <c r="CC336" i="5"/>
  <c r="AU336" i="5"/>
  <c r="CA336" i="5" s="1"/>
  <c r="AS336" i="5"/>
  <c r="BY336" i="5" s="1"/>
  <c r="AQ336" i="5"/>
  <c r="BW336" i="5" s="1"/>
  <c r="BV336" i="5"/>
  <c r="CB335" i="5"/>
  <c r="BC335" i="5"/>
  <c r="BE335" i="5" s="1"/>
  <c r="BB335" i="5"/>
  <c r="BD335" i="5" s="1"/>
  <c r="CC335" i="5"/>
  <c r="AU335" i="5"/>
  <c r="CA335" i="5" s="1"/>
  <c r="AS335" i="5"/>
  <c r="BY335" i="5" s="1"/>
  <c r="AQ335" i="5"/>
  <c r="BW335" i="5" s="1"/>
  <c r="BV335" i="5"/>
  <c r="CB334" i="5"/>
  <c r="BC334" i="5"/>
  <c r="BE334" i="5" s="1"/>
  <c r="BB334" i="5"/>
  <c r="BD334" i="5" s="1"/>
  <c r="CC334" i="5"/>
  <c r="AU334" i="5"/>
  <c r="CA334" i="5" s="1"/>
  <c r="AS334" i="5"/>
  <c r="BY334" i="5" s="1"/>
  <c r="AQ334" i="5"/>
  <c r="BW334" i="5" s="1"/>
  <c r="BV334" i="5"/>
  <c r="BC333" i="5"/>
  <c r="BE333" i="5" s="1"/>
  <c r="BB333" i="5"/>
  <c r="BD333" i="5" s="1"/>
  <c r="CC333" i="5"/>
  <c r="AU333" i="5"/>
  <c r="CA333" i="5" s="1"/>
  <c r="AS333" i="5"/>
  <c r="BY333" i="5" s="1"/>
  <c r="AQ333" i="5"/>
  <c r="BW333" i="5" s="1"/>
  <c r="BV333" i="5"/>
  <c r="CB332" i="5"/>
  <c r="BC332" i="5"/>
  <c r="BE332" i="5" s="1"/>
  <c r="BB332" i="5"/>
  <c r="BD332" i="5" s="1"/>
  <c r="CC332" i="5"/>
  <c r="AU332" i="5"/>
  <c r="CA332" i="5" s="1"/>
  <c r="AS332" i="5"/>
  <c r="BY332" i="5" s="1"/>
  <c r="AQ332" i="5"/>
  <c r="BW332" i="5" s="1"/>
  <c r="BV332" i="5"/>
  <c r="CB331" i="5"/>
  <c r="BC331" i="5"/>
  <c r="BE331" i="5" s="1"/>
  <c r="BB331" i="5"/>
  <c r="BD331" i="5" s="1"/>
  <c r="CC331" i="5"/>
  <c r="AU331" i="5"/>
  <c r="CA331" i="5" s="1"/>
  <c r="AS331" i="5"/>
  <c r="BY331" i="5" s="1"/>
  <c r="AQ331" i="5"/>
  <c r="BW331" i="5" s="1"/>
  <c r="BV331" i="5"/>
  <c r="CB330" i="5"/>
  <c r="BC330" i="5"/>
  <c r="BE330" i="5" s="1"/>
  <c r="BB330" i="5"/>
  <c r="BD330" i="5" s="1"/>
  <c r="CC330" i="5"/>
  <c r="AU330" i="5"/>
  <c r="CA330" i="5" s="1"/>
  <c r="AS330" i="5"/>
  <c r="BY330" i="5" s="1"/>
  <c r="AQ330" i="5"/>
  <c r="BW330" i="5" s="1"/>
  <c r="BV330" i="5"/>
  <c r="CB329" i="5"/>
  <c r="BC329" i="5"/>
  <c r="BE329" i="5" s="1"/>
  <c r="BB329" i="5"/>
  <c r="BD329" i="5" s="1"/>
  <c r="CC329" i="5"/>
  <c r="AU329" i="5"/>
  <c r="CA329" i="5" s="1"/>
  <c r="AS329" i="5"/>
  <c r="BY329" i="5" s="1"/>
  <c r="AQ329" i="5"/>
  <c r="BW329" i="5" s="1"/>
  <c r="BV329" i="5"/>
  <c r="CB328" i="5"/>
  <c r="BC328" i="5"/>
  <c r="BE328" i="5" s="1"/>
  <c r="BB328" i="5"/>
  <c r="BD328" i="5" s="1"/>
  <c r="CC328" i="5"/>
  <c r="AU328" i="5"/>
  <c r="CA328" i="5" s="1"/>
  <c r="AS328" i="5"/>
  <c r="BY328" i="5" s="1"/>
  <c r="AQ328" i="5"/>
  <c r="BW328" i="5" s="1"/>
  <c r="BV328" i="5"/>
  <c r="CB327" i="5"/>
  <c r="BC327" i="5"/>
  <c r="BE327" i="5" s="1"/>
  <c r="BB327" i="5"/>
  <c r="BD327" i="5" s="1"/>
  <c r="CD327" i="5"/>
  <c r="CC327" i="5"/>
  <c r="AU327" i="5"/>
  <c r="CA327" i="5" s="1"/>
  <c r="AS327" i="5"/>
  <c r="BY327" i="5" s="1"/>
  <c r="AQ327" i="5"/>
  <c r="BW327" i="5" s="1"/>
  <c r="BV327" i="5"/>
  <c r="CB326" i="5"/>
  <c r="BC326" i="5"/>
  <c r="BE326" i="5" s="1"/>
  <c r="BB326" i="5"/>
  <c r="BD326" i="5" s="1"/>
  <c r="CC326" i="5"/>
  <c r="AU326" i="5"/>
  <c r="CA326" i="5" s="1"/>
  <c r="AS326" i="5"/>
  <c r="BY326" i="5" s="1"/>
  <c r="AQ326" i="5"/>
  <c r="BW326" i="5" s="1"/>
  <c r="BV326" i="5"/>
  <c r="CB325" i="5"/>
  <c r="BC325" i="5"/>
  <c r="BE325" i="5" s="1"/>
  <c r="BB325" i="5"/>
  <c r="BD325" i="5" s="1"/>
  <c r="CC325" i="5"/>
  <c r="AU325" i="5"/>
  <c r="CA325" i="5" s="1"/>
  <c r="AS325" i="5"/>
  <c r="BY325" i="5" s="1"/>
  <c r="AQ325" i="5"/>
  <c r="BW325" i="5" s="1"/>
  <c r="BV325" i="5"/>
  <c r="CB324" i="5"/>
  <c r="BC324" i="5"/>
  <c r="BE324" i="5" s="1"/>
  <c r="BB324" i="5"/>
  <c r="BD324" i="5" s="1"/>
  <c r="CC324" i="5"/>
  <c r="AU324" i="5"/>
  <c r="CA324" i="5" s="1"/>
  <c r="AS324" i="5"/>
  <c r="BY324" i="5" s="1"/>
  <c r="AQ324" i="5"/>
  <c r="BW324" i="5" s="1"/>
  <c r="BV324" i="5"/>
  <c r="CB323" i="5"/>
  <c r="BC323" i="5"/>
  <c r="BE323" i="5" s="1"/>
  <c r="BB323" i="5"/>
  <c r="BD323" i="5" s="1"/>
  <c r="CC323" i="5"/>
  <c r="AU323" i="5"/>
  <c r="CA323" i="5" s="1"/>
  <c r="AS323" i="5"/>
  <c r="BY323" i="5" s="1"/>
  <c r="AQ323" i="5"/>
  <c r="BW323" i="5" s="1"/>
  <c r="BV323" i="5"/>
  <c r="CB322" i="5"/>
  <c r="BC322" i="5"/>
  <c r="BE322" i="5" s="1"/>
  <c r="BB322" i="5"/>
  <c r="BD322" i="5" s="1"/>
  <c r="CC322" i="5"/>
  <c r="AU322" i="5"/>
  <c r="CA322" i="5" s="1"/>
  <c r="AS322" i="5"/>
  <c r="BY322" i="5" s="1"/>
  <c r="AQ322" i="5"/>
  <c r="BW322" i="5" s="1"/>
  <c r="BV322" i="5"/>
  <c r="CB321" i="5"/>
  <c r="BC321" i="5"/>
  <c r="BE321" i="5" s="1"/>
  <c r="BB321" i="5"/>
  <c r="BD321" i="5" s="1"/>
  <c r="CC321" i="5"/>
  <c r="AU321" i="5"/>
  <c r="CA321" i="5" s="1"/>
  <c r="AS321" i="5"/>
  <c r="BY321" i="5" s="1"/>
  <c r="AQ321" i="5"/>
  <c r="BW321" i="5" s="1"/>
  <c r="BV321" i="5"/>
  <c r="CB320" i="5"/>
  <c r="BC320" i="5"/>
  <c r="BE320" i="5" s="1"/>
  <c r="BB320" i="5"/>
  <c r="BD320" i="5" s="1"/>
  <c r="CC320" i="5"/>
  <c r="AU320" i="5"/>
  <c r="CA320" i="5" s="1"/>
  <c r="AS320" i="5"/>
  <c r="BY320" i="5" s="1"/>
  <c r="AQ320" i="5"/>
  <c r="BW320" i="5" s="1"/>
  <c r="BV320" i="5"/>
  <c r="CB319" i="5"/>
  <c r="BC319" i="5"/>
  <c r="BE319" i="5" s="1"/>
  <c r="BB319" i="5"/>
  <c r="BD319" i="5" s="1"/>
  <c r="CD319" i="5"/>
  <c r="CC319" i="5"/>
  <c r="AU319" i="5"/>
  <c r="CA319" i="5" s="1"/>
  <c r="AS319" i="5"/>
  <c r="BY319" i="5" s="1"/>
  <c r="AQ319" i="5"/>
  <c r="BW319" i="5" s="1"/>
  <c r="BV319" i="5"/>
  <c r="CB318" i="5"/>
  <c r="BC318" i="5"/>
  <c r="BE318" i="5" s="1"/>
  <c r="BB318" i="5"/>
  <c r="BD318" i="5" s="1"/>
  <c r="CC318" i="5"/>
  <c r="AU318" i="5"/>
  <c r="CA318" i="5" s="1"/>
  <c r="AS318" i="5"/>
  <c r="BY318" i="5" s="1"/>
  <c r="AQ318" i="5"/>
  <c r="BW318" i="5" s="1"/>
  <c r="BV318" i="5"/>
  <c r="CB317" i="5"/>
  <c r="BC317" i="5"/>
  <c r="BE317" i="5" s="1"/>
  <c r="BB317" i="5"/>
  <c r="BD317" i="5" s="1"/>
  <c r="CC317" i="5"/>
  <c r="AU317" i="5"/>
  <c r="CA317" i="5" s="1"/>
  <c r="AS317" i="5"/>
  <c r="BY317" i="5" s="1"/>
  <c r="AQ317" i="5"/>
  <c r="BW317" i="5" s="1"/>
  <c r="BV317" i="5"/>
  <c r="CB316" i="5"/>
  <c r="BC316" i="5"/>
  <c r="BE316" i="5" s="1"/>
  <c r="BB316" i="5"/>
  <c r="BD316" i="5" s="1"/>
  <c r="CC316" i="5"/>
  <c r="AU316" i="5"/>
  <c r="CA316" i="5" s="1"/>
  <c r="AS316" i="5"/>
  <c r="BY316" i="5" s="1"/>
  <c r="AQ316" i="5"/>
  <c r="BW316" i="5" s="1"/>
  <c r="BV316" i="5"/>
  <c r="CB315" i="5"/>
  <c r="BC315" i="5"/>
  <c r="BE315" i="5" s="1"/>
  <c r="BB315" i="5"/>
  <c r="BD315" i="5" s="1"/>
  <c r="CC315" i="5"/>
  <c r="AU315" i="5"/>
  <c r="CA315" i="5" s="1"/>
  <c r="AS315" i="5"/>
  <c r="BY315" i="5" s="1"/>
  <c r="AQ315" i="5"/>
  <c r="BW315" i="5" s="1"/>
  <c r="BV315" i="5"/>
  <c r="CB314" i="5"/>
  <c r="BC314" i="5"/>
  <c r="BE314" i="5" s="1"/>
  <c r="BB314" i="5"/>
  <c r="BD314" i="5" s="1"/>
  <c r="CC314" i="5"/>
  <c r="AU314" i="5"/>
  <c r="CA314" i="5" s="1"/>
  <c r="AS314" i="5"/>
  <c r="BY314" i="5" s="1"/>
  <c r="AQ314" i="5"/>
  <c r="BW314" i="5" s="1"/>
  <c r="BV314" i="5"/>
  <c r="CB313" i="5"/>
  <c r="BC313" i="5"/>
  <c r="BE313" i="5" s="1"/>
  <c r="BB313" i="5"/>
  <c r="BD313" i="5" s="1"/>
  <c r="CC313" i="5"/>
  <c r="AU313" i="5"/>
  <c r="CA313" i="5" s="1"/>
  <c r="AS313" i="5"/>
  <c r="BY313" i="5" s="1"/>
  <c r="AQ313" i="5"/>
  <c r="BW313" i="5" s="1"/>
  <c r="BV313" i="5"/>
  <c r="CB312" i="5"/>
  <c r="BC312" i="5"/>
  <c r="BE312" i="5" s="1"/>
  <c r="BB312" i="5"/>
  <c r="BD312" i="5" s="1"/>
  <c r="CC312" i="5"/>
  <c r="AU312" i="5"/>
  <c r="CA312" i="5" s="1"/>
  <c r="AS312" i="5"/>
  <c r="BY312" i="5" s="1"/>
  <c r="AQ312" i="5"/>
  <c r="BW312" i="5" s="1"/>
  <c r="BV312" i="5"/>
  <c r="CB311" i="5"/>
  <c r="BC311" i="5"/>
  <c r="BE311" i="5" s="1"/>
  <c r="BB311" i="5"/>
  <c r="BD311" i="5" s="1"/>
  <c r="CD311" i="5"/>
  <c r="CC311" i="5"/>
  <c r="AU311" i="5"/>
  <c r="CA311" i="5" s="1"/>
  <c r="AS311" i="5"/>
  <c r="BY311" i="5" s="1"/>
  <c r="AQ311" i="5"/>
  <c r="BW311" i="5" s="1"/>
  <c r="BV311" i="5"/>
  <c r="CB310" i="5"/>
  <c r="BC310" i="5"/>
  <c r="BE310" i="5" s="1"/>
  <c r="BB310" i="5"/>
  <c r="BD310" i="5" s="1"/>
  <c r="CC310" i="5"/>
  <c r="AU310" i="5"/>
  <c r="CA310" i="5" s="1"/>
  <c r="AS310" i="5"/>
  <c r="BY310" i="5" s="1"/>
  <c r="AQ310" i="5"/>
  <c r="BW310" i="5" s="1"/>
  <c r="BV310" i="5"/>
  <c r="CB309" i="5"/>
  <c r="BC309" i="5"/>
  <c r="BE309" i="5" s="1"/>
  <c r="BB309" i="5"/>
  <c r="BD309" i="5" s="1"/>
  <c r="CC309" i="5"/>
  <c r="AU309" i="5"/>
  <c r="CA309" i="5" s="1"/>
  <c r="AS309" i="5"/>
  <c r="BY309" i="5" s="1"/>
  <c r="AQ309" i="5"/>
  <c r="BW309" i="5" s="1"/>
  <c r="BV309" i="5"/>
  <c r="CB308" i="5"/>
  <c r="BC308" i="5"/>
  <c r="BE308" i="5" s="1"/>
  <c r="BB308" i="5"/>
  <c r="BD308" i="5" s="1"/>
  <c r="CC308" i="5"/>
  <c r="AU308" i="5"/>
  <c r="CA308" i="5" s="1"/>
  <c r="AS308" i="5"/>
  <c r="BY308" i="5" s="1"/>
  <c r="AQ308" i="5"/>
  <c r="BW308" i="5" s="1"/>
  <c r="BV308" i="5"/>
  <c r="CB307" i="5"/>
  <c r="BC307" i="5"/>
  <c r="BE307" i="5" s="1"/>
  <c r="BB307" i="5"/>
  <c r="BD307" i="5" s="1"/>
  <c r="CC307" i="5"/>
  <c r="AU307" i="5"/>
  <c r="CA307" i="5" s="1"/>
  <c r="AS307" i="5"/>
  <c r="BY307" i="5" s="1"/>
  <c r="AQ307" i="5"/>
  <c r="BW307" i="5" s="1"/>
  <c r="BV307" i="5"/>
  <c r="CB306" i="5"/>
  <c r="BC306" i="5"/>
  <c r="BE306" i="5" s="1"/>
  <c r="BB306" i="5"/>
  <c r="BD306" i="5" s="1"/>
  <c r="CC306" i="5"/>
  <c r="AU306" i="5"/>
  <c r="CA306" i="5" s="1"/>
  <c r="AS306" i="5"/>
  <c r="BY306" i="5" s="1"/>
  <c r="AQ306" i="5"/>
  <c r="BW306" i="5" s="1"/>
  <c r="BV306" i="5"/>
  <c r="CB305" i="5"/>
  <c r="BC305" i="5"/>
  <c r="BE305" i="5" s="1"/>
  <c r="BB305" i="5"/>
  <c r="BD305" i="5" s="1"/>
  <c r="CC305" i="5"/>
  <c r="AU305" i="5"/>
  <c r="CA305" i="5" s="1"/>
  <c r="AS305" i="5"/>
  <c r="BY305" i="5" s="1"/>
  <c r="AQ305" i="5"/>
  <c r="BW305" i="5" s="1"/>
  <c r="BV305" i="5"/>
  <c r="CB304" i="5"/>
  <c r="BC304" i="5"/>
  <c r="BE304" i="5" s="1"/>
  <c r="BB304" i="5"/>
  <c r="BD304" i="5" s="1"/>
  <c r="CC304" i="5"/>
  <c r="AU304" i="5"/>
  <c r="CA304" i="5" s="1"/>
  <c r="AS304" i="5"/>
  <c r="BY304" i="5" s="1"/>
  <c r="AQ304" i="5"/>
  <c r="BW304" i="5" s="1"/>
  <c r="BV304" i="5"/>
  <c r="CB303" i="5"/>
  <c r="BC303" i="5"/>
  <c r="BE303" i="5" s="1"/>
  <c r="BB303" i="5"/>
  <c r="BD303" i="5" s="1"/>
  <c r="CD303" i="5"/>
  <c r="CC303" i="5"/>
  <c r="AU303" i="5"/>
  <c r="CA303" i="5" s="1"/>
  <c r="AS303" i="5"/>
  <c r="BY303" i="5" s="1"/>
  <c r="AQ303" i="5"/>
  <c r="BW303" i="5" s="1"/>
  <c r="BV303" i="5"/>
  <c r="CB302" i="5"/>
  <c r="BC302" i="5"/>
  <c r="BE302" i="5" s="1"/>
  <c r="BB302" i="5"/>
  <c r="BD302" i="5" s="1"/>
  <c r="CC302" i="5"/>
  <c r="AU302" i="5"/>
  <c r="CA302" i="5" s="1"/>
  <c r="AS302" i="5"/>
  <c r="BY302" i="5" s="1"/>
  <c r="AQ302" i="5"/>
  <c r="BW302" i="5" s="1"/>
  <c r="BV302" i="5"/>
  <c r="CB301" i="5"/>
  <c r="BC301" i="5"/>
  <c r="BE301" i="5" s="1"/>
  <c r="BB301" i="5"/>
  <c r="BD301" i="5" s="1"/>
  <c r="CC301" i="5"/>
  <c r="AU301" i="5"/>
  <c r="CA301" i="5" s="1"/>
  <c r="AS301" i="5"/>
  <c r="BY301" i="5" s="1"/>
  <c r="AQ301" i="5"/>
  <c r="BW301" i="5" s="1"/>
  <c r="BV301" i="5"/>
  <c r="CB300" i="5"/>
  <c r="BC300" i="5"/>
  <c r="BE300" i="5" s="1"/>
  <c r="BB300" i="5"/>
  <c r="BD300" i="5" s="1"/>
  <c r="CC300" i="5"/>
  <c r="AU300" i="5"/>
  <c r="CA300" i="5" s="1"/>
  <c r="AS300" i="5"/>
  <c r="BY300" i="5" s="1"/>
  <c r="AQ300" i="5"/>
  <c r="BW300" i="5" s="1"/>
  <c r="BV300" i="5"/>
  <c r="CB299" i="5"/>
  <c r="BC299" i="5"/>
  <c r="BE299" i="5" s="1"/>
  <c r="BB299" i="5"/>
  <c r="BD299" i="5" s="1"/>
  <c r="CC299" i="5"/>
  <c r="AU299" i="5"/>
  <c r="CA299" i="5" s="1"/>
  <c r="AS299" i="5"/>
  <c r="BY299" i="5" s="1"/>
  <c r="AQ299" i="5"/>
  <c r="BW299" i="5" s="1"/>
  <c r="BV299" i="5"/>
  <c r="CB298" i="5"/>
  <c r="BC298" i="5"/>
  <c r="BE298" i="5" s="1"/>
  <c r="BB298" i="5"/>
  <c r="BD298" i="5" s="1"/>
  <c r="CC298" i="5"/>
  <c r="AU298" i="5"/>
  <c r="CA298" i="5" s="1"/>
  <c r="AS298" i="5"/>
  <c r="BY298" i="5" s="1"/>
  <c r="AQ298" i="5"/>
  <c r="BW298" i="5" s="1"/>
  <c r="BV298" i="5"/>
  <c r="CB297" i="5"/>
  <c r="BC297" i="5"/>
  <c r="BE297" i="5" s="1"/>
  <c r="BB297" i="5"/>
  <c r="BD297" i="5" s="1"/>
  <c r="CC297" i="5"/>
  <c r="AU297" i="5"/>
  <c r="CA297" i="5" s="1"/>
  <c r="AS297" i="5"/>
  <c r="BY297" i="5" s="1"/>
  <c r="AQ297" i="5"/>
  <c r="BW297" i="5" s="1"/>
  <c r="BV297" i="5"/>
  <c r="CB296" i="5"/>
  <c r="BC296" i="5"/>
  <c r="BE296" i="5" s="1"/>
  <c r="BB296" i="5"/>
  <c r="BD296" i="5" s="1"/>
  <c r="CC296" i="5"/>
  <c r="AU296" i="5"/>
  <c r="CA296" i="5" s="1"/>
  <c r="AS296" i="5"/>
  <c r="BY296" i="5" s="1"/>
  <c r="AQ296" i="5"/>
  <c r="BW296" i="5" s="1"/>
  <c r="BV296" i="5"/>
  <c r="CB295" i="5"/>
  <c r="BC295" i="5"/>
  <c r="BE295" i="5" s="1"/>
  <c r="BB295" i="5"/>
  <c r="BD295" i="5" s="1"/>
  <c r="CD295" i="5"/>
  <c r="CC295" i="5"/>
  <c r="AU295" i="5"/>
  <c r="CA295" i="5" s="1"/>
  <c r="AS295" i="5"/>
  <c r="BY295" i="5" s="1"/>
  <c r="AQ295" i="5"/>
  <c r="BW295" i="5" s="1"/>
  <c r="BV295" i="5"/>
  <c r="CB294" i="5"/>
  <c r="BC294" i="5"/>
  <c r="BE294" i="5" s="1"/>
  <c r="BB294" i="5"/>
  <c r="BD294" i="5" s="1"/>
  <c r="CC294" i="5"/>
  <c r="AU294" i="5"/>
  <c r="CA294" i="5" s="1"/>
  <c r="AS294" i="5"/>
  <c r="BY294" i="5" s="1"/>
  <c r="AQ294" i="5"/>
  <c r="BW294" i="5" s="1"/>
  <c r="BV294" i="5"/>
  <c r="CB293" i="5"/>
  <c r="BC293" i="5"/>
  <c r="BE293" i="5" s="1"/>
  <c r="BB293" i="5"/>
  <c r="BD293" i="5" s="1"/>
  <c r="CC293" i="5"/>
  <c r="AU293" i="5"/>
  <c r="CA293" i="5" s="1"/>
  <c r="AS293" i="5"/>
  <c r="BY293" i="5" s="1"/>
  <c r="AQ293" i="5"/>
  <c r="BW293" i="5" s="1"/>
  <c r="BV293" i="5"/>
  <c r="CB292" i="5"/>
  <c r="BC292" i="5"/>
  <c r="BE292" i="5" s="1"/>
  <c r="BB292" i="5"/>
  <c r="BD292" i="5" s="1"/>
  <c r="CC292" i="5"/>
  <c r="AU292" i="5"/>
  <c r="CA292" i="5" s="1"/>
  <c r="AS292" i="5"/>
  <c r="BY292" i="5" s="1"/>
  <c r="AQ292" i="5"/>
  <c r="BW292" i="5" s="1"/>
  <c r="BV292" i="5"/>
  <c r="CB291" i="5"/>
  <c r="BC291" i="5"/>
  <c r="BE291" i="5" s="1"/>
  <c r="BB291" i="5"/>
  <c r="BD291" i="5" s="1"/>
  <c r="CC291" i="5"/>
  <c r="AU291" i="5"/>
  <c r="CA291" i="5" s="1"/>
  <c r="AS291" i="5"/>
  <c r="BY291" i="5" s="1"/>
  <c r="AQ291" i="5"/>
  <c r="BW291" i="5" s="1"/>
  <c r="BV291" i="5"/>
  <c r="CB290" i="5"/>
  <c r="BC290" i="5"/>
  <c r="BE290" i="5" s="1"/>
  <c r="BB290" i="5"/>
  <c r="BD290" i="5" s="1"/>
  <c r="CC290" i="5"/>
  <c r="AU290" i="5"/>
  <c r="CA290" i="5" s="1"/>
  <c r="AS290" i="5"/>
  <c r="BY290" i="5" s="1"/>
  <c r="AQ290" i="5"/>
  <c r="BW290" i="5" s="1"/>
  <c r="BV290" i="5"/>
  <c r="CB289" i="5"/>
  <c r="BC289" i="5"/>
  <c r="BE289" i="5" s="1"/>
  <c r="BB289" i="5"/>
  <c r="BD289" i="5" s="1"/>
  <c r="CC289" i="5"/>
  <c r="AU289" i="5"/>
  <c r="CA289" i="5" s="1"/>
  <c r="AS289" i="5"/>
  <c r="BY289" i="5" s="1"/>
  <c r="AQ289" i="5"/>
  <c r="BW289" i="5" s="1"/>
  <c r="BV289" i="5"/>
  <c r="CB288" i="5"/>
  <c r="BC288" i="5"/>
  <c r="BE288" i="5" s="1"/>
  <c r="BB288" i="5"/>
  <c r="BD288" i="5" s="1"/>
  <c r="CC288" i="5"/>
  <c r="AU288" i="5"/>
  <c r="CA288" i="5" s="1"/>
  <c r="AS288" i="5"/>
  <c r="BY288" i="5" s="1"/>
  <c r="AQ288" i="5"/>
  <c r="BW288" i="5" s="1"/>
  <c r="BV288" i="5"/>
  <c r="CB287" i="5"/>
  <c r="BC287" i="5"/>
  <c r="BE287" i="5" s="1"/>
  <c r="BB287" i="5"/>
  <c r="BD287" i="5" s="1"/>
  <c r="CD287" i="5"/>
  <c r="CC287" i="5"/>
  <c r="AU287" i="5"/>
  <c r="CA287" i="5" s="1"/>
  <c r="AS287" i="5"/>
  <c r="BY287" i="5" s="1"/>
  <c r="AQ287" i="5"/>
  <c r="BW287" i="5" s="1"/>
  <c r="BV287" i="5"/>
  <c r="CB286" i="5"/>
  <c r="BC286" i="5"/>
  <c r="BE286" i="5" s="1"/>
  <c r="BB286" i="5"/>
  <c r="BD286" i="5" s="1"/>
  <c r="CC286" i="5"/>
  <c r="AU286" i="5"/>
  <c r="CA286" i="5" s="1"/>
  <c r="AS286" i="5"/>
  <c r="BY286" i="5" s="1"/>
  <c r="AQ286" i="5"/>
  <c r="BW286" i="5" s="1"/>
  <c r="BV286" i="5"/>
  <c r="CB285" i="5"/>
  <c r="BC285" i="5"/>
  <c r="BE285" i="5" s="1"/>
  <c r="BB285" i="5"/>
  <c r="BD285" i="5" s="1"/>
  <c r="CC285" i="5"/>
  <c r="AU285" i="5"/>
  <c r="CA285" i="5" s="1"/>
  <c r="AS285" i="5"/>
  <c r="BY285" i="5" s="1"/>
  <c r="AQ285" i="5"/>
  <c r="BW285" i="5" s="1"/>
  <c r="BV285" i="5"/>
  <c r="CB284" i="5"/>
  <c r="BC284" i="5"/>
  <c r="BE284" i="5" s="1"/>
  <c r="BB284" i="5"/>
  <c r="BD284" i="5" s="1"/>
  <c r="CC284" i="5"/>
  <c r="AU284" i="5"/>
  <c r="CA284" i="5" s="1"/>
  <c r="AS284" i="5"/>
  <c r="BY284" i="5" s="1"/>
  <c r="AQ284" i="5"/>
  <c r="BW284" i="5" s="1"/>
  <c r="BV284" i="5"/>
  <c r="CB283" i="5"/>
  <c r="BC283" i="5"/>
  <c r="BE283" i="5" s="1"/>
  <c r="BB283" i="5"/>
  <c r="BD283" i="5" s="1"/>
  <c r="CC283" i="5"/>
  <c r="AU283" i="5"/>
  <c r="CA283" i="5" s="1"/>
  <c r="AS283" i="5"/>
  <c r="BY283" i="5" s="1"/>
  <c r="AQ283" i="5"/>
  <c r="BW283" i="5" s="1"/>
  <c r="BV283" i="5"/>
  <c r="CB282" i="5"/>
  <c r="BC282" i="5"/>
  <c r="BE282" i="5" s="1"/>
  <c r="BB282" i="5"/>
  <c r="BD282" i="5" s="1"/>
  <c r="CC282" i="5"/>
  <c r="AU282" i="5"/>
  <c r="CA282" i="5" s="1"/>
  <c r="AS282" i="5"/>
  <c r="BY282" i="5" s="1"/>
  <c r="AQ282" i="5"/>
  <c r="BW282" i="5" s="1"/>
  <c r="BV282" i="5"/>
  <c r="CB281" i="5"/>
  <c r="BC281" i="5"/>
  <c r="BE281" i="5" s="1"/>
  <c r="BB281" i="5"/>
  <c r="BD281" i="5" s="1"/>
  <c r="CC281" i="5"/>
  <c r="AU281" i="5"/>
  <c r="CA281" i="5" s="1"/>
  <c r="AS281" i="5"/>
  <c r="BY281" i="5" s="1"/>
  <c r="AQ281" i="5"/>
  <c r="BW281" i="5" s="1"/>
  <c r="BV281" i="5"/>
  <c r="CB280" i="5"/>
  <c r="BC280" i="5"/>
  <c r="BE280" i="5" s="1"/>
  <c r="BB280" i="5"/>
  <c r="BD280" i="5" s="1"/>
  <c r="CC280" i="5"/>
  <c r="AU280" i="5"/>
  <c r="CA280" i="5" s="1"/>
  <c r="AS280" i="5"/>
  <c r="BY280" i="5" s="1"/>
  <c r="AQ280" i="5"/>
  <c r="BW280" i="5" s="1"/>
  <c r="BV280" i="5"/>
  <c r="CB279" i="5"/>
  <c r="BC279" i="5"/>
  <c r="BE279" i="5" s="1"/>
  <c r="BB279" i="5"/>
  <c r="BD279" i="5" s="1"/>
  <c r="CC279" i="5"/>
  <c r="AU279" i="5"/>
  <c r="CA279" i="5" s="1"/>
  <c r="AS279" i="5"/>
  <c r="BY279" i="5" s="1"/>
  <c r="AQ279" i="5"/>
  <c r="BW279" i="5" s="1"/>
  <c r="BV279" i="5"/>
  <c r="CB278" i="5"/>
  <c r="BC278" i="5"/>
  <c r="BE278" i="5" s="1"/>
  <c r="BB278" i="5"/>
  <c r="BD278" i="5" s="1"/>
  <c r="CC278" i="5"/>
  <c r="AU278" i="5"/>
  <c r="CA278" i="5" s="1"/>
  <c r="AS278" i="5"/>
  <c r="BY278" i="5" s="1"/>
  <c r="AQ278" i="5"/>
  <c r="BW278" i="5" s="1"/>
  <c r="BV278" i="5"/>
  <c r="CB277" i="5"/>
  <c r="BC277" i="5"/>
  <c r="BE277" i="5" s="1"/>
  <c r="BB277" i="5"/>
  <c r="BD277" i="5" s="1"/>
  <c r="CC277" i="5"/>
  <c r="AU277" i="5"/>
  <c r="CA277" i="5" s="1"/>
  <c r="AS277" i="5"/>
  <c r="BY277" i="5" s="1"/>
  <c r="AQ277" i="5"/>
  <c r="BW277" i="5" s="1"/>
  <c r="BV277" i="5"/>
  <c r="CB276" i="5"/>
  <c r="BC276" i="5"/>
  <c r="BE276" i="5" s="1"/>
  <c r="BB276" i="5"/>
  <c r="BD276" i="5" s="1"/>
  <c r="CC276" i="5"/>
  <c r="AU276" i="5"/>
  <c r="CA276" i="5" s="1"/>
  <c r="AS276" i="5"/>
  <c r="BY276" i="5" s="1"/>
  <c r="AQ276" i="5"/>
  <c r="BW276" i="5" s="1"/>
  <c r="BV276" i="5"/>
  <c r="CB275" i="5"/>
  <c r="BC275" i="5"/>
  <c r="BE275" i="5" s="1"/>
  <c r="BB275" i="5"/>
  <c r="BD275" i="5" s="1"/>
  <c r="CC275" i="5"/>
  <c r="AU275" i="5"/>
  <c r="CA275" i="5" s="1"/>
  <c r="AS275" i="5"/>
  <c r="BY275" i="5" s="1"/>
  <c r="AQ275" i="5"/>
  <c r="BW275" i="5" s="1"/>
  <c r="BV275" i="5"/>
  <c r="CB274" i="5"/>
  <c r="BC274" i="5"/>
  <c r="BE274" i="5" s="1"/>
  <c r="BB274" i="5"/>
  <c r="BD274" i="5" s="1"/>
  <c r="CC274" i="5"/>
  <c r="AU274" i="5"/>
  <c r="CA274" i="5" s="1"/>
  <c r="AS274" i="5"/>
  <c r="BY274" i="5" s="1"/>
  <c r="AQ274" i="5"/>
  <c r="BW274" i="5" s="1"/>
  <c r="BV274" i="5"/>
  <c r="BC273" i="5"/>
  <c r="BE273" i="5" s="1"/>
  <c r="BB273" i="5"/>
  <c r="BD273" i="5" s="1"/>
  <c r="CC273" i="5"/>
  <c r="AU273" i="5"/>
  <c r="CA273" i="5" s="1"/>
  <c r="AS273" i="5"/>
  <c r="BY273" i="5" s="1"/>
  <c r="AQ273" i="5"/>
  <c r="BW273" i="5" s="1"/>
  <c r="BV273" i="5"/>
  <c r="CB272" i="5"/>
  <c r="BC272" i="5"/>
  <c r="BE272" i="5" s="1"/>
  <c r="BB272" i="5"/>
  <c r="BD272" i="5" s="1"/>
  <c r="CC272" i="5"/>
  <c r="AU272" i="5"/>
  <c r="CA272" i="5" s="1"/>
  <c r="AS272" i="5"/>
  <c r="BY272" i="5" s="1"/>
  <c r="AQ272" i="5"/>
  <c r="BW272" i="5" s="1"/>
  <c r="BV272" i="5"/>
  <c r="CB271" i="5"/>
  <c r="BC271" i="5"/>
  <c r="BE271" i="5" s="1"/>
  <c r="BB271" i="5"/>
  <c r="BD271" i="5" s="1"/>
  <c r="CC271" i="5"/>
  <c r="AU271" i="5"/>
  <c r="CA271" i="5" s="1"/>
  <c r="AS271" i="5"/>
  <c r="BY271" i="5" s="1"/>
  <c r="AQ271" i="5"/>
  <c r="BW271" i="5" s="1"/>
  <c r="BV271" i="5"/>
  <c r="CB270" i="5"/>
  <c r="BC270" i="5"/>
  <c r="BE270" i="5" s="1"/>
  <c r="BB270" i="5"/>
  <c r="BD270" i="5" s="1"/>
  <c r="CD270" i="5"/>
  <c r="CC270" i="5"/>
  <c r="AU270" i="5"/>
  <c r="CA270" i="5" s="1"/>
  <c r="AS270" i="5"/>
  <c r="BY270" i="5" s="1"/>
  <c r="AQ270" i="5"/>
  <c r="BW270" i="5" s="1"/>
  <c r="BV270" i="5"/>
  <c r="CB269" i="5"/>
  <c r="BC269" i="5"/>
  <c r="BE269" i="5" s="1"/>
  <c r="BB269" i="5"/>
  <c r="BD269" i="5" s="1"/>
  <c r="CC269" i="5"/>
  <c r="AU269" i="5"/>
  <c r="CA269" i="5" s="1"/>
  <c r="AS269" i="5"/>
  <c r="BY269" i="5" s="1"/>
  <c r="AQ269" i="5"/>
  <c r="BW269" i="5" s="1"/>
  <c r="BV269" i="5"/>
  <c r="CB268" i="5"/>
  <c r="BC268" i="5"/>
  <c r="BE268" i="5" s="1"/>
  <c r="BB268" i="5"/>
  <c r="BD268" i="5" s="1"/>
  <c r="CC268" i="5"/>
  <c r="AU268" i="5"/>
  <c r="CA268" i="5" s="1"/>
  <c r="AS268" i="5"/>
  <c r="BY268" i="5" s="1"/>
  <c r="AQ268" i="5"/>
  <c r="BW268" i="5" s="1"/>
  <c r="BV268" i="5"/>
  <c r="CB267" i="5"/>
  <c r="BC267" i="5"/>
  <c r="BE267" i="5" s="1"/>
  <c r="BB267" i="5"/>
  <c r="BD267" i="5" s="1"/>
  <c r="CC267" i="5"/>
  <c r="AU267" i="5"/>
  <c r="CA267" i="5" s="1"/>
  <c r="AS267" i="5"/>
  <c r="BY267" i="5" s="1"/>
  <c r="AQ267" i="5"/>
  <c r="BW267" i="5" s="1"/>
  <c r="BV267" i="5"/>
  <c r="CB266" i="5"/>
  <c r="BE266" i="5"/>
  <c r="BC266" i="5"/>
  <c r="BB266" i="5"/>
  <c r="BD266" i="5" s="1"/>
  <c r="CC266" i="5"/>
  <c r="AU266" i="5"/>
  <c r="CA266" i="5" s="1"/>
  <c r="AS266" i="5"/>
  <c r="BY266" i="5" s="1"/>
  <c r="AQ266" i="5"/>
  <c r="BW266" i="5" s="1"/>
  <c r="BV266" i="5"/>
  <c r="CB265" i="5"/>
  <c r="BC265" i="5"/>
  <c r="BE265" i="5" s="1"/>
  <c r="BB265" i="5"/>
  <c r="BD265" i="5" s="1"/>
  <c r="CC265" i="5"/>
  <c r="AU265" i="5"/>
  <c r="CA265" i="5" s="1"/>
  <c r="AS265" i="5"/>
  <c r="BY265" i="5" s="1"/>
  <c r="AQ265" i="5"/>
  <c r="BW265" i="5" s="1"/>
  <c r="BV265" i="5"/>
  <c r="CB264" i="5"/>
  <c r="BC264" i="5"/>
  <c r="BE264" i="5" s="1"/>
  <c r="BB264" i="5"/>
  <c r="BD264" i="5" s="1"/>
  <c r="CC264" i="5"/>
  <c r="AU264" i="5"/>
  <c r="CA264" i="5" s="1"/>
  <c r="AS264" i="5"/>
  <c r="BY264" i="5" s="1"/>
  <c r="AQ264" i="5"/>
  <c r="BW264" i="5" s="1"/>
  <c r="BV264" i="5"/>
  <c r="CB263" i="5"/>
  <c r="BC263" i="5"/>
  <c r="BE263" i="5" s="1"/>
  <c r="BB263" i="5"/>
  <c r="BD263" i="5" s="1"/>
  <c r="CC263" i="5"/>
  <c r="AU263" i="5"/>
  <c r="CA263" i="5" s="1"/>
  <c r="AS263" i="5"/>
  <c r="BY263" i="5" s="1"/>
  <c r="AQ263" i="5"/>
  <c r="BW263" i="5" s="1"/>
  <c r="BV263" i="5"/>
  <c r="CB262" i="5"/>
  <c r="BC262" i="5"/>
  <c r="BE262" i="5" s="1"/>
  <c r="BB262" i="5"/>
  <c r="BD262" i="5" s="1"/>
  <c r="CD262" i="5"/>
  <c r="CC262" i="5"/>
  <c r="AU262" i="5"/>
  <c r="CA262" i="5" s="1"/>
  <c r="AS262" i="5"/>
  <c r="BY262" i="5" s="1"/>
  <c r="AQ262" i="5"/>
  <c r="BW262" i="5" s="1"/>
  <c r="BV262" i="5"/>
  <c r="CB261" i="5"/>
  <c r="BC261" i="5"/>
  <c r="BE261" i="5" s="1"/>
  <c r="BB261" i="5"/>
  <c r="BD261" i="5" s="1"/>
  <c r="CC261" i="5"/>
  <c r="AU261" i="5"/>
  <c r="CA261" i="5" s="1"/>
  <c r="AS261" i="5"/>
  <c r="BY261" i="5" s="1"/>
  <c r="AQ261" i="5"/>
  <c r="BW261" i="5" s="1"/>
  <c r="BV261" i="5"/>
  <c r="CB260" i="5"/>
  <c r="BC260" i="5"/>
  <c r="BE260" i="5" s="1"/>
  <c r="BB260" i="5"/>
  <c r="BD260" i="5" s="1"/>
  <c r="CD260" i="5"/>
  <c r="CC260" i="5"/>
  <c r="AU260" i="5"/>
  <c r="CA260" i="5" s="1"/>
  <c r="AS260" i="5"/>
  <c r="BY260" i="5" s="1"/>
  <c r="AQ260" i="5"/>
  <c r="BW260" i="5" s="1"/>
  <c r="BV260" i="5"/>
  <c r="CB259" i="5"/>
  <c r="BC259" i="5"/>
  <c r="BE259" i="5" s="1"/>
  <c r="BB259" i="5"/>
  <c r="BD259" i="5" s="1"/>
  <c r="CC259" i="5"/>
  <c r="AU259" i="5"/>
  <c r="CA259" i="5" s="1"/>
  <c r="AS259" i="5"/>
  <c r="BY259" i="5" s="1"/>
  <c r="AQ259" i="5"/>
  <c r="BW259" i="5" s="1"/>
  <c r="BV259" i="5"/>
  <c r="CB258" i="5"/>
  <c r="BC258" i="5"/>
  <c r="BE258" i="5" s="1"/>
  <c r="BB258" i="5"/>
  <c r="BD258" i="5" s="1"/>
  <c r="CC258" i="5"/>
  <c r="AU258" i="5"/>
  <c r="CA258" i="5" s="1"/>
  <c r="AS258" i="5"/>
  <c r="BY258" i="5" s="1"/>
  <c r="AQ258" i="5"/>
  <c r="BW258" i="5" s="1"/>
  <c r="BV258" i="5"/>
  <c r="CB257" i="5"/>
  <c r="BC257" i="5"/>
  <c r="BE257" i="5" s="1"/>
  <c r="BB257" i="5"/>
  <c r="BD257" i="5" s="1"/>
  <c r="CC257" i="5"/>
  <c r="AU257" i="5"/>
  <c r="CA257" i="5" s="1"/>
  <c r="AS257" i="5"/>
  <c r="BY257" i="5" s="1"/>
  <c r="AQ257" i="5"/>
  <c r="BW257" i="5" s="1"/>
  <c r="BV257" i="5"/>
  <c r="CB256" i="5"/>
  <c r="BC256" i="5"/>
  <c r="BE256" i="5" s="1"/>
  <c r="BB256" i="5"/>
  <c r="BD256" i="5" s="1"/>
  <c r="CC256" i="5"/>
  <c r="AU256" i="5"/>
  <c r="CA256" i="5" s="1"/>
  <c r="AS256" i="5"/>
  <c r="BY256" i="5" s="1"/>
  <c r="AQ256" i="5"/>
  <c r="BW256" i="5" s="1"/>
  <c r="BV256" i="5"/>
  <c r="CB255" i="5"/>
  <c r="BC255" i="5"/>
  <c r="BE255" i="5" s="1"/>
  <c r="BB255" i="5"/>
  <c r="BD255" i="5" s="1"/>
  <c r="CC255" i="5"/>
  <c r="AU255" i="5"/>
  <c r="CA255" i="5" s="1"/>
  <c r="AS255" i="5"/>
  <c r="BY255" i="5" s="1"/>
  <c r="AQ255" i="5"/>
  <c r="BW255" i="5" s="1"/>
  <c r="BV255" i="5"/>
  <c r="CB254" i="5"/>
  <c r="BC254" i="5"/>
  <c r="BE254" i="5" s="1"/>
  <c r="BB254" i="5"/>
  <c r="BD254" i="5" s="1"/>
  <c r="CC254" i="5"/>
  <c r="AU254" i="5"/>
  <c r="CA254" i="5" s="1"/>
  <c r="AS254" i="5"/>
  <c r="BY254" i="5" s="1"/>
  <c r="AQ254" i="5"/>
  <c r="BW254" i="5" s="1"/>
  <c r="BV254" i="5"/>
  <c r="CB253" i="5"/>
  <c r="BC253" i="5"/>
  <c r="BE253" i="5" s="1"/>
  <c r="BB253" i="5"/>
  <c r="BD253" i="5" s="1"/>
  <c r="CC253" i="5"/>
  <c r="AU253" i="5"/>
  <c r="CA253" i="5" s="1"/>
  <c r="AS253" i="5"/>
  <c r="BY253" i="5" s="1"/>
  <c r="AQ253" i="5"/>
  <c r="BW253" i="5" s="1"/>
  <c r="BV253" i="5"/>
  <c r="CB252" i="5"/>
  <c r="BC252" i="5"/>
  <c r="BE252" i="5" s="1"/>
  <c r="BB252" i="5"/>
  <c r="BD252" i="5" s="1"/>
  <c r="CC252" i="5"/>
  <c r="AU252" i="5"/>
  <c r="CA252" i="5" s="1"/>
  <c r="AS252" i="5"/>
  <c r="BY252" i="5" s="1"/>
  <c r="AQ252" i="5"/>
  <c r="BW252" i="5" s="1"/>
  <c r="BV252" i="5"/>
  <c r="CB251" i="5"/>
  <c r="BD251" i="5"/>
  <c r="BC251" i="5"/>
  <c r="BE251" i="5" s="1"/>
  <c r="BB251" i="5"/>
  <c r="CC251" i="5"/>
  <c r="AU251" i="5"/>
  <c r="CA251" i="5" s="1"/>
  <c r="AS251" i="5"/>
  <c r="BY251" i="5" s="1"/>
  <c r="AQ251" i="5"/>
  <c r="BW251" i="5" s="1"/>
  <c r="BV251" i="5"/>
  <c r="CB250" i="5"/>
  <c r="BC250" i="5"/>
  <c r="BE250" i="5" s="1"/>
  <c r="BB250" i="5"/>
  <c r="BD250" i="5" s="1"/>
  <c r="CC250" i="5"/>
  <c r="AU250" i="5"/>
  <c r="CA250" i="5" s="1"/>
  <c r="AS250" i="5"/>
  <c r="BY250" i="5" s="1"/>
  <c r="AQ250" i="5"/>
  <c r="BW250" i="5" s="1"/>
  <c r="BV250" i="5"/>
  <c r="CB249" i="5"/>
  <c r="BC249" i="5"/>
  <c r="BE249" i="5" s="1"/>
  <c r="BB249" i="5"/>
  <c r="BD249" i="5" s="1"/>
  <c r="CC249" i="5"/>
  <c r="AU249" i="5"/>
  <c r="CA249" i="5" s="1"/>
  <c r="AS249" i="5"/>
  <c r="BY249" i="5" s="1"/>
  <c r="AQ249" i="5"/>
  <c r="BW249" i="5" s="1"/>
  <c r="BV249" i="5"/>
  <c r="CB248" i="5"/>
  <c r="BC248" i="5"/>
  <c r="BE248" i="5" s="1"/>
  <c r="BB248" i="5"/>
  <c r="BD248" i="5" s="1"/>
  <c r="CC248" i="5"/>
  <c r="AU248" i="5"/>
  <c r="CA248" i="5" s="1"/>
  <c r="AS248" i="5"/>
  <c r="BY248" i="5" s="1"/>
  <c r="AQ248" i="5"/>
  <c r="BW248" i="5" s="1"/>
  <c r="BV248" i="5"/>
  <c r="BC247" i="5"/>
  <c r="BE247" i="5" s="1"/>
  <c r="BB247" i="5"/>
  <c r="BD247" i="5" s="1"/>
  <c r="CC247" i="5"/>
  <c r="AU247" i="5"/>
  <c r="CA247" i="5" s="1"/>
  <c r="AS247" i="5"/>
  <c r="BY247" i="5" s="1"/>
  <c r="AQ247" i="5"/>
  <c r="BW247" i="5" s="1"/>
  <c r="BV247" i="5"/>
  <c r="CB246" i="5"/>
  <c r="BC246" i="5"/>
  <c r="BE246" i="5" s="1"/>
  <c r="BB246" i="5"/>
  <c r="BD246" i="5" s="1"/>
  <c r="CC246" i="5"/>
  <c r="AU246" i="5"/>
  <c r="CA246" i="5" s="1"/>
  <c r="AS246" i="5"/>
  <c r="BY246" i="5" s="1"/>
  <c r="AQ246" i="5"/>
  <c r="BW246" i="5" s="1"/>
  <c r="BV246" i="5"/>
  <c r="BC245" i="5"/>
  <c r="BE245" i="5" s="1"/>
  <c r="BB245" i="5"/>
  <c r="BD245" i="5" s="1"/>
  <c r="CC245" i="5"/>
  <c r="AU245" i="5"/>
  <c r="CA245" i="5" s="1"/>
  <c r="AS245" i="5"/>
  <c r="BY245" i="5" s="1"/>
  <c r="AQ245" i="5"/>
  <c r="BW245" i="5" s="1"/>
  <c r="BV245" i="5"/>
  <c r="AS19" i="5"/>
  <c r="AT19" i="5"/>
  <c r="AP234" i="5"/>
  <c r="AR234" i="5"/>
  <c r="AM235" i="5"/>
  <c r="AP235" i="5"/>
  <c r="AR235" i="5"/>
  <c r="AW276" i="5" l="1"/>
  <c r="CD276" i="5" s="1"/>
  <c r="AW274" i="5"/>
  <c r="CD274" i="5" s="1"/>
  <c r="AW248" i="5"/>
  <c r="CD248" i="5" s="1"/>
  <c r="AW282" i="5"/>
  <c r="CD282" i="5" s="1"/>
  <c r="AW290" i="5"/>
  <c r="CD290" i="5" s="1"/>
  <c r="AW298" i="5"/>
  <c r="CD298" i="5" s="1"/>
  <c r="AW306" i="5"/>
  <c r="CD306" i="5" s="1"/>
  <c r="AW314" i="5"/>
  <c r="CD314" i="5" s="1"/>
  <c r="AW322" i="5"/>
  <c r="CD322" i="5" s="1"/>
  <c r="AW330" i="5"/>
  <c r="CD330" i="5" s="1"/>
  <c r="AW338" i="5"/>
  <c r="CD338" i="5" s="1"/>
  <c r="AW346" i="5"/>
  <c r="CD346" i="5" s="1"/>
  <c r="AW284" i="5"/>
  <c r="CD284" i="5" s="1"/>
  <c r="AW292" i="5"/>
  <c r="CD292" i="5" s="1"/>
  <c r="AW300" i="5"/>
  <c r="CD300" i="5" s="1"/>
  <c r="AW308" i="5"/>
  <c r="CD308" i="5" s="1"/>
  <c r="AW316" i="5"/>
  <c r="CD316" i="5" s="1"/>
  <c r="AW324" i="5"/>
  <c r="CD324" i="5" s="1"/>
  <c r="AW332" i="5"/>
  <c r="CD332" i="5" s="1"/>
  <c r="AW340" i="5"/>
  <c r="CD340" i="5" s="1"/>
  <c r="AW348" i="5"/>
  <c r="CD348" i="5" s="1"/>
  <c r="AW286" i="5"/>
  <c r="CD286" i="5" s="1"/>
  <c r="AW294" i="5"/>
  <c r="CD294" i="5" s="1"/>
  <c r="AW302" i="5"/>
  <c r="CD302" i="5" s="1"/>
  <c r="AW310" i="5"/>
  <c r="CD310" i="5" s="1"/>
  <c r="AW318" i="5"/>
  <c r="CD318" i="5" s="1"/>
  <c r="AW326" i="5"/>
  <c r="CD326" i="5" s="1"/>
  <c r="AW334" i="5"/>
  <c r="CD334" i="5" s="1"/>
  <c r="AW342" i="5"/>
  <c r="CD342" i="5" s="1"/>
  <c r="AW279" i="5"/>
  <c r="CD279" i="5" s="1"/>
  <c r="AW278" i="5"/>
  <c r="CD278" i="5" s="1"/>
  <c r="AW271" i="5"/>
  <c r="CD271" i="5" s="1"/>
  <c r="AW268" i="5"/>
  <c r="CD268" i="5" s="1"/>
  <c r="AW266" i="5"/>
  <c r="CD266" i="5" s="1"/>
  <c r="AW263" i="5"/>
  <c r="CD263" i="5" s="1"/>
  <c r="AW258" i="5"/>
  <c r="CD258" i="5" s="1"/>
  <c r="AW255" i="5"/>
  <c r="CD255" i="5" s="1"/>
  <c r="AW250" i="5"/>
  <c r="CD250" i="5" s="1"/>
  <c r="AW328" i="5"/>
  <c r="CD328" i="5" s="1"/>
  <c r="AW336" i="5"/>
  <c r="CD336" i="5" s="1"/>
  <c r="AW344" i="5"/>
  <c r="CD344" i="5" s="1"/>
  <c r="AL251" i="5"/>
  <c r="AZ250" i="5"/>
  <c r="AW256" i="5"/>
  <c r="CD256" i="5" s="1"/>
  <c r="AW264" i="5"/>
  <c r="CD264" i="5" s="1"/>
  <c r="AW272" i="5"/>
  <c r="CD272" i="5" s="1"/>
  <c r="AW280" i="5"/>
  <c r="CD280" i="5" s="1"/>
  <c r="AW288" i="5"/>
  <c r="CD288" i="5" s="1"/>
  <c r="AW296" i="5"/>
  <c r="CD296" i="5" s="1"/>
  <c r="AW304" i="5"/>
  <c r="CD304" i="5" s="1"/>
  <c r="AW312" i="5"/>
  <c r="CD312" i="5" s="1"/>
  <c r="AW320" i="5"/>
  <c r="CD320" i="5" s="1"/>
  <c r="AW249" i="5"/>
  <c r="CD249" i="5" s="1"/>
  <c r="AW257" i="5"/>
  <c r="CD257" i="5" s="1"/>
  <c r="AW265" i="5"/>
  <c r="CD265" i="5" s="1"/>
  <c r="AW273" i="5"/>
  <c r="CD273" i="5" s="1"/>
  <c r="AW281" i="5"/>
  <c r="CD281" i="5" s="1"/>
  <c r="AW289" i="5"/>
  <c r="CD289" i="5" s="1"/>
  <c r="AW297" i="5"/>
  <c r="CD297" i="5" s="1"/>
  <c r="AW305" i="5"/>
  <c r="CD305" i="5" s="1"/>
  <c r="AW313" i="5"/>
  <c r="CD313" i="5" s="1"/>
  <c r="AW321" i="5"/>
  <c r="CD321" i="5" s="1"/>
  <c r="AW329" i="5"/>
  <c r="CD329" i="5" s="1"/>
  <c r="AW337" i="5"/>
  <c r="CD337" i="5" s="1"/>
  <c r="AW345" i="5"/>
  <c r="CD345" i="5" s="1"/>
  <c r="AW251" i="5"/>
  <c r="CD251" i="5" s="1"/>
  <c r="AW259" i="5"/>
  <c r="CD259" i="5" s="1"/>
  <c r="AW267" i="5"/>
  <c r="CD267" i="5" s="1"/>
  <c r="AW275" i="5"/>
  <c r="CD275" i="5" s="1"/>
  <c r="AW283" i="5"/>
  <c r="CD283" i="5" s="1"/>
  <c r="AW291" i="5"/>
  <c r="CD291" i="5" s="1"/>
  <c r="AW299" i="5"/>
  <c r="CD299" i="5" s="1"/>
  <c r="AW307" i="5"/>
  <c r="CD307" i="5" s="1"/>
  <c r="AW315" i="5"/>
  <c r="CD315" i="5" s="1"/>
  <c r="AW323" i="5"/>
  <c r="CD323" i="5" s="1"/>
  <c r="AW331" i="5"/>
  <c r="CD331" i="5" s="1"/>
  <c r="AW339" i="5"/>
  <c r="CD339" i="5" s="1"/>
  <c r="AW347" i="5"/>
  <c r="CD347" i="5" s="1"/>
  <c r="AW261" i="5"/>
  <c r="CD261" i="5" s="1"/>
  <c r="AW269" i="5"/>
  <c r="CD269" i="5" s="1"/>
  <c r="AW277" i="5"/>
  <c r="CD277" i="5" s="1"/>
  <c r="AW285" i="5"/>
  <c r="CD285" i="5" s="1"/>
  <c r="AW293" i="5"/>
  <c r="CD293" i="5" s="1"/>
  <c r="AW301" i="5"/>
  <c r="CD301" i="5" s="1"/>
  <c r="AW309" i="5"/>
  <c r="CD309" i="5" s="1"/>
  <c r="AW317" i="5"/>
  <c r="CD317" i="5" s="1"/>
  <c r="AW325" i="5"/>
  <c r="CD325" i="5" s="1"/>
  <c r="AW333" i="5"/>
  <c r="CD333" i="5" s="1"/>
  <c r="AW341" i="5"/>
  <c r="CD341" i="5" s="1"/>
  <c r="AW349" i="5"/>
  <c r="CD349" i="5" s="1"/>
  <c r="AW350" i="5"/>
  <c r="CD350" i="5" s="1"/>
  <c r="AW253" i="5"/>
  <c r="CD253" i="5" s="1"/>
  <c r="AW252" i="5"/>
  <c r="CD252" i="5" s="1"/>
  <c r="BF247" i="5"/>
  <c r="CB247" i="5" s="1"/>
  <c r="AW246" i="5"/>
  <c r="CD246" i="5" s="1"/>
  <c r="AW247" i="5"/>
  <c r="CD247" i="5" s="1"/>
  <c r="AW245" i="5"/>
  <c r="CD245" i="5" s="1"/>
  <c r="AW244" i="5"/>
  <c r="AR244" i="5"/>
  <c r="AR253" i="5"/>
  <c r="BX253" i="5" s="1"/>
  <c r="CF253" i="5"/>
  <c r="AR261" i="5"/>
  <c r="BX261" i="5" s="1"/>
  <c r="CF261" i="5"/>
  <c r="AR269" i="5"/>
  <c r="BX269" i="5" s="1"/>
  <c r="CF269" i="5"/>
  <c r="AR277" i="5"/>
  <c r="BX277" i="5" s="1"/>
  <c r="CF277" i="5"/>
  <c r="AR285" i="5"/>
  <c r="BX285" i="5" s="1"/>
  <c r="CF285" i="5"/>
  <c r="AR293" i="5"/>
  <c r="BX293" i="5" s="1"/>
  <c r="CF293" i="5"/>
  <c r="AR301" i="5"/>
  <c r="BX301" i="5" s="1"/>
  <c r="CF301" i="5"/>
  <c r="AR309" i="5"/>
  <c r="BX309" i="5" s="1"/>
  <c r="CF309" i="5"/>
  <c r="AR317" i="5"/>
  <c r="BX317" i="5" s="1"/>
  <c r="CF317" i="5"/>
  <c r="AR325" i="5"/>
  <c r="BX325" i="5" s="1"/>
  <c r="CF325" i="5"/>
  <c r="CF333" i="5"/>
  <c r="AR333" i="5"/>
  <c r="BX333" i="5" s="1"/>
  <c r="AR341" i="5"/>
  <c r="BX341" i="5" s="1"/>
  <c r="CF341" i="5"/>
  <c r="AR349" i="5"/>
  <c r="BX349" i="5" s="1"/>
  <c r="CF349" i="5"/>
  <c r="CF246" i="5"/>
  <c r="AR246" i="5"/>
  <c r="BX246" i="5" s="1"/>
  <c r="AR254" i="5"/>
  <c r="BX254" i="5" s="1"/>
  <c r="CF254" i="5"/>
  <c r="AR262" i="5"/>
  <c r="BX262" i="5" s="1"/>
  <c r="CF262" i="5"/>
  <c r="AR270" i="5"/>
  <c r="BX270" i="5" s="1"/>
  <c r="CF270" i="5"/>
  <c r="AR278" i="5"/>
  <c r="BX278" i="5" s="1"/>
  <c r="CF278" i="5"/>
  <c r="AR286" i="5"/>
  <c r="BX286" i="5" s="1"/>
  <c r="CF286" i="5"/>
  <c r="AR294" i="5"/>
  <c r="BX294" i="5" s="1"/>
  <c r="CF294" i="5"/>
  <c r="AR302" i="5"/>
  <c r="BX302" i="5" s="1"/>
  <c r="CF302" i="5"/>
  <c r="AR310" i="5"/>
  <c r="BX310" i="5" s="1"/>
  <c r="CF310" i="5"/>
  <c r="AR318" i="5"/>
  <c r="BX318" i="5" s="1"/>
  <c r="CF318" i="5"/>
  <c r="AR326" i="5"/>
  <c r="BX326" i="5" s="1"/>
  <c r="CF326" i="5"/>
  <c r="AR334" i="5"/>
  <c r="BX334" i="5" s="1"/>
  <c r="CF334" i="5"/>
  <c r="AR342" i="5"/>
  <c r="BX342" i="5" s="1"/>
  <c r="CF342" i="5"/>
  <c r="AR350" i="5"/>
  <c r="BX350" i="5" s="1"/>
  <c r="CF350" i="5"/>
  <c r="AR247" i="5"/>
  <c r="BX247" i="5" s="1"/>
  <c r="CF247" i="5"/>
  <c r="AR255" i="5"/>
  <c r="BX255" i="5" s="1"/>
  <c r="CF255" i="5"/>
  <c r="AR263" i="5"/>
  <c r="BX263" i="5" s="1"/>
  <c r="CF263" i="5"/>
  <c r="AR271" i="5"/>
  <c r="BX271" i="5" s="1"/>
  <c r="CF271" i="5"/>
  <c r="AR279" i="5"/>
  <c r="BX279" i="5" s="1"/>
  <c r="CF279" i="5"/>
  <c r="AR287" i="5"/>
  <c r="BX287" i="5" s="1"/>
  <c r="CF287" i="5"/>
  <c r="AR295" i="5"/>
  <c r="BX295" i="5" s="1"/>
  <c r="CF295" i="5"/>
  <c r="AR303" i="5"/>
  <c r="BX303" i="5" s="1"/>
  <c r="CF303" i="5"/>
  <c r="AR311" i="5"/>
  <c r="BX311" i="5" s="1"/>
  <c r="CF311" i="5"/>
  <c r="AR319" i="5"/>
  <c r="BX319" i="5" s="1"/>
  <c r="CF319" i="5"/>
  <c r="AR327" i="5"/>
  <c r="BX327" i="5" s="1"/>
  <c r="CF327" i="5"/>
  <c r="AR335" i="5"/>
  <c r="BX335" i="5" s="1"/>
  <c r="CF335" i="5"/>
  <c r="AR343" i="5"/>
  <c r="BX343" i="5" s="1"/>
  <c r="CF343" i="5"/>
  <c r="AR248" i="5"/>
  <c r="BX248" i="5" s="1"/>
  <c r="CF248" i="5"/>
  <c r="AR256" i="5"/>
  <c r="BX256" i="5" s="1"/>
  <c r="CF256" i="5"/>
  <c r="AR264" i="5"/>
  <c r="BX264" i="5" s="1"/>
  <c r="CF264" i="5"/>
  <c r="AR272" i="5"/>
  <c r="BX272" i="5" s="1"/>
  <c r="CF272" i="5"/>
  <c r="AR280" i="5"/>
  <c r="BX280" i="5" s="1"/>
  <c r="CF280" i="5"/>
  <c r="AR288" i="5"/>
  <c r="BX288" i="5" s="1"/>
  <c r="CF288" i="5"/>
  <c r="AR296" i="5"/>
  <c r="BX296" i="5" s="1"/>
  <c r="CF296" i="5"/>
  <c r="AR304" i="5"/>
  <c r="BX304" i="5" s="1"/>
  <c r="CF304" i="5"/>
  <c r="AR312" i="5"/>
  <c r="BX312" i="5" s="1"/>
  <c r="CF312" i="5"/>
  <c r="AR320" i="5"/>
  <c r="BX320" i="5" s="1"/>
  <c r="CF320" i="5"/>
  <c r="AR328" i="5"/>
  <c r="BX328" i="5" s="1"/>
  <c r="CF328" i="5"/>
  <c r="AR336" i="5"/>
  <c r="BX336" i="5" s="1"/>
  <c r="CF336" i="5"/>
  <c r="AR344" i="5"/>
  <c r="BX344" i="5" s="1"/>
  <c r="CF344" i="5"/>
  <c r="AR249" i="5"/>
  <c r="BX249" i="5" s="1"/>
  <c r="CF249" i="5"/>
  <c r="AR257" i="5"/>
  <c r="BX257" i="5" s="1"/>
  <c r="CF257" i="5"/>
  <c r="AR265" i="5"/>
  <c r="BX265" i="5" s="1"/>
  <c r="CF265" i="5"/>
  <c r="AR281" i="5"/>
  <c r="BX281" i="5" s="1"/>
  <c r="CF281" i="5"/>
  <c r="AR289" i="5"/>
  <c r="BX289" i="5" s="1"/>
  <c r="CF289" i="5"/>
  <c r="AR297" i="5"/>
  <c r="BX297" i="5" s="1"/>
  <c r="CF297" i="5"/>
  <c r="AR305" i="5"/>
  <c r="BX305" i="5" s="1"/>
  <c r="CF305" i="5"/>
  <c r="AR313" i="5"/>
  <c r="BX313" i="5" s="1"/>
  <c r="CF313" i="5"/>
  <c r="AR321" i="5"/>
  <c r="BX321" i="5" s="1"/>
  <c r="CF321" i="5"/>
  <c r="AR329" i="5"/>
  <c r="BX329" i="5" s="1"/>
  <c r="CF329" i="5"/>
  <c r="AR337" i="5"/>
  <c r="BX337" i="5" s="1"/>
  <c r="CF337" i="5"/>
  <c r="AR345" i="5"/>
  <c r="BX345" i="5" s="1"/>
  <c r="CF345" i="5"/>
  <c r="AR250" i="5"/>
  <c r="BX250" i="5" s="1"/>
  <c r="CF250" i="5"/>
  <c r="AR258" i="5"/>
  <c r="BX258" i="5" s="1"/>
  <c r="CF258" i="5"/>
  <c r="AR266" i="5"/>
  <c r="BX266" i="5" s="1"/>
  <c r="CF266" i="5"/>
  <c r="AR274" i="5"/>
  <c r="BX274" i="5" s="1"/>
  <c r="CF274" i="5"/>
  <c r="AR282" i="5"/>
  <c r="BX282" i="5" s="1"/>
  <c r="CF282" i="5"/>
  <c r="AR290" i="5"/>
  <c r="BX290" i="5" s="1"/>
  <c r="CF290" i="5"/>
  <c r="AR298" i="5"/>
  <c r="BX298" i="5" s="1"/>
  <c r="CF298" i="5"/>
  <c r="AR306" i="5"/>
  <c r="BX306" i="5" s="1"/>
  <c r="CF306" i="5"/>
  <c r="AR314" i="5"/>
  <c r="BX314" i="5" s="1"/>
  <c r="CF314" i="5"/>
  <c r="AR322" i="5"/>
  <c r="BX322" i="5" s="1"/>
  <c r="CF322" i="5"/>
  <c r="AR330" i="5"/>
  <c r="BX330" i="5" s="1"/>
  <c r="CF330" i="5"/>
  <c r="AR338" i="5"/>
  <c r="BX338" i="5" s="1"/>
  <c r="CF338" i="5"/>
  <c r="AR346" i="5"/>
  <c r="BX346" i="5" s="1"/>
  <c r="CF346" i="5"/>
  <c r="AR251" i="5"/>
  <c r="BX251" i="5" s="1"/>
  <c r="CF251" i="5"/>
  <c r="AR259" i="5"/>
  <c r="BX259" i="5" s="1"/>
  <c r="CF259" i="5"/>
  <c r="AR267" i="5"/>
  <c r="BX267" i="5" s="1"/>
  <c r="CF267" i="5"/>
  <c r="AR275" i="5"/>
  <c r="BX275" i="5" s="1"/>
  <c r="CF275" i="5"/>
  <c r="AR283" i="5"/>
  <c r="BX283" i="5" s="1"/>
  <c r="CF283" i="5"/>
  <c r="AR291" i="5"/>
  <c r="BX291" i="5" s="1"/>
  <c r="CF291" i="5"/>
  <c r="AR299" i="5"/>
  <c r="BX299" i="5" s="1"/>
  <c r="CF299" i="5"/>
  <c r="AR307" i="5"/>
  <c r="BX307" i="5" s="1"/>
  <c r="CF307" i="5"/>
  <c r="AR315" i="5"/>
  <c r="BX315" i="5" s="1"/>
  <c r="CF315" i="5"/>
  <c r="AR323" i="5"/>
  <c r="BX323" i="5" s="1"/>
  <c r="CF323" i="5"/>
  <c r="AR331" i="5"/>
  <c r="BX331" i="5" s="1"/>
  <c r="CF331" i="5"/>
  <c r="AR339" i="5"/>
  <c r="BX339" i="5" s="1"/>
  <c r="CF339" i="5"/>
  <c r="AR347" i="5"/>
  <c r="BX347" i="5" s="1"/>
  <c r="CF347" i="5"/>
  <c r="AR252" i="5"/>
  <c r="BX252" i="5" s="1"/>
  <c r="CF252" i="5"/>
  <c r="AR260" i="5"/>
  <c r="BX260" i="5" s="1"/>
  <c r="CF260" i="5"/>
  <c r="AR268" i="5"/>
  <c r="BX268" i="5" s="1"/>
  <c r="CF268" i="5"/>
  <c r="AR276" i="5"/>
  <c r="BX276" i="5" s="1"/>
  <c r="CF276" i="5"/>
  <c r="AR284" i="5"/>
  <c r="BX284" i="5" s="1"/>
  <c r="CF284" i="5"/>
  <c r="AR292" i="5"/>
  <c r="BX292" i="5" s="1"/>
  <c r="CF292" i="5"/>
  <c r="AR300" i="5"/>
  <c r="BX300" i="5" s="1"/>
  <c r="CF300" i="5"/>
  <c r="AR308" i="5"/>
  <c r="BX308" i="5" s="1"/>
  <c r="CF308" i="5"/>
  <c r="AR316" i="5"/>
  <c r="BX316" i="5" s="1"/>
  <c r="CF316" i="5"/>
  <c r="AR324" i="5"/>
  <c r="BX324" i="5" s="1"/>
  <c r="CF324" i="5"/>
  <c r="AR332" i="5"/>
  <c r="BX332" i="5" s="1"/>
  <c r="CF332" i="5"/>
  <c r="AR340" i="5"/>
  <c r="BX340" i="5" s="1"/>
  <c r="CF340" i="5"/>
  <c r="AR348" i="5"/>
  <c r="BX348" i="5" s="1"/>
  <c r="CF348" i="5"/>
  <c r="CB273" i="5"/>
  <c r="AR273" i="5"/>
  <c r="BX273" i="5" s="1"/>
  <c r="CF273" i="5"/>
  <c r="AR245" i="5"/>
  <c r="BX245" i="5" s="1"/>
  <c r="CF245" i="5"/>
  <c r="CB333" i="5"/>
  <c r="CF244" i="5"/>
  <c r="AM19" i="5"/>
  <c r="AM273" i="5" l="1"/>
  <c r="AM324" i="5"/>
  <c r="AM292" i="5"/>
  <c r="AM260" i="5"/>
  <c r="AM331" i="5"/>
  <c r="AM267" i="5"/>
  <c r="AM313" i="5"/>
  <c r="AM281" i="5"/>
  <c r="AM287" i="5"/>
  <c r="AM349" i="5"/>
  <c r="AM317" i="5"/>
  <c r="AL252" i="5"/>
  <c r="AZ251" i="5"/>
  <c r="AM340" i="5"/>
  <c r="AM308" i="5"/>
  <c r="AM276" i="5"/>
  <c r="AM315" i="5"/>
  <c r="AM258" i="5"/>
  <c r="AM297" i="5"/>
  <c r="AM257" i="5"/>
  <c r="AM328" i="5"/>
  <c r="AM296" i="5"/>
  <c r="AM264" i="5"/>
  <c r="AM335" i="5"/>
  <c r="AM303" i="5"/>
  <c r="AM271" i="5"/>
  <c r="AM350" i="5"/>
  <c r="AM286" i="5"/>
  <c r="AM254" i="5"/>
  <c r="AM301" i="5"/>
  <c r="AM269" i="5"/>
  <c r="AM348" i="5"/>
  <c r="AM284" i="5"/>
  <c r="AM252" i="5"/>
  <c r="AM323" i="5"/>
  <c r="AM291" i="5"/>
  <c r="AM259" i="5"/>
  <c r="AM330" i="5"/>
  <c r="AM298" i="5"/>
  <c r="AM266" i="5"/>
  <c r="AM337" i="5"/>
  <c r="AM305" i="5"/>
  <c r="AM336" i="5"/>
  <c r="AM279" i="5"/>
  <c r="AM326" i="5"/>
  <c r="AM294" i="5"/>
  <c r="AM262" i="5"/>
  <c r="AM277" i="5"/>
  <c r="AM333" i="5"/>
  <c r="AM268" i="5"/>
  <c r="AM307" i="5"/>
  <c r="AM346" i="5"/>
  <c r="AM314" i="5"/>
  <c r="AM282" i="5"/>
  <c r="AM250" i="5"/>
  <c r="AM321" i="5"/>
  <c r="AM320" i="5"/>
  <c r="AM288" i="5"/>
  <c r="AM295" i="5"/>
  <c r="AM310" i="5"/>
  <c r="AM278" i="5"/>
  <c r="AM261" i="5"/>
  <c r="AM247" i="5"/>
  <c r="AM249" i="5"/>
  <c r="AM327" i="5"/>
  <c r="AM248" i="5"/>
  <c r="AM265" i="5"/>
  <c r="AM334" i="5"/>
  <c r="AM306" i="5"/>
  <c r="AM312" i="5"/>
  <c r="AM280" i="5"/>
  <c r="AM302" i="5"/>
  <c r="AM347" i="5"/>
  <c r="AM329" i="5"/>
  <c r="AM253" i="5"/>
  <c r="AM246" i="5"/>
  <c r="AM338" i="5"/>
  <c r="AM274" i="5"/>
  <c r="AM344" i="5"/>
  <c r="AM319" i="5"/>
  <c r="AM255" i="5"/>
  <c r="AM304" i="5"/>
  <c r="AM345" i="5"/>
  <c r="AM332" i="5"/>
  <c r="AM339" i="5"/>
  <c r="AM275" i="5"/>
  <c r="AM256" i="5"/>
  <c r="AM263" i="5"/>
  <c r="AM325" i="5"/>
  <c r="AM293" i="5"/>
  <c r="AM300" i="5"/>
  <c r="AM289" i="5"/>
  <c r="AM342" i="5"/>
  <c r="AM285" i="5"/>
  <c r="AM316" i="5"/>
  <c r="AM272" i="5"/>
  <c r="AM311" i="5"/>
  <c r="AM341" i="5"/>
  <c r="AM309" i="5"/>
  <c r="AM299" i="5"/>
  <c r="AM270" i="5"/>
  <c r="AM343" i="5"/>
  <c r="AM251" i="5"/>
  <c r="AM290" i="5"/>
  <c r="AM318" i="5"/>
  <c r="AM283" i="5"/>
  <c r="AM322" i="5"/>
  <c r="CB245" i="5"/>
  <c r="AM245" i="5" s="1"/>
  <c r="CD244" i="5"/>
  <c r="CC244" i="5"/>
  <c r="AL253" i="5" l="1"/>
  <c r="AZ252" i="5"/>
  <c r="BX244" i="5"/>
  <c r="BC244" i="5"/>
  <c r="BE244" i="5" s="1"/>
  <c r="BB244" i="5"/>
  <c r="BD244" i="5" s="1"/>
  <c r="AL254" i="5" l="1"/>
  <c r="AZ253" i="5"/>
  <c r="CB244" i="5"/>
  <c r="Q125" i="5"/>
  <c r="AL255" i="5" l="1"/>
  <c r="AZ254" i="5"/>
  <c r="B3" i="14"/>
  <c r="B4" i="14"/>
  <c r="B5" i="14"/>
  <c r="B6" i="14"/>
  <c r="B7" i="14"/>
  <c r="B8" i="14"/>
  <c r="B9"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2" i="14"/>
  <c r="AU244" i="5"/>
  <c r="CA244" i="5" s="1"/>
  <c r="AS244" i="5"/>
  <c r="BY244" i="5" s="1"/>
  <c r="AQ244" i="5"/>
  <c r="BW244" i="5" s="1"/>
  <c r="BV244" i="5"/>
  <c r="A107" i="15"/>
  <c r="A106" i="15"/>
  <c r="A105" i="15"/>
  <c r="A104" i="15"/>
  <c r="A103" i="15"/>
  <c r="A102" i="15"/>
  <c r="A101" i="15"/>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 r="A3" i="15"/>
  <c r="A2" i="15"/>
  <c r="A1" i="15"/>
  <c r="AL256" i="5" l="1"/>
  <c r="AZ255" i="5"/>
  <c r="AM244" i="5"/>
  <c r="B8" i="15"/>
  <c r="B72" i="15"/>
  <c r="B7" i="15"/>
  <c r="B15" i="15"/>
  <c r="B23" i="15"/>
  <c r="B39" i="15"/>
  <c r="B55" i="15"/>
  <c r="B63" i="15"/>
  <c r="B71" i="15"/>
  <c r="B79" i="15"/>
  <c r="B87" i="15"/>
  <c r="B105" i="15"/>
  <c r="B12" i="15"/>
  <c r="B28" i="15"/>
  <c r="B36" i="15"/>
  <c r="B52" i="15"/>
  <c r="B68" i="15"/>
  <c r="B84" i="15"/>
  <c r="B20" i="15"/>
  <c r="B44" i="15"/>
  <c r="B60" i="15"/>
  <c r="B76" i="15"/>
  <c r="B92" i="15"/>
  <c r="B6" i="15"/>
  <c r="B14" i="15"/>
  <c r="B22" i="15"/>
  <c r="B30" i="15"/>
  <c r="B38" i="15"/>
  <c r="B46" i="15"/>
  <c r="B54" i="15"/>
  <c r="B62" i="15"/>
  <c r="B70" i="15"/>
  <c r="B78" i="15"/>
  <c r="B86" i="15"/>
  <c r="B94" i="15"/>
  <c r="B103" i="15"/>
  <c r="B16" i="15"/>
  <c r="B24" i="15"/>
  <c r="B32" i="15"/>
  <c r="B40" i="15"/>
  <c r="B48" i="15"/>
  <c r="B56" i="15"/>
  <c r="B64" i="15"/>
  <c r="B80" i="15"/>
  <c r="B88" i="15"/>
  <c r="B96" i="15"/>
  <c r="B104" i="15"/>
  <c r="B95" i="15"/>
  <c r="B47" i="15"/>
  <c r="B33" i="15"/>
  <c r="B9" i="15"/>
  <c r="B17" i="15"/>
  <c r="B25" i="15"/>
  <c r="B41" i="15"/>
  <c r="B49" i="15"/>
  <c r="B57" i="15"/>
  <c r="B65" i="15"/>
  <c r="B73" i="15"/>
  <c r="B81" i="15"/>
  <c r="B89" i="15"/>
  <c r="B10" i="15"/>
  <c r="B18" i="15"/>
  <c r="B26" i="15"/>
  <c r="B34" i="15"/>
  <c r="B42" i="15"/>
  <c r="B50" i="15"/>
  <c r="B58" i="15"/>
  <c r="B66" i="15"/>
  <c r="B74" i="15"/>
  <c r="B82" i="15"/>
  <c r="B90" i="15"/>
  <c r="B98" i="15"/>
  <c r="B106" i="15"/>
  <c r="B4" i="15"/>
  <c r="B11" i="15"/>
  <c r="B19" i="15"/>
  <c r="B27" i="15"/>
  <c r="B35" i="15"/>
  <c r="B43" i="15"/>
  <c r="B51" i="15"/>
  <c r="B59" i="15"/>
  <c r="B67" i="15"/>
  <c r="B75" i="15"/>
  <c r="B83" i="15"/>
  <c r="B91" i="15"/>
  <c r="B99" i="15"/>
  <c r="B107" i="15"/>
  <c r="B31" i="15"/>
  <c r="B5" i="15"/>
  <c r="B13" i="15"/>
  <c r="B21" i="15"/>
  <c r="B29" i="15"/>
  <c r="B37" i="15"/>
  <c r="B45" i="15"/>
  <c r="B53" i="15"/>
  <c r="B61" i="15"/>
  <c r="B69" i="15"/>
  <c r="B77" i="15"/>
  <c r="B85" i="15"/>
  <c r="B93" i="15"/>
  <c r="B100" i="15"/>
  <c r="B102" i="15"/>
  <c r="B97" i="15"/>
  <c r="B3" i="15"/>
  <c r="B2" i="15"/>
  <c r="B101" i="15"/>
  <c r="AL257" i="5" l="1"/>
  <c r="AZ256" i="5"/>
  <c r="C2" i="15"/>
  <c r="D2" i="15" s="1"/>
  <c r="C4" i="14"/>
  <c r="C5" i="14"/>
  <c r="C6" i="14"/>
  <c r="C7" i="14"/>
  <c r="C8" i="14"/>
  <c r="C9" i="14"/>
  <c r="C10" i="14"/>
  <c r="C11" i="14"/>
  <c r="C12" i="14"/>
  <c r="C13" i="14"/>
  <c r="C14" i="14"/>
  <c r="C15" i="14"/>
  <c r="C16" i="14"/>
  <c r="C17" i="14"/>
  <c r="C18" i="14"/>
  <c r="C19" i="14"/>
  <c r="C20" i="14"/>
  <c r="C21" i="14"/>
  <c r="C22" i="14"/>
  <c r="C23" i="14"/>
  <c r="C24" i="14"/>
  <c r="C25" i="14"/>
  <c r="C26" i="14"/>
  <c r="C27" i="14"/>
  <c r="C28" i="14"/>
  <c r="C29" i="14"/>
  <c r="C30" i="14"/>
  <c r="C31" i="14"/>
  <c r="C32" i="14"/>
  <c r="C33" i="14"/>
  <c r="C34" i="14"/>
  <c r="C35" i="14"/>
  <c r="C36" i="14"/>
  <c r="C37" i="14"/>
  <c r="C38" i="14"/>
  <c r="C39" i="14"/>
  <c r="C40" i="14"/>
  <c r="C41" i="14"/>
  <c r="C42" i="14"/>
  <c r="C43" i="14"/>
  <c r="C44" i="14"/>
  <c r="C45" i="14"/>
  <c r="C46" i="14"/>
  <c r="C47" i="14"/>
  <c r="C48"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2" i="14"/>
  <c r="A3" i="14"/>
  <c r="A4" i="14" s="1"/>
  <c r="A5" i="14" s="1"/>
  <c r="A6" i="14" s="1"/>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L258" i="5" l="1"/>
  <c r="AZ257" i="5"/>
  <c r="C3" i="14"/>
  <c r="D2" i="14" s="1"/>
  <c r="E2" i="14" s="1"/>
  <c r="F2" i="14" s="1"/>
  <c r="AL259" i="5" l="1"/>
  <c r="AZ258" i="5"/>
  <c r="AL260" i="5" l="1"/>
  <c r="AZ259" i="5"/>
  <c r="AL261" i="5" l="1"/>
  <c r="AZ260" i="5"/>
  <c r="AL262" i="5" l="1"/>
  <c r="AZ261" i="5"/>
  <c r="AL263" i="5" l="1"/>
  <c r="AZ262" i="5"/>
  <c r="AL264" i="5" l="1"/>
  <c r="AZ263" i="5"/>
  <c r="AL265" i="5" l="1"/>
  <c r="AZ264" i="5"/>
  <c r="AL266" i="5" l="1"/>
  <c r="AZ265" i="5"/>
  <c r="AL267" i="5" l="1"/>
  <c r="AZ266" i="5"/>
  <c r="AL268" i="5" l="1"/>
  <c r="AZ267" i="5"/>
  <c r="AL269" i="5" l="1"/>
  <c r="AZ268" i="5"/>
  <c r="AL270" i="5" l="1"/>
  <c r="AZ269" i="5"/>
  <c r="AL271" i="5" l="1"/>
  <c r="AZ270" i="5"/>
  <c r="AL272" i="5" l="1"/>
  <c r="AZ271" i="5"/>
  <c r="AL273" i="5" l="1"/>
  <c r="AZ272" i="5"/>
  <c r="AL274" i="5" l="1"/>
  <c r="AZ273" i="5"/>
  <c r="AL275" i="5" l="1"/>
  <c r="AZ274" i="5"/>
  <c r="AL276" i="5" l="1"/>
  <c r="AZ275" i="5"/>
  <c r="AL277" i="5" l="1"/>
  <c r="AZ276" i="5"/>
  <c r="AL278" i="5" l="1"/>
  <c r="AZ277" i="5"/>
  <c r="AL279" i="5" l="1"/>
  <c r="AZ278" i="5"/>
  <c r="AL280" i="5" l="1"/>
  <c r="AZ279" i="5"/>
  <c r="AL281" i="5" l="1"/>
  <c r="AZ280" i="5"/>
  <c r="AL282" i="5" l="1"/>
  <c r="AZ281" i="5"/>
  <c r="AL283" i="5" l="1"/>
  <c r="AZ282" i="5"/>
  <c r="AL284" i="5" l="1"/>
  <c r="AZ283" i="5"/>
  <c r="AL285" i="5" l="1"/>
  <c r="AZ284" i="5"/>
  <c r="AL286" i="5" l="1"/>
  <c r="AZ285" i="5"/>
  <c r="AL287" i="5" l="1"/>
  <c r="AZ286" i="5"/>
  <c r="AL288" i="5" l="1"/>
  <c r="AZ287" i="5"/>
  <c r="AL289" i="5" l="1"/>
  <c r="AZ288" i="5"/>
  <c r="AL290" i="5" l="1"/>
  <c r="AZ289" i="5"/>
  <c r="AL291" i="5" l="1"/>
  <c r="AZ290" i="5"/>
  <c r="AL292" i="5" l="1"/>
  <c r="AZ291" i="5"/>
  <c r="AL293" i="5" l="1"/>
  <c r="AZ292" i="5"/>
  <c r="AL294" i="5" l="1"/>
  <c r="AZ293" i="5"/>
  <c r="AL295" i="5" l="1"/>
  <c r="AZ294" i="5"/>
  <c r="AL296" i="5" l="1"/>
  <c r="AZ295" i="5"/>
  <c r="AL297" i="5" l="1"/>
  <c r="AZ296" i="5"/>
  <c r="AL298" i="5" l="1"/>
  <c r="AZ297" i="5"/>
  <c r="AL299" i="5" l="1"/>
  <c r="AZ298" i="5"/>
  <c r="AL300" i="5" l="1"/>
  <c r="AZ299" i="5"/>
  <c r="AL301" i="5" l="1"/>
  <c r="AZ300" i="5"/>
  <c r="AL302" i="5" l="1"/>
  <c r="AZ301" i="5"/>
  <c r="AL303" i="5" l="1"/>
  <c r="AZ302" i="5"/>
  <c r="AL304" i="5" l="1"/>
  <c r="AZ303" i="5"/>
  <c r="AL305" i="5" l="1"/>
  <c r="AZ304" i="5"/>
  <c r="AL306" i="5" l="1"/>
  <c r="AZ305" i="5"/>
  <c r="AL307" i="5" l="1"/>
  <c r="AZ306" i="5"/>
  <c r="AL308" i="5" l="1"/>
  <c r="AZ307" i="5"/>
  <c r="AL309" i="5" l="1"/>
  <c r="AZ308" i="5"/>
  <c r="AL310" i="5" l="1"/>
  <c r="AZ309" i="5"/>
  <c r="AL311" i="5" l="1"/>
  <c r="AZ310" i="5"/>
  <c r="AL312" i="5" l="1"/>
  <c r="AZ311" i="5"/>
  <c r="AL313" i="5" l="1"/>
  <c r="AZ312" i="5"/>
  <c r="AL314" i="5" l="1"/>
  <c r="AZ313" i="5"/>
  <c r="AL315" i="5" l="1"/>
  <c r="AZ314" i="5"/>
  <c r="AL316" i="5" l="1"/>
  <c r="AZ315" i="5"/>
  <c r="AL317" i="5" l="1"/>
  <c r="AZ316" i="5"/>
  <c r="AL318" i="5" l="1"/>
  <c r="AZ317" i="5"/>
  <c r="AL319" i="5" l="1"/>
  <c r="AZ318" i="5"/>
  <c r="AL320" i="5" l="1"/>
  <c r="AZ319" i="5"/>
  <c r="AL321" i="5" l="1"/>
  <c r="AZ320" i="5"/>
  <c r="AL322" i="5" l="1"/>
  <c r="AZ321" i="5"/>
  <c r="AL323" i="5" l="1"/>
  <c r="AZ322" i="5"/>
  <c r="AL324" i="5" l="1"/>
  <c r="AZ323" i="5"/>
  <c r="AL325" i="5" l="1"/>
  <c r="AZ324" i="5"/>
  <c r="AL326" i="5" l="1"/>
  <c r="AZ325" i="5"/>
  <c r="AL327" i="5" l="1"/>
  <c r="AZ326" i="5"/>
  <c r="AL328" i="5" l="1"/>
  <c r="AZ327" i="5"/>
  <c r="AL329" i="5" l="1"/>
  <c r="AZ328" i="5"/>
  <c r="AL330" i="5" l="1"/>
  <c r="AZ329" i="5"/>
  <c r="AL331" i="5" l="1"/>
  <c r="AZ330" i="5"/>
  <c r="AL332" i="5" l="1"/>
  <c r="AZ331" i="5"/>
  <c r="AL333" i="5" l="1"/>
  <c r="AZ332" i="5"/>
  <c r="AL334" i="5" l="1"/>
  <c r="AZ333" i="5"/>
  <c r="AL335" i="5" l="1"/>
  <c r="AZ334" i="5"/>
  <c r="AL336" i="5" l="1"/>
  <c r="AZ335" i="5"/>
  <c r="AL337" i="5" l="1"/>
  <c r="AZ336" i="5"/>
  <c r="AL338" i="5" l="1"/>
  <c r="AZ337" i="5"/>
  <c r="AL339" i="5" l="1"/>
  <c r="AZ338" i="5"/>
  <c r="AL340" i="5" l="1"/>
  <c r="AZ339" i="5"/>
  <c r="AL341" i="5" l="1"/>
  <c r="AZ340" i="5"/>
  <c r="AL342" i="5" l="1"/>
  <c r="AZ341" i="5"/>
  <c r="AL343" i="5" l="1"/>
  <c r="AZ342" i="5"/>
  <c r="AL344" i="5" l="1"/>
  <c r="AZ343" i="5"/>
  <c r="AL345" i="5" l="1"/>
  <c r="AZ344" i="5"/>
  <c r="AL346" i="5" l="1"/>
  <c r="AZ345" i="5"/>
  <c r="AL347" i="5" l="1"/>
  <c r="AZ346" i="5"/>
  <c r="AL348" i="5" l="1"/>
  <c r="AZ347" i="5"/>
  <c r="AL349" i="5" l="1"/>
  <c r="AZ348" i="5"/>
  <c r="AL350" i="5" l="1"/>
  <c r="AZ350" i="5" s="1"/>
  <c r="AZ349" i="5"/>
</calcChain>
</file>

<file path=xl/sharedStrings.xml><?xml version="1.0" encoding="utf-8"?>
<sst xmlns="http://schemas.openxmlformats.org/spreadsheetml/2006/main" count="43176" uniqueCount="18035">
  <si>
    <t>RAGIONE SOCIALE</t>
  </si>
  <si>
    <t>CODICE FISCALE</t>
  </si>
  <si>
    <t>PARTITA IVA</t>
  </si>
  <si>
    <t>TELEFONO</t>
  </si>
  <si>
    <t>FAX</t>
  </si>
  <si>
    <t>E-MAIL</t>
  </si>
  <si>
    <t>PEC</t>
  </si>
  <si>
    <t>DATI RELATIVI ALL'OPERATORE ECONOMICO</t>
  </si>
  <si>
    <t>(Barrare esclusivamente la voce che interessa)</t>
  </si>
  <si>
    <t>DICHIARA</t>
  </si>
  <si>
    <t>ovvero</t>
  </si>
  <si>
    <t>(indicare le informazioni che costituiscono segreti tecnici e commerciali, precisandone la motivazione e specificando i punti e i riferimenti specifici della documentazione che le contiene)</t>
  </si>
  <si>
    <t>FIRMA DIGITALE DEL LEGALE RAPPRESENTANTE/PROCURATORE</t>
  </si>
  <si>
    <t>DATI RELATIVI AL DICHIARANTE</t>
  </si>
  <si>
    <t>IL/LA SOTTOSCRITTO/A</t>
  </si>
  <si>
    <t>IL</t>
  </si>
  <si>
    <t>che per l'operatore economico non sussiste alcuno dei motivi di esclusione indicati all'art. 80 del D.Lgs. 50/2016 ss.mm.ii., né in altre situazioni che, ai sensi della vigente normativa, costituiscono cause ostative per la partecipazione alla procedura e/o per la stipulazione del relativo contratto in caso di aggiudicazione, in particolare si dichiara:</t>
  </si>
  <si>
    <t>che nell’ambito dell’offerta:</t>
  </si>
  <si>
    <t>non vi sono informazioni che costituiscono segreti tecnici o commerciali, ai sensi dell’art. 53, comma 5, lett. a) del D.Lgs. 50/2016 ss.mm.ii.</t>
  </si>
  <si>
    <t>di essere consapevole che in mancanza di indicazioni sulle informazioni che costituiscono segreti tecnici o commerciali, ai sensi dell’art. 53, comma 5, lett. a) del D.Lgs. 50/2016 ss.mm.ii., la stazione appaltante riterrà insussistente ogni controinteresse alla riservatezza delle suddette informazioni e procederà sulle eventuali istanze di accesso agli atti dei concorrenti, senza la notifica di cui all’art. 3 del D.P.R. 12 aprile 2006, n. 184;</t>
  </si>
  <si>
    <t xml:space="preserve">che l'operatore economico intende subappaltare, o concedere in cottimo, le seguenti prestazioni o parti di prestazioni, nei limiti di legge e nel rispetto dei documenti relativi alla procedura: </t>
  </si>
  <si>
    <t>impresa individuale, anche artigiana, o società, anche cooperativa (art. 45, comma 2, lett. a), D.Lgs. 50/2016);</t>
  </si>
  <si>
    <t>che non sussistono le situazioni interdittive di cui all’art. 48 comma 7, del D.Lgs. 50/2016;</t>
  </si>
  <si>
    <t>che l’operatore economico non è interessato dalle procedure relative ai piani individuali di emersione di cui all’art. 1-bis, comma 14, delle Legge n. 383/2001, come sostituito dal D.L. n. 210/2002, convertito con modificazioni dalla legge n. 266/2002;</t>
  </si>
  <si>
    <t>che non sussistono ulteriori cause di esclusione dalla partecipazione dell’operatore economico alle procedure di affidamento di contratti di lavori, servizi e forniture previste dalla legislazione vigente;</t>
  </si>
  <si>
    <t>di accettare incondizionatamente le prescrizioni ivi contenute e di impegnarsi, qualora aggiudicatario, ad eseguire l'appalto in parola nel rispetto di tutte le norme e condizioni di cui ai documenti relativi alla procedura;</t>
  </si>
  <si>
    <t>che l'offerta è vincolante per l'operatore economico rappresentato;</t>
  </si>
  <si>
    <t>che l'offerta suddetta tiene conto di tutte le norme ed oneri previsti per i Piani di Sicurezza e/o DUVRI (ove presenti);</t>
  </si>
  <si>
    <t>la sentenza definitiva ha imposto una pena detentiva non superiore a 18 mesi,</t>
  </si>
  <si>
    <t>CONSORZIO:</t>
  </si>
  <si>
    <t>CAP</t>
  </si>
  <si>
    <t>non è a conoscenza dell’esistenza di una situazione di conflitto di interessi legata alla sua partecipazione alla procedura di appalto;</t>
  </si>
  <si>
    <t>è a conoscenza dell’esistenza di una situazione di conflitto di interessi legata alla sua partecipazione alla procedura di appalto e fornisce di seguito informazioni dettagliate sulle modalità con cui è stato risolto il conflitto di interessi:</t>
  </si>
  <si>
    <t>non ha fornito consulenza all'ente aggiudicatore e non ha altrimenti partecipato alla preparazione della procedura di affidamento;</t>
  </si>
  <si>
    <t>ha fornito consulenza all'ente aggiudicatore o ha altrimenti partecipato alla preparazione della procedura di affidamento e fornisce di seguito informazioni dettagliate sulle misure adottate per prevenire le possibili distorsioni della concorrenza:</t>
  </si>
  <si>
    <t>Carica/Qualifica</t>
  </si>
  <si>
    <t>Nome</t>
  </si>
  <si>
    <t>Cognome</t>
  </si>
  <si>
    <t>Codice Fiscale</t>
  </si>
  <si>
    <t>Data nascita</t>
  </si>
  <si>
    <t>N.</t>
  </si>
  <si>
    <t>UFFICIO TERRITORIALE</t>
  </si>
  <si>
    <t>CITTÀ</t>
  </si>
  <si>
    <t>INDIRIZZO PEC</t>
  </si>
  <si>
    <t>VIA/PIAZZA, N°</t>
  </si>
  <si>
    <t>CAMERA DI COMMERCIO</t>
  </si>
  <si>
    <t>NUMERO DI ISCRIZIONE</t>
  </si>
  <si>
    <t>DURATA DELL’ATTIVITÀ/ DATA TERMINE</t>
  </si>
  <si>
    <t>DATA DI ISCRIZIONE</t>
  </si>
  <si>
    <t>FORMA GIURIDICA</t>
  </si>
  <si>
    <t>CODICE ATTIVITÀ</t>
  </si>
  <si>
    <t>(barrare esclusivamente la voce che interessa)</t>
  </si>
  <si>
    <t>che l’operatore economico:</t>
  </si>
  <si>
    <t>La presente dichiarazione è formulata per conto dell’operatore economico suindicato, quale:</t>
  </si>
  <si>
    <t>Consapevole di quanto disposto dagli artt. 75 e 76 del D.P.R. 445/2000, ed ai sensi degli artt. 19, 38, 46 e 47 del medesimo decreto, il/la sottoscritto/a</t>
  </si>
  <si>
    <t>operatore economico stabilito in altro Stato membro, costituito conformemente alla legislazione vigente nel rispettivo Paese (art. 45, comma 1, D.Lgs. 50/2016);</t>
  </si>
  <si>
    <t>consorzio fra società cooperative di produzione e lavoro costituito a norma della Legge 25/06/1909, n. 422, e del decreto legislativo del Capo provvisorio dello Stato 14 dicembre 1947, n. 1577, e successive modificazioni, o consorzio tra imprese artigiane di cui alla legge 08/08/1985, n. 443 (art. 45, comma 2, lett. b), D.Lgs. 50/2016);</t>
  </si>
  <si>
    <t xml:space="preserve">ha sede, residenza o domicilio nei Paesi inseriti nelle “black List” di cui al DM 4.5.1999 e al DM 21.11.2001 e, secondo quanto previsto dall’art. 37 della Legge 122/2010, possiede l’autorizzazione rilasciata ai sensi del DM 14.12.2010. </t>
  </si>
  <si>
    <t>vi sono le seguenti informazioni che costituiscono segreti tecnici o commerciali, ai sensi dell’art. 53, comma 5, lett. a) del D.Lgs. 50/2016 ss.mm.ii.:</t>
  </si>
  <si>
    <t>non si è reso colpevole di alcun illecito professionale e non è stato destinatario di provvedimenti astrattamente idonei a porre in dubbio la sua integrità o affidabilità;</t>
  </si>
  <si>
    <t>si è reso colpevole dei seguenti illeciti professionali o è stato destinatario dei seguenti provvedimenti astrattamente idonei a porre in dubbio la sua integrità o affidabilità, anche se non ancora inseriti nel casellario informatico, che sottopone alla stazione appaltante ai fini del giudizio in ordine alla rilevanza in concreto dei comportamenti accertati ai fini della sussistenza di motivi di esclusione:</t>
  </si>
  <si>
    <t>non ha tentato di influenzare indebitamente il processo decisionale della stazione appaltante o di ottenere informazioni riservate a fini di proprio vantaggio, non ha fornito, anche per negligenza, informazioni false o fuorvianti suscettibili di influenzare le decisioni sull'esclusione, la selezione o l'aggiudicazione, e non ha omesso le informazioni dovute ai fini del corretto svolgimento della procedura di selezione;</t>
  </si>
  <si>
    <t>ha adottato le seguenti condotte che potrebbero essere valutate come tentativi di influenzare indebitamente il processo decisionale della stazione appaltante o di ottenere informazioni riservate a fini di proprio vantaggio, o presentazione, anche per negligenza, di informazioni false o fuorvianti suscettibili di influenzare le decisioni sull'esclusione, la selezione o l'aggiudicazione, o omissione di informazioni dovute ai fini del corretto svolgimento della procedura di selezione, che sottopone alla stazione appaltante ai fini del giudizio in ordine alla rilevanza in concreto dei comportamenti accertati ai fini della sussistenza di motivi di esclusione:</t>
  </si>
  <si>
    <t>ha adottato le seguenti condotte che potrebbero essere valutate come significative o persistenti carenze nell'esecuzione di un precedente contratto di appalto o di concessione che ne hanno causato la risoluzione per inadempimento ovvero la condanna al risarcimento del danno o altre sanzioni comparabili, che sottopone alla stazione appaltante ai fini del giudizio in ordine alla rilevanza in concreto dei comportamenti accertati ai fini della sussistenza di motivi di esclusione, tenendo conto in particolare del tempo trascorso dalla violazione e della gravità della stessa:</t>
  </si>
  <si>
    <t>per le imprese individuali: il titolare ed ogni direttore tecnico;</t>
  </si>
  <si>
    <t>o </t>
  </si>
  <si>
    <t>per le S.N.C.: tutti i soci ed ogni direttore tecnico;</t>
  </si>
  <si>
    <t>per le S.A.S.: tutti i soci accomandatari ed ogni direttore tecnico;</t>
  </si>
  <si>
    <t>soggetti cessati dalle suddette cariche nell'anno antecedente la data di indizione della procedura.</t>
  </si>
  <si>
    <t>sono state pronunciate le seguenti sentenze di condanna passate in giudicato, o emessi i seguenti decreti penali di condanna divenuti irrevocabili, oppure le seguenti sentenze di applicazione della pena su richiesta ai sensi dell’art. 444 c.p.p., per fattispecie che rientrano tra quelle indicate all’art. 80, comma 1 del D.Lgs. 50/2016 ss.mm.ii., ma:</t>
  </si>
  <si>
    <t>non ha dimostrato significative o persistenti carenze nell'esecuzione di un precedente contratto di appalto o di concessione che ne hanno causato la risoluzione per inadempimento ovvero la condanna al risarcimento del danno o altre sanzioni comparabili;</t>
  </si>
  <si>
    <t>(indicare il dettaglio delle prestazioni che si intendono subappaltare; N.B.: qualora il subappalto sia vietato dai documenti relativi alla procedura, la presente sezione non dovrà essere compilata)</t>
  </si>
  <si>
    <t>la sentenza definitiva ha riconosciuto l'attenuante della collaborazione come definita per le singole fattispecie di reato;</t>
  </si>
  <si>
    <t xml:space="preserve">per ogni altro tipo di società o consorzio: tutti i membri del consiglio di amministrazione cui sia stata conferita la legale rappresentanza, ivi compresi gli institori e i procuratori generali, tutti i membri degli organi con poteri di direzione o di vigilanza, i soggetti muniti di poteri di rappresentanza, di direzione o di controllo, ogni direttore tecnico, il socio unico persona fisica ovvero il socio di maggioranza in caso di società con un numero di soci pari o inferiore a quattro; </t>
  </si>
  <si>
    <t>che la presente dichiarazione è riferita a tutti i soggetti di cui all'art. 80, comma 3, del D.Lgs. n. 50/2016 ss.mm.ii., elencati nella Tabella 1, riportata in calce al presente documento:</t>
  </si>
  <si>
    <t>che, con riferimento a quanto previsto all’art. 80, comma 4 del D.Lgs. 50/2016 ss.mm.ii., il concorrente:</t>
  </si>
  <si>
    <t>che l’Ufficio dell’Agenzia delle Entrate territorialmente competente in base al domicilio fiscale dell’operatore economico è il seguente:</t>
  </si>
  <si>
    <t>che, con riferimento a quanto previsto all’art. 80, comma 5, lett. c) del D.Lgs. 50/2016 ss.mm.ii., il concorrente:</t>
  </si>
  <si>
    <t>che, con riferimento a quanto previsto all’art. 80, comma 5, lett. c-bis) del D.Lgs. 50/2016 ss.mm.ii., il concorrente:</t>
  </si>
  <si>
    <t>che, con riferimento a quanto previsto all’art. 80, comma 5, lett. c-ter) del D.Lgs. 50/2016 ss.mm.ii., il concorrente:</t>
  </si>
  <si>
    <t>che, con riferimento a quanto previsto all’art. 80, comma 5, lett. d) del D.Lgs. 50/2016 ss.mm.ii., il concorrente:</t>
  </si>
  <si>
    <t>che il concorrente è consapevole dell’obbligo di allegare, ai sensi dell’art. 80, comma 7 del D.Lgs. 50/2016 ss.mm.ii., qualora si trovi in una delle situazioni di cui al comma 5 del medesimo articolo, documentazione idonea a provare di aver risarcito o di essersi impegnato a risarcire qualunque danno causato dal reato o dall'illecito e di aver adottato provvedimenti concreti di carattere tecnico, organizzativo e relativi al personale idonei a prevenire ulteriori reati o illeciti, da sottoporre alla valutazione della stazione appaltante;</t>
  </si>
  <si>
    <t>che nei confronti dei soggetti elencati nella Tabella 1, riportata in calce al presente documento:</t>
  </si>
  <si>
    <t>che nei confronti dei soggetti elencati nella Tabella 1, riportata in calce al presente documento, non sono state emesse misure interdittive di cui all’art. 80, comma 2 del D.Lgs. 50/2016 ss.mm.ii.;</t>
  </si>
  <si>
    <t>(indicare l'Ufficio competente ed il relativo indirizzo)</t>
  </si>
  <si>
    <t xml:space="preserve">consorzio stabile, costituito anche in forma di società consortile ai sensi dell'art. 2615-ter del codice civile, tra imprenditori individuali, anche artigiani, società commerciali, società cooperative di produzione e lavoro (art. 45, comma 2, lett. c), D.Lgs. 50/2016); </t>
  </si>
  <si>
    <t>che, con riferimento a quanto previsto all’art. 80, comma 5, lett. c-quater) del D.Lgs. 50/2016 ss.mm.ii., il concorrente:</t>
  </si>
  <si>
    <t>non ha  commesso grave inadempimento nei confronti di uno o più subappaltatori, riconosciuto o accertato con sentenza passata in giudicato;</t>
  </si>
  <si>
    <t>ha adottato le seguenti condotte che potrebbero essere valutate come grave inadempimento nei confronti di uno o più subappaltatori, riconosciuto o accertato con sentenza passata in giudicato, che sottopone alla stazione appaltante ai fini del giudizio in ordine alla rilevanza in concreto dei comportamenti accertati ai fini della sussistenza di motivi di esclusione:</t>
  </si>
  <si>
    <t>Regione</t>
  </si>
  <si>
    <t>Direzione Provinciale</t>
  </si>
  <si>
    <t>Indirizzo PEC</t>
  </si>
  <si>
    <t>Abruzzo</t>
  </si>
  <si>
    <t>dp.Chieti@pce.agenziaentrate.it</t>
  </si>
  <si>
    <t>dp.LAquila@pce.agenziaentrate.it</t>
  </si>
  <si>
    <t>dp.Pescara@pce.agenziaentrate.it</t>
  </si>
  <si>
    <t>dp.Teramo@pce.agenziaentrate.it</t>
  </si>
  <si>
    <t>Basilicata</t>
  </si>
  <si>
    <t>dp.Matera@pce.agenziaentrate.it</t>
  </si>
  <si>
    <t>dp.Potenza@pce.agenziaentrate.it</t>
  </si>
  <si>
    <t>Calabria</t>
  </si>
  <si>
    <t>dp.Catanzaro@pce.agenziaentrate.it</t>
  </si>
  <si>
    <t>dp.Cosenza@pce.agenziaentrate.it</t>
  </si>
  <si>
    <t>dp.Crotone@pce.agenziaentrate.it</t>
  </si>
  <si>
    <t>dp.ViboValentia@pce.agenziaentrate.it</t>
  </si>
  <si>
    <t>dp.ReggioCalabria@pce.agenziaentrate.it</t>
  </si>
  <si>
    <t>Campania</t>
  </si>
  <si>
    <t>dp.Avellino@pce.agenziaentrate.it</t>
  </si>
  <si>
    <t>dp.Benevento@pce.agenziaentrate.it</t>
  </si>
  <si>
    <t>dp.Caserta@pce.agenziaentrate.it</t>
  </si>
  <si>
    <t>dp.1Napoli@pce.agenziaentrate.it</t>
  </si>
  <si>
    <t>dp.2Napoli@pce.agenziaentrate.it</t>
  </si>
  <si>
    <t>dp.Salerno@pce.agenziaentrate.it</t>
  </si>
  <si>
    <t>Emilia Romagna</t>
  </si>
  <si>
    <t>dp.Bologna@pce.agenziaentrate.it</t>
  </si>
  <si>
    <t>dp.Ferrara@pce.agenziaentrate.it</t>
  </si>
  <si>
    <t>dp.ForliCesena@pce.agenziaentrate.it</t>
  </si>
  <si>
    <t>dp.Modena@pce.agenziaentrate.it</t>
  </si>
  <si>
    <t>dp.Parma@pce.agenziaentrate.it</t>
  </si>
  <si>
    <t>dp.Piacenza@pce.agenziaentrate.it</t>
  </si>
  <si>
    <t>dp.Ravenna@pce.agenziaentrate.it</t>
  </si>
  <si>
    <t>dp.ReggioEmilia@pce.agenziaentrate.it</t>
  </si>
  <si>
    <t>dp.Rimini@pce.agenziaentrate.it</t>
  </si>
  <si>
    <t>Friuli Venezia Giulia</t>
  </si>
  <si>
    <t>dp.Gorizia@pce.agenziaentrate.it</t>
  </si>
  <si>
    <t>dp.Pordenone@pce.agenziaentrate.it</t>
  </si>
  <si>
    <t>dp.Trieste@pce.agenziaentrate.it</t>
  </si>
  <si>
    <t>dp.Udine@pce.agenziaentrate.it</t>
  </si>
  <si>
    <t>Lazio</t>
  </si>
  <si>
    <t>dp.Frosinone@pce.agenziaentrate.it</t>
  </si>
  <si>
    <t>dp.Latina@pce.agenziaentrate.it</t>
  </si>
  <si>
    <t>dp.Rieti@pce.agenziaentrate.it</t>
  </si>
  <si>
    <t>dp.Viterbo@pce.agenziaentrate.it</t>
  </si>
  <si>
    <t>dp.1Roma@pce.agenziaentrate.it</t>
  </si>
  <si>
    <t>dp.2Roma@pce.agenziaentrate.it</t>
  </si>
  <si>
    <t>dp.3Roma@pce.agenziaentrate.it</t>
  </si>
  <si>
    <t>Liguria</t>
  </si>
  <si>
    <t>dp.Genova@pce.agenziaentrate.it</t>
  </si>
  <si>
    <t>dp.Imperia@pce.agenziaentrate.it</t>
  </si>
  <si>
    <t>dp.LaSpezia@pce.agenziaentrate.it</t>
  </si>
  <si>
    <t>dp.Savona@pce.agenziaentrate.it</t>
  </si>
  <si>
    <t>Lombardia</t>
  </si>
  <si>
    <t>dp.Bergamo@pce.agenziaentrate.it</t>
  </si>
  <si>
    <t>dp.Brescia@pce.agenziaentrate.it</t>
  </si>
  <si>
    <t>dp.Como@pce.agenziaentrate.it</t>
  </si>
  <si>
    <t>dp.Cremona@pce.agenziaentrate.it</t>
  </si>
  <si>
    <t>dp.Lecco@pce.agenziaentrate.it</t>
  </si>
  <si>
    <t>dp.Lodi@pce.agenziaentrate.it</t>
  </si>
  <si>
    <t>dp.Mantova@pce.agenziaentrate.it</t>
  </si>
  <si>
    <t>dp.MonzaBrianza@pce.agenziaentrate.it</t>
  </si>
  <si>
    <t>dp.Pavia@pce.agenziaentrate.it</t>
  </si>
  <si>
    <t>dp.Sondrio@pce.agenziaentrate.it</t>
  </si>
  <si>
    <t>dp.Varese@pce.agenziaentrate.it</t>
  </si>
  <si>
    <t>dp.1Milano@pce.agenziaentrate.it</t>
  </si>
  <si>
    <t>dp.2Milano@pce.agenziaentrate.it</t>
  </si>
  <si>
    <t>Marche</t>
  </si>
  <si>
    <t>dp.Ancona@pce.agenziaentrate.it</t>
  </si>
  <si>
    <t>dp.AscoliPiceno@pce.agenziaentrate.it</t>
  </si>
  <si>
    <t>dp.Fermo@pce.agenziaentrate.it</t>
  </si>
  <si>
    <t>dp.Macerata@pce.agenziaentrate.it</t>
  </si>
  <si>
    <t>dp.PesaroUrbino@pce.agenziaentrate.it</t>
  </si>
  <si>
    <t>Molise</t>
  </si>
  <si>
    <t>dp.Campobasso@pce.agenziaentrate.it</t>
  </si>
  <si>
    <t>dp.Isernia@pce.agenziaentrate.it</t>
  </si>
  <si>
    <t>Piemonte</t>
  </si>
  <si>
    <t>dp.Alessandria@pce.agenziaentrate.it</t>
  </si>
  <si>
    <t>dp.Asti@pce.agenziaentrate.it</t>
  </si>
  <si>
    <t>dp.Biella@pce.agenziaentrate.it</t>
  </si>
  <si>
    <t>dp.Cuneo@pce.agenziaentrate.it</t>
  </si>
  <si>
    <t>dp.Novara@pce.agenziaentrate.it</t>
  </si>
  <si>
    <t>dp.VerbanoCusioOssola@pce.agenziaentrate.it</t>
  </si>
  <si>
    <t>dp.Vercelli@pce.agenziaentrate.it</t>
  </si>
  <si>
    <t>dp.1Torino@pce.agenziaentrate.it</t>
  </si>
  <si>
    <t>dp.2Torino@pce.agenziaentrate.it</t>
  </si>
  <si>
    <t>Puglia</t>
  </si>
  <si>
    <t>dp.Bari@pce.agenziaentrate.it</t>
  </si>
  <si>
    <t>dp.BarlettaAndriaTrani@pce.agenziaentrate.it</t>
  </si>
  <si>
    <t>dp.Brindisi@pce.agenziaentrate.it</t>
  </si>
  <si>
    <t>dp.Foggia@pce.agenziaentrate.it</t>
  </si>
  <si>
    <t>dp.Lecce@pce.agenziaentrate.it</t>
  </si>
  <si>
    <t>dp.Taranto@pce.agenziaentrate.it</t>
  </si>
  <si>
    <t>Sardegna</t>
  </si>
  <si>
    <t>dp.Cagliari@pce.agenziaentrate.it</t>
  </si>
  <si>
    <t>dp.Nuoro@pce.agenziaentrate.it</t>
  </si>
  <si>
    <t>dp.Oristano@pce.agenziaentrate.it</t>
  </si>
  <si>
    <t>dp.Sassari@pce.agenziaentrate.it</t>
  </si>
  <si>
    <t>Sicilia</t>
  </si>
  <si>
    <t>dp.Agrigento@pce.agenziaentrate.it</t>
  </si>
  <si>
    <t>dp.Caltanissetta@pce.agenziaentrate.it</t>
  </si>
  <si>
    <t>dp.Catania@pce.agenziaentrate.it</t>
  </si>
  <si>
    <t>dp.Enna@pce.agenziaentrate.it</t>
  </si>
  <si>
    <t>dp.Messina@pce.agenziaentrate.it</t>
  </si>
  <si>
    <t>dp.Palermo@pce.agenziaentrate.it</t>
  </si>
  <si>
    <t>dp.Ragusa@pce.agenziaentrate.it</t>
  </si>
  <si>
    <t>dp.Siracusa@pce.agenziaentrate.it</t>
  </si>
  <si>
    <t>dp.Trapani@pce.agenziaentrate.it</t>
  </si>
  <si>
    <t>Toscana</t>
  </si>
  <si>
    <t>dp.Arezzo@pce.agenziaentrate.it</t>
  </si>
  <si>
    <t>dp.Firenze@pce.agenziaentrate.it</t>
  </si>
  <si>
    <t>dp.Grosseto@pce.agenziaentrate.it</t>
  </si>
  <si>
    <t>dp.Livorno@pce.agenziaentrate.it</t>
  </si>
  <si>
    <t>dp.Lucca@pce.agenziaentrate.it</t>
  </si>
  <si>
    <t>dp.MassaCarrara@pce.agenziaentrate.it</t>
  </si>
  <si>
    <t>dp.Pisa@pce.agenziaentrate.it</t>
  </si>
  <si>
    <t>dp.Pistoia@pce.agenziaentrate.it</t>
  </si>
  <si>
    <t>dp.Prato@pce.agenziaentrate.it</t>
  </si>
  <si>
    <t>dp.Siena@pce.agenziaentrate.it</t>
  </si>
  <si>
    <t>Umbria</t>
  </si>
  <si>
    <t>dp.Perugia@pce.agenziaentrate.it</t>
  </si>
  <si>
    <t>dp.Terni@pce.agenziaentrate.it</t>
  </si>
  <si>
    <t>Veneto</t>
  </si>
  <si>
    <t>dp.Belluno@pce.agenziaentrate.it</t>
  </si>
  <si>
    <t>dp.Padova@pce.agenziaentrate.it</t>
  </si>
  <si>
    <t>dp.Rovigo@pce.agenziaentrate.it</t>
  </si>
  <si>
    <t>dp.Treviso@pce.agenziaentrate.it</t>
  </si>
  <si>
    <t>dp.Venezia@pce.agenziaentrate.it</t>
  </si>
  <si>
    <t>dp.Verona@pce.agenziaentrate.it</t>
  </si>
  <si>
    <t>dp.Vicenza@pce.agenziaentrate.it</t>
  </si>
  <si>
    <t>2.1</t>
  </si>
  <si>
    <t>2.2</t>
  </si>
  <si>
    <t>2.3</t>
  </si>
  <si>
    <t>2.4</t>
  </si>
  <si>
    <t>2.5</t>
  </si>
  <si>
    <t>2.6</t>
  </si>
  <si>
    <t>2.7</t>
  </si>
  <si>
    <t>2.8</t>
  </si>
  <si>
    <t>2.9</t>
  </si>
  <si>
    <t>2.10</t>
  </si>
  <si>
    <t>2.11</t>
  </si>
  <si>
    <t>2.12</t>
  </si>
  <si>
    <t>2.13</t>
  </si>
  <si>
    <t>Trentino-Alto Adige</t>
  </si>
  <si>
    <t>Trento</t>
  </si>
  <si>
    <t>dp.trento.gtpec@pce.agenziaentrate.it</t>
  </si>
  <si>
    <t>Bolzano</t>
  </si>
  <si>
    <t>dp.bolzano.gtpec@pce.agenziaentrate.it</t>
  </si>
  <si>
    <t>Valle d'Osta</t>
  </si>
  <si>
    <t>dr.valledaosta.gtpec@pce.agenziaentrate.it</t>
  </si>
  <si>
    <t>sono state pronunciate le seguenti sentenze di condanna passate in giudicato, o emessi i seguenti decreti penali di condanna divenuti irrevocabili, oppure le seguenti sentenze di applicazione della pena su richiesta ai sensi dell’art. 444 c.p.p., per fattispecie che rientrano tra quelle indicate all’art. 80, comma 1 del D.Lgs. 50/2016 ss.mm.ii.:</t>
  </si>
  <si>
    <t>non sono state pronunciate sentenze di condanna passate in giudicato, o emessi decreti penali di condanna divenuti irrevocabili, oppure sentenze di applicazione della pena su richiesta ai sensi dell’art. 444 c.p.p., per fattispecie che rientrano tra quelle indicate all'art. 80, comma 1 del D.Lgs. 50/2016 ss.mm.ii.;</t>
  </si>
  <si>
    <t>Direzione Provinciale di Agrigento</t>
  </si>
  <si>
    <t>Direzione Provinciale di Alessandria</t>
  </si>
  <si>
    <t>Direzione Provinciale di Ancona</t>
  </si>
  <si>
    <t>Direzione Provinciale di Aosta</t>
  </si>
  <si>
    <t>Direzione Provinciale di Arezzo</t>
  </si>
  <si>
    <t>Direzione Provinciale di Ascoli Piceno</t>
  </si>
  <si>
    <t>Direzione Provinciale di Asti</t>
  </si>
  <si>
    <t>Direzione Provinciale di Avellino</t>
  </si>
  <si>
    <t>Direzione Provinciale di Bari</t>
  </si>
  <si>
    <t>Direzione Provinciale di Barletta Andria Trani</t>
  </si>
  <si>
    <t>Direzione Provinciale di Belluno</t>
  </si>
  <si>
    <t>Direzione Provinciale di Benevento</t>
  </si>
  <si>
    <t>Direzione Provinciale di Bergamo</t>
  </si>
  <si>
    <t>Direzione Provinciale di Biella</t>
  </si>
  <si>
    <t>Direzione Provinciale di Bologna</t>
  </si>
  <si>
    <t>Direzione Provinciale di Bolzano</t>
  </si>
  <si>
    <t>Direzione Provinciale di Brescia</t>
  </si>
  <si>
    <t>Direzione Provinciale di Brindisi</t>
  </si>
  <si>
    <t>Direzione Provinciale di Cagliari</t>
  </si>
  <si>
    <t>Direzione Provinciale di Caltanissetta</t>
  </si>
  <si>
    <t>Direzione Provinciale di Campobasso</t>
  </si>
  <si>
    <t>Direzione Provinciale di Caserta</t>
  </si>
  <si>
    <t>Direzione Provinciale di Catania</t>
  </si>
  <si>
    <t>Direzione Provinciale di Catanzaro</t>
  </si>
  <si>
    <t>Direzione Provinciale di Chieti</t>
  </si>
  <si>
    <t>Direzione Provinciale di Como</t>
  </si>
  <si>
    <t>Direzione Provinciale di Cosenza</t>
  </si>
  <si>
    <t>Direzione Provinciale di Cremona</t>
  </si>
  <si>
    <t>Direzione Provinciale di Crotone</t>
  </si>
  <si>
    <t>Direzione Provinciale di Cuneo</t>
  </si>
  <si>
    <t>Direzione Provinciale di Enna</t>
  </si>
  <si>
    <t>Direzione Provinciale di Fermo</t>
  </si>
  <si>
    <t>Direzione Provinciale di Ferrara</t>
  </si>
  <si>
    <t>Direzione Provinciale di Firenze</t>
  </si>
  <si>
    <t>Direzione Provinciale di Foggia</t>
  </si>
  <si>
    <t>Direzione Provinciale di Forlì-Cesena</t>
  </si>
  <si>
    <t>Direzione Provinciale di Frosinone</t>
  </si>
  <si>
    <t>Direzione Provinciale di Genova</t>
  </si>
  <si>
    <t>Direzione Provinciale di Gorizia</t>
  </si>
  <si>
    <t>Direzione Provinciale di Grosseto</t>
  </si>
  <si>
    <t>Direzione Provinciale di Imperia</t>
  </si>
  <si>
    <t>Direzione Provinciale di Isernia</t>
  </si>
  <si>
    <t>Direzione Provinciale di L'Aquila</t>
  </si>
  <si>
    <t>Direzione Provinciale di LaSpezia</t>
  </si>
  <si>
    <t>Direzione Provinciale di Latina</t>
  </si>
  <si>
    <t>Direzione Provinciale di Lecce</t>
  </si>
  <si>
    <t>Direzione Provinciale di Lecco</t>
  </si>
  <si>
    <t>Direzione Provinciale di Livorno</t>
  </si>
  <si>
    <t>Direzione Provinciale di Lodi</t>
  </si>
  <si>
    <t>Direzione Provinciale di Lucca</t>
  </si>
  <si>
    <t>Direzione Provinciale di Macerata</t>
  </si>
  <si>
    <t>Direzione Provinciale di Mantova</t>
  </si>
  <si>
    <t>Direzione Provinciale di Massa Carrara</t>
  </si>
  <si>
    <t>Direzione Provinciale di Matera</t>
  </si>
  <si>
    <t>Direzione Provinciale di Messina</t>
  </si>
  <si>
    <t>Direzione Provinciale di Milano I</t>
  </si>
  <si>
    <t>Direzione Provinciale di Milano II</t>
  </si>
  <si>
    <t>Direzione Provinciale di Modena</t>
  </si>
  <si>
    <t>Direzione Provinciale di Monza e Brianza</t>
  </si>
  <si>
    <t>Direzione Provinciale di Napoli I</t>
  </si>
  <si>
    <t>Direzione Provinciale di Napoli II</t>
  </si>
  <si>
    <t>Direzione Provinciale di Novara</t>
  </si>
  <si>
    <t>Direzione Provinciale di Nuoro</t>
  </si>
  <si>
    <t>Direzione Provinciale di Oristano</t>
  </si>
  <si>
    <t>Direzione Provinciale di Padova</t>
  </si>
  <si>
    <t>Direzione Provinciale di Palermo</t>
  </si>
  <si>
    <t>Direzione Provinciale di Parma</t>
  </si>
  <si>
    <t>Direzione Provinciale di Pavia</t>
  </si>
  <si>
    <t>Direzione Provinciale di Perugia</t>
  </si>
  <si>
    <t>Direzione Provinciale di Pesaro-Urbino</t>
  </si>
  <si>
    <t>Direzione Provinciale di Pescara</t>
  </si>
  <si>
    <t>Direzione Provinciale di Piacenza</t>
  </si>
  <si>
    <t>Direzione Provinciale di Pisa</t>
  </si>
  <si>
    <t>Direzione Provinciale di Pistoia</t>
  </si>
  <si>
    <t>Direzione Provinciale di Pordenone</t>
  </si>
  <si>
    <t>Direzione Provinciale di Potenza</t>
  </si>
  <si>
    <t>Direzione Provinciale di Prato</t>
  </si>
  <si>
    <t>Direzione Provinciale di Ragusa</t>
  </si>
  <si>
    <t>Direzione Provinciale di Ravenna</t>
  </si>
  <si>
    <t>Direzione Provinciale di Reggio Calabria</t>
  </si>
  <si>
    <t>Direzione Provinciale di Reggio Emilia</t>
  </si>
  <si>
    <t>Direzione Provinciale di Rieti</t>
  </si>
  <si>
    <t>Direzione Provinciale di Rimini</t>
  </si>
  <si>
    <t>Direzione Provinciale di Roma I</t>
  </si>
  <si>
    <t>Direzione Provinciale di Roma II</t>
  </si>
  <si>
    <t>Direzione Provinciale di Roma III</t>
  </si>
  <si>
    <t>Direzione Provinciale di Rovigo</t>
  </si>
  <si>
    <t>Direzione Provinciale di Salerno</t>
  </si>
  <si>
    <t>Direzione Provinciale di Sassari</t>
  </si>
  <si>
    <t>Direzione Provinciale di Savona</t>
  </si>
  <si>
    <t>Direzione Provinciale di Siena</t>
  </si>
  <si>
    <t>Direzione Provinciale di Siracusa</t>
  </si>
  <si>
    <t>Direzione Provinciale di Sondrio</t>
  </si>
  <si>
    <t>Direzione Provinciale di Taranto</t>
  </si>
  <si>
    <t>Direzione Provinciale di Teramo</t>
  </si>
  <si>
    <t>Direzione Provinciale di Terni</t>
  </si>
  <si>
    <t>Direzione Provinciale di Torino I</t>
  </si>
  <si>
    <t>Direzione Provinciale di Torino II</t>
  </si>
  <si>
    <t>Direzione Provinciale di Trapani</t>
  </si>
  <si>
    <t>Direzione Provinciale di Trento</t>
  </si>
  <si>
    <t>Direzione Provinciale di Treviso</t>
  </si>
  <si>
    <t>Direzione Provinciale di Trieste</t>
  </si>
  <si>
    <t>Direzione Provinciale di Udine</t>
  </si>
  <si>
    <t>Direzione Provinciale di Varese</t>
  </si>
  <si>
    <t>Direzione Provinciale di Venezia</t>
  </si>
  <si>
    <t>Direzione Provinciale di Verbano Cusio Ossola</t>
  </si>
  <si>
    <t>Direzione Provinciale di Vercelli</t>
  </si>
  <si>
    <t>Direzione Provinciale di Verona</t>
  </si>
  <si>
    <t>Direzione Provinciale di Vibo Valentia</t>
  </si>
  <si>
    <t>Direzione Provinciale di Vicenza</t>
  </si>
  <si>
    <t>Direzione Provinciale di Viterbo</t>
  </si>
  <si>
    <t>Uff. Grandi Contribuenti -  Abruzzo</t>
  </si>
  <si>
    <t>dr.abruzzo.gtpec@pce.agenziaentrate.it</t>
  </si>
  <si>
    <t>Uff. Grandi Contribuenti -  Basilicata</t>
  </si>
  <si>
    <t>dr.basilicata.gtpec@pce.agenziaentrate.it</t>
  </si>
  <si>
    <t>Uff. Grandi Contribuenti -  Bolzano</t>
  </si>
  <si>
    <t>Uff. Grandi Contribuenti -  Calabria</t>
  </si>
  <si>
    <t>dr.calabria.gtpec@pce.agenziaentrate.it</t>
  </si>
  <si>
    <t>Uff. Grandi Contribuenti -  Campania</t>
  </si>
  <si>
    <t>dr.campania.gtpec@pce.agenziaentrate.it</t>
  </si>
  <si>
    <t>Emilia-Romagna</t>
  </si>
  <si>
    <t>Uff. Grandi Contribuenti -  Emilia-Romagna</t>
  </si>
  <si>
    <t>dr.emiliaromagna.gtpec@pce.agenziaentrate.it</t>
  </si>
  <si>
    <t>Uff. Grandi Contribuenti -  Friuli Venezia Giulia</t>
  </si>
  <si>
    <t>dr.friuliveneziagiulia.gtpec@pce.agenziaentrate.it</t>
  </si>
  <si>
    <t>Uff. Grandi Contribuenti -  Lazio</t>
  </si>
  <si>
    <t>dr.lazio.gtpec@pce.agenziaentrate.it</t>
  </si>
  <si>
    <t>Uff. Grandi Contribuenti -  Liguria</t>
  </si>
  <si>
    <t>dr.liguria.gtpec@pce.agenziaentrate.it</t>
  </si>
  <si>
    <t>Uff. Grandi Contribuenti -  Lombardia</t>
  </si>
  <si>
    <t>dr.lombardia.gtpec@pce.agenziaentrate.it</t>
  </si>
  <si>
    <t>Uff. Grandi Contribuenti -  Marche</t>
  </si>
  <si>
    <t>dr.marche.gtpec@pce.agenziaentrate.it</t>
  </si>
  <si>
    <t>Uff. Grandi Contribuenti -  Molise</t>
  </si>
  <si>
    <t>dr.molise.gtpec@pce.agenziaentrate.it</t>
  </si>
  <si>
    <t>Uff. Grandi Contribuenti -  Piemonte</t>
  </si>
  <si>
    <t>dr.piemonte.gtpec@pce.agenziaentrate.it</t>
  </si>
  <si>
    <t>Uff. Grandi Contribuenti -  Puglia</t>
  </si>
  <si>
    <t>dr.puglia.gtpec@pce.agenziaentrate.it</t>
  </si>
  <si>
    <t>Uff. Grandi Contribuenti -  Sardegna</t>
  </si>
  <si>
    <t>dr.sardegna.gtpec@pce.agenziaentrate.it</t>
  </si>
  <si>
    <t>Uff. Grandi Contribuenti -  Sicilia</t>
  </si>
  <si>
    <t>dr.sicilia.gtpec@pce.agenziaentrate.it</t>
  </si>
  <si>
    <t>Uff. Grandi Contribuenti -  Toscana</t>
  </si>
  <si>
    <t>dr.toscana.gtpec@pce.agenziaentrate.it</t>
  </si>
  <si>
    <t>Uff. Grandi Contribuenti -  Trento</t>
  </si>
  <si>
    <t>Uff. Grandi Contribuenti -  Umbria</t>
  </si>
  <si>
    <t>dr.umbria.gtpec@pce.agenziaentrate.it</t>
  </si>
  <si>
    <t>Valle d’Aosta</t>
  </si>
  <si>
    <t>Uff. Grandi Contribuenti -  Valle d’Aosta</t>
  </si>
  <si>
    <t>Uff. Grandi Contribuenti -  Veneto</t>
  </si>
  <si>
    <t>dr.veneto.gtpec@pce.agenziaentrate.it</t>
  </si>
  <si>
    <t>DIR. PROVINCIALE o 
UFF. GRANDI CONTRIBUENTI</t>
  </si>
  <si>
    <t>#</t>
  </si>
  <si>
    <t>NAZIONE</t>
  </si>
  <si>
    <t>AFGHANISTAN</t>
  </si>
  <si>
    <t>ALBANIA</t>
  </si>
  <si>
    <t>ALGERIA</t>
  </si>
  <si>
    <t>ANDORRA</t>
  </si>
  <si>
    <t>ANGOLA</t>
  </si>
  <si>
    <t>ANGUILLA</t>
  </si>
  <si>
    <t>ANTIGUA E BARBUDA</t>
  </si>
  <si>
    <t>ANTILLE BRITANNICHE</t>
  </si>
  <si>
    <t>ANTILLE OLANDESI</t>
  </si>
  <si>
    <t>ARABIA SAUDITA</t>
  </si>
  <si>
    <t>ARGENTINA</t>
  </si>
  <si>
    <t>ARMENIA</t>
  </si>
  <si>
    <t>AUSTRALIA</t>
  </si>
  <si>
    <t>AUSTRIA</t>
  </si>
  <si>
    <t>AZERBAIGIAN</t>
  </si>
  <si>
    <t>BAHAMAS</t>
  </si>
  <si>
    <t>BAHREIN</t>
  </si>
  <si>
    <t>BANGLADESH</t>
  </si>
  <si>
    <t>BARBADOS</t>
  </si>
  <si>
    <t>BELGIO</t>
  </si>
  <si>
    <t>BELIZE</t>
  </si>
  <si>
    <t>BENIN</t>
  </si>
  <si>
    <t>BERMUDA</t>
  </si>
  <si>
    <t>BHUTAN</t>
  </si>
  <si>
    <t>BIELORUSSIA</t>
  </si>
  <si>
    <t>BOLIVIA</t>
  </si>
  <si>
    <t>BOSNIA-ERZEGOVINA</t>
  </si>
  <si>
    <t>BOTSWANA</t>
  </si>
  <si>
    <t>BRASILE</t>
  </si>
  <si>
    <t>BRUNEI</t>
  </si>
  <si>
    <t>BULGARIA</t>
  </si>
  <si>
    <t>BURKINA FASO</t>
  </si>
  <si>
    <t>BURUNDI</t>
  </si>
  <si>
    <t>CAMBOGIA</t>
  </si>
  <si>
    <t>CAMERUN</t>
  </si>
  <si>
    <t>CANADA</t>
  </si>
  <si>
    <t>CAPO VERDE</t>
  </si>
  <si>
    <t>CAYMAN</t>
  </si>
  <si>
    <t>CECOSLOVACCHIA</t>
  </si>
  <si>
    <t>CIAD</t>
  </si>
  <si>
    <t>CILE</t>
  </si>
  <si>
    <t>CINA</t>
  </si>
  <si>
    <t>CIPRO</t>
  </si>
  <si>
    <t>CITTA' DEL VATICANO</t>
  </si>
  <si>
    <t>COLOMBIA</t>
  </si>
  <si>
    <t>COMORE</t>
  </si>
  <si>
    <t>COOK</t>
  </si>
  <si>
    <t>COREA DEL NORD</t>
  </si>
  <si>
    <t>COREA DEL SUD</t>
  </si>
  <si>
    <t>COSTA D'AVORIO</t>
  </si>
  <si>
    <t>COSTARICA</t>
  </si>
  <si>
    <t>CROAZIA</t>
  </si>
  <si>
    <t>CUBA</t>
  </si>
  <si>
    <t>DANIMARCA</t>
  </si>
  <si>
    <t>DOMINICA</t>
  </si>
  <si>
    <t>ECUADOR</t>
  </si>
  <si>
    <t>EGITTO</t>
  </si>
  <si>
    <t>EL SALVADOR</t>
  </si>
  <si>
    <t>EMIRATI ARABI UNITI</t>
  </si>
  <si>
    <t>ERITREA</t>
  </si>
  <si>
    <t>ESTONIA</t>
  </si>
  <si>
    <t>ETIOPIA</t>
  </si>
  <si>
    <t>FALKLAND</t>
  </si>
  <si>
    <t>FAROER</t>
  </si>
  <si>
    <t>FIJI</t>
  </si>
  <si>
    <t>FILIPPINE</t>
  </si>
  <si>
    <t>FINLANDIA</t>
  </si>
  <si>
    <t>FRANCIA</t>
  </si>
  <si>
    <t>GABON</t>
  </si>
  <si>
    <t>GAMBIA</t>
  </si>
  <si>
    <t>GEORGIA</t>
  </si>
  <si>
    <t>GERMANIA</t>
  </si>
  <si>
    <t>GHANA</t>
  </si>
  <si>
    <t>GIAMAICA</t>
  </si>
  <si>
    <t>GIAPPONE</t>
  </si>
  <si>
    <t>GIBILTERRA</t>
  </si>
  <si>
    <t>GIBUTI</t>
  </si>
  <si>
    <t>GIORDANIA</t>
  </si>
  <si>
    <t>GRAN BRETAGNA</t>
  </si>
  <si>
    <t>GRECIA</t>
  </si>
  <si>
    <t>GRENADA</t>
  </si>
  <si>
    <t>GUADALUPA</t>
  </si>
  <si>
    <t>GUAM</t>
  </si>
  <si>
    <t>GUATEMALA</t>
  </si>
  <si>
    <t>GUERNSEY</t>
  </si>
  <si>
    <t>GUINEA</t>
  </si>
  <si>
    <t>GUINEA EQUATORIALE</t>
  </si>
  <si>
    <t>GUINEA-BISSAU</t>
  </si>
  <si>
    <t>GUYANA</t>
  </si>
  <si>
    <t>GUYANA FRANCESE</t>
  </si>
  <si>
    <t>HAITI</t>
  </si>
  <si>
    <t>HONDURAS</t>
  </si>
  <si>
    <t>HONG KONG</t>
  </si>
  <si>
    <t>INDIA</t>
  </si>
  <si>
    <t>INDONESIA</t>
  </si>
  <si>
    <t>IRAN</t>
  </si>
  <si>
    <t>IRAQ</t>
  </si>
  <si>
    <t>IRLANDA</t>
  </si>
  <si>
    <t>ISLANDA</t>
  </si>
  <si>
    <t>ISRAELE</t>
  </si>
  <si>
    <t>ITALIA</t>
  </si>
  <si>
    <t>JERSEY</t>
  </si>
  <si>
    <t>JUGOSLAVIA</t>
  </si>
  <si>
    <t>KAZAKISTAN</t>
  </si>
  <si>
    <t>KENIA</t>
  </si>
  <si>
    <t>KIRIBATI</t>
  </si>
  <si>
    <t>KOSOVO</t>
  </si>
  <si>
    <t>KUWAIT</t>
  </si>
  <si>
    <t>KYRGHIZISTAN</t>
  </si>
  <si>
    <t>LAOS</t>
  </si>
  <si>
    <t>LESOTHO</t>
  </si>
  <si>
    <t>LETTONIA</t>
  </si>
  <si>
    <t>LIBANO</t>
  </si>
  <si>
    <t>LIBERIA</t>
  </si>
  <si>
    <t>LIBIA</t>
  </si>
  <si>
    <t>LIECHTENSTEIN</t>
  </si>
  <si>
    <t>LITUANIA</t>
  </si>
  <si>
    <t>LUOGO SCONOSCIUTO</t>
  </si>
  <si>
    <t>LUSSEMBURGO</t>
  </si>
  <si>
    <t>MACAO</t>
  </si>
  <si>
    <t>MACEDONIA</t>
  </si>
  <si>
    <t>MADAGASCAR</t>
  </si>
  <si>
    <t>MALAWI</t>
  </si>
  <si>
    <t>MALAYSIA</t>
  </si>
  <si>
    <t>MALDIVE</t>
  </si>
  <si>
    <t>MALI</t>
  </si>
  <si>
    <t>MALTA</t>
  </si>
  <si>
    <t>MAN</t>
  </si>
  <si>
    <t>MARIANNE SETTENTRIONALI</t>
  </si>
  <si>
    <t>MAROCCO</t>
  </si>
  <si>
    <t>MARSHALL</t>
  </si>
  <si>
    <t>MARTINICA</t>
  </si>
  <si>
    <t>MAURITANIA</t>
  </si>
  <si>
    <t>MAURITIUS</t>
  </si>
  <si>
    <t>MESSICO</t>
  </si>
  <si>
    <t>MICRONESIA</t>
  </si>
  <si>
    <t>MOLDAVIA</t>
  </si>
  <si>
    <t>MONACO</t>
  </si>
  <si>
    <t>MONGOLIA</t>
  </si>
  <si>
    <t>MONTENEGRO</t>
  </si>
  <si>
    <t>MOZAMBICO</t>
  </si>
  <si>
    <t>MYANMAR</t>
  </si>
  <si>
    <t>NAMIBIA</t>
  </si>
  <si>
    <t>NAURU</t>
  </si>
  <si>
    <t>NEPAL</t>
  </si>
  <si>
    <t>NICARAGUA</t>
  </si>
  <si>
    <t>NIGER</t>
  </si>
  <si>
    <t>NIGERIA</t>
  </si>
  <si>
    <t>NIUE</t>
  </si>
  <si>
    <t>NORVEGIA</t>
  </si>
  <si>
    <t>NUOVA CALEDONIA</t>
  </si>
  <si>
    <t>NUOVA ZELANDA</t>
  </si>
  <si>
    <t>OMAN</t>
  </si>
  <si>
    <t>PAESI BASSI</t>
  </si>
  <si>
    <t>PAKISTAN</t>
  </si>
  <si>
    <t>PALAU (OCEANIA)</t>
  </si>
  <si>
    <t>PALESTINA</t>
  </si>
  <si>
    <t>PANAMA</t>
  </si>
  <si>
    <t>PAPUA-NUOVA GUINEA</t>
  </si>
  <si>
    <t>PARAGUAY</t>
  </si>
  <si>
    <t>PERU'</t>
  </si>
  <si>
    <t>PITCAIRN</t>
  </si>
  <si>
    <t>POLINESIA FRANCESE</t>
  </si>
  <si>
    <t>POLONIA</t>
  </si>
  <si>
    <t>PORTOGALLO</t>
  </si>
  <si>
    <t>PORTORICO</t>
  </si>
  <si>
    <t>QATAR</t>
  </si>
  <si>
    <t>REPUBBLICA CECA</t>
  </si>
  <si>
    <t>REPUBBLICA CENTRAFICANA</t>
  </si>
  <si>
    <t>REPUBBLICA DEMOCRATICA DEL CONGO</t>
  </si>
  <si>
    <t>REPUBBLICA DOMINICANA</t>
  </si>
  <si>
    <t>REPUBBLICA POPOLARE DEL CONGO</t>
  </si>
  <si>
    <t>REPUBBLICA SLOVACCA</t>
  </si>
  <si>
    <t>REUNION</t>
  </si>
  <si>
    <t>ROMANIA</t>
  </si>
  <si>
    <t>RUANDA</t>
  </si>
  <si>
    <t>RUSSIA</t>
  </si>
  <si>
    <t>SAHARA</t>
  </si>
  <si>
    <t>SAINT HELENE</t>
  </si>
  <si>
    <t>SAINT KITTS E NEVIS</t>
  </si>
  <si>
    <t>SAINT LUCIA</t>
  </si>
  <si>
    <t>SAINT PIERRE E MIQUELON</t>
  </si>
  <si>
    <t>SAINT VINCENT E GRENADINE</t>
  </si>
  <si>
    <t>SALOMONE</t>
  </si>
  <si>
    <t>SAMOA</t>
  </si>
  <si>
    <t>SAMOA AMERICANE</t>
  </si>
  <si>
    <t>SAN MARINO</t>
  </si>
  <si>
    <t>SAO' TOME E PRINCIPE</t>
  </si>
  <si>
    <t>SENEGAL</t>
  </si>
  <si>
    <t>SERBIA</t>
  </si>
  <si>
    <t>SERBIA E MONTENEGRO</t>
  </si>
  <si>
    <t>SEYCHELLES</t>
  </si>
  <si>
    <t>SIERRA LEONE</t>
  </si>
  <si>
    <t>SINGAPORE</t>
  </si>
  <si>
    <t>SIRIA</t>
  </si>
  <si>
    <t>SLOVENIA</t>
  </si>
  <si>
    <t>SOMALIA</t>
  </si>
  <si>
    <t>SPAGNA</t>
  </si>
  <si>
    <t>SRI LANKA</t>
  </si>
  <si>
    <t>STATI UNITI D'AMERICA</t>
  </si>
  <si>
    <t>SUD AFRICA</t>
  </si>
  <si>
    <t>SUDAN</t>
  </si>
  <si>
    <t>SUDAN DEL SUD</t>
  </si>
  <si>
    <t>SURINAME</t>
  </si>
  <si>
    <t>SVEZIA</t>
  </si>
  <si>
    <t>SVIZZERA</t>
  </si>
  <si>
    <t>SWAZILAND</t>
  </si>
  <si>
    <t>TAGIKISTAN</t>
  </si>
  <si>
    <t>TAIWAN</t>
  </si>
  <si>
    <t>TANZANIA</t>
  </si>
  <si>
    <t>THAILANDIA</t>
  </si>
  <si>
    <t>TOGO</t>
  </si>
  <si>
    <t>TONGA</t>
  </si>
  <si>
    <t>TRINIDAD E TOBAGO</t>
  </si>
  <si>
    <t>TUNISIA</t>
  </si>
  <si>
    <t>TURCHIA</t>
  </si>
  <si>
    <t>TURKMENISTAN</t>
  </si>
  <si>
    <t>TUVALU</t>
  </si>
  <si>
    <t>UCRAINA</t>
  </si>
  <si>
    <t>UGANDA</t>
  </si>
  <si>
    <t>UNGHERIA</t>
  </si>
  <si>
    <t>U.R.S.S.</t>
  </si>
  <si>
    <t>URUGUAY</t>
  </si>
  <si>
    <t>UZBEKISTAN</t>
  </si>
  <si>
    <t>VANUATU</t>
  </si>
  <si>
    <t>VENEZUELA</t>
  </si>
  <si>
    <t>VERGINI AMERICANE</t>
  </si>
  <si>
    <t>VERGINI BRITANNICHE</t>
  </si>
  <si>
    <t>VIETNAM</t>
  </si>
  <si>
    <t>WALLIS E FUTUNA</t>
  </si>
  <si>
    <t>YEMEN</t>
  </si>
  <si>
    <t>ZAMBIA</t>
  </si>
  <si>
    <t>ZIMBABWE</t>
  </si>
  <si>
    <t>Indicazioni per la compilazione del Modello</t>
  </si>
  <si>
    <r>
      <t xml:space="preserve">DICHIARAZIONE DI POSSESSO DEI REQUISITI DI ORDINE GENERALE E DI IDONEITÀ PROFESSIONALE E ULTERIORI DICHIARAZIONI E IMPEGNI DELL’OFFERENTE
(da compilare e restituire esclusivamente in </t>
    </r>
    <r>
      <rPr>
        <b/>
        <u/>
        <sz val="14"/>
        <color theme="1"/>
        <rFont val="Times New Roman"/>
        <family val="1"/>
      </rPr>
      <t>formato Excel</t>
    </r>
    <r>
      <rPr>
        <b/>
        <sz val="14"/>
        <color theme="1"/>
        <rFont val="Times New Roman"/>
        <family val="1"/>
      </rPr>
      <t>)</t>
    </r>
  </si>
  <si>
    <r>
      <t xml:space="preserve">SEDE LEGALE </t>
    </r>
    <r>
      <rPr>
        <i/>
        <sz val="10"/>
        <color theme="1"/>
        <rFont val="Times New Roman"/>
        <family val="1"/>
      </rPr>
      <t>(indicare Via/Piazza, numero civico, CAP, Comune e Provincia)</t>
    </r>
  </si>
  <si>
    <r>
      <t xml:space="preserve">NATO/A A </t>
    </r>
    <r>
      <rPr>
        <i/>
        <sz val="11"/>
        <color theme="1"/>
        <rFont val="Times New Roman"/>
        <family val="1"/>
      </rPr>
      <t>(indicare Comune e Provincia)</t>
    </r>
  </si>
  <si>
    <r>
      <t xml:space="preserve">IN QUALITÀ DI </t>
    </r>
    <r>
      <rPr>
        <i/>
        <sz val="11"/>
        <color theme="1"/>
        <rFont val="Times New Roman"/>
        <family val="1"/>
      </rPr>
      <t>(indicare la carica ricoperta)</t>
    </r>
  </si>
  <si>
    <r>
      <t xml:space="preserve">consorziata indicata come esecutrice dal consorzio fra società cooperative di produzione e lavoro costituito a norma della Legge 25/06/1909, n. 422, e del decreto legislativo del Capo provvisorio dello Stato 14 dicembre 1947, n. 1577, e successive modificazioni, o dal consorzio tra imprese artigiane di cui alla legge 08/08/1985, n. 443 (art. 45, comma 2, lett. b), D.Lgs. 50/2016);
</t>
    </r>
    <r>
      <rPr>
        <i/>
        <sz val="10"/>
        <color theme="1"/>
        <rFont val="Times New Roman"/>
        <family val="1"/>
      </rPr>
      <t>(indicare di seguito la ragione sociale del consorzio che concorre alla procedura)</t>
    </r>
  </si>
  <si>
    <r>
      <t xml:space="preserve">consorziata indicata come esecutrice dal consorzio stabile, costituito anche in forma di società consortile ai sensi dell'art. 2615-ter del codice civile, tra imprenditori individuali, anche artigiani, società commerciali, società cooperative di produzione e lavoro (art. 45, comma 2, lett. c), D.Lgs. 50/2016);
</t>
    </r>
    <r>
      <rPr>
        <i/>
        <sz val="10"/>
        <color theme="1"/>
        <rFont val="Times New Roman"/>
        <family val="1"/>
      </rPr>
      <t>(indicare di seguito la ragione sociale del consorzio che concorre alla procedura)</t>
    </r>
  </si>
  <si>
    <r>
      <t xml:space="preserve">mandatario di un raggruppamento temporaneo di concorrenti </t>
    </r>
    <r>
      <rPr>
        <b/>
        <sz val="11"/>
        <color theme="1"/>
        <rFont val="Times New Roman"/>
        <family val="1"/>
      </rPr>
      <t xml:space="preserve">già costituito </t>
    </r>
    <r>
      <rPr>
        <sz val="11"/>
        <color theme="1"/>
        <rFont val="Times New Roman"/>
        <family val="1"/>
      </rPr>
      <t>(art. 45, comma 2, lett. d), D.Lgs. 50/2016);</t>
    </r>
  </si>
  <si>
    <r>
      <t xml:space="preserve">mandante di un raggruppamento temporaneo di concorrenti </t>
    </r>
    <r>
      <rPr>
        <b/>
        <sz val="11"/>
        <color theme="1"/>
        <rFont val="Times New Roman"/>
        <family val="1"/>
      </rPr>
      <t xml:space="preserve">già costituito </t>
    </r>
    <r>
      <rPr>
        <sz val="11"/>
        <color theme="1"/>
        <rFont val="Times New Roman"/>
        <family val="1"/>
      </rPr>
      <t>(art. 45, comma 2, lett. d), D.Lgs. 50/2016);</t>
    </r>
  </si>
  <si>
    <r>
      <t xml:space="preserve">mandatario di un raggruppamento temporaneo di concorrenti </t>
    </r>
    <r>
      <rPr>
        <b/>
        <sz val="11"/>
        <color theme="1"/>
        <rFont val="Times New Roman"/>
        <family val="1"/>
      </rPr>
      <t xml:space="preserve">costituendo </t>
    </r>
    <r>
      <rPr>
        <sz val="11"/>
        <color theme="1"/>
        <rFont val="Times New Roman"/>
        <family val="1"/>
      </rPr>
      <t>(art. 45, comma 2, lett. d) e art. 48, comma 8, D.Lgs. 50/2016);</t>
    </r>
  </si>
  <si>
    <r>
      <t xml:space="preserve">mandante di un raggruppamento temporaneo di concorrenti </t>
    </r>
    <r>
      <rPr>
        <b/>
        <sz val="11"/>
        <color theme="1"/>
        <rFont val="Times New Roman"/>
        <family val="1"/>
      </rPr>
      <t xml:space="preserve">costituendo </t>
    </r>
    <r>
      <rPr>
        <sz val="11"/>
        <color theme="1"/>
        <rFont val="Times New Roman"/>
        <family val="1"/>
      </rPr>
      <t>(art. 45, comma 2, lett. d) e art. 48, comma 8, D.Lgs. 50/2016);</t>
    </r>
  </si>
  <si>
    <r>
      <t xml:space="preserve">mandatario di un consorzio ordinario di concorrenti di cui all'articolo 2602 del codice civile, </t>
    </r>
    <r>
      <rPr>
        <b/>
        <sz val="11"/>
        <color theme="1"/>
        <rFont val="Times New Roman"/>
        <family val="1"/>
      </rPr>
      <t>costituito</t>
    </r>
    <r>
      <rPr>
        <sz val="11"/>
        <color theme="1"/>
        <rFont val="Times New Roman"/>
        <family val="1"/>
      </rPr>
      <t xml:space="preserve"> anche in forma di società ai sensi dell'articolo 2615-ter del codice civile (art. 45, comma 2, lett. e), D.Lgs. 50/2016);</t>
    </r>
  </si>
  <si>
    <r>
      <t xml:space="preserve">mandatario di un consorzio ordinario di concorrenti di cui all'articolo 2602 del codice civile, </t>
    </r>
    <r>
      <rPr>
        <b/>
        <sz val="11"/>
        <color theme="1"/>
        <rFont val="Times New Roman"/>
        <family val="1"/>
      </rPr>
      <t>costituendo</t>
    </r>
    <r>
      <rPr>
        <sz val="11"/>
        <color theme="1"/>
        <rFont val="Times New Roman"/>
        <family val="1"/>
      </rPr>
      <t xml:space="preserve"> anche in forma di società ai sensi dell'articolo 2615-ter del codice civile (art. 45, comma 2, lett. e) e art. 48, comma 8, D.Lgs. 50/2016);</t>
    </r>
  </si>
  <si>
    <r>
      <t xml:space="preserve">impresa facente parte di aggregazione di imprese aderenti a </t>
    </r>
    <r>
      <rPr>
        <b/>
        <sz val="11"/>
        <color theme="1"/>
        <rFont val="Times New Roman"/>
        <family val="1"/>
      </rPr>
      <t xml:space="preserve">contratto di rete </t>
    </r>
    <r>
      <rPr>
        <sz val="11"/>
        <color theme="1"/>
        <rFont val="Times New Roman"/>
        <family val="1"/>
      </rPr>
      <t>ai sensi dell'articolo 3, comma 4-ter, del decreto-legge 10 febbraio 2009, n. 5, convertito, con modificazioni, dalla legge 9 aprile 2009, n. 33 (art. 45, comma 2, lett. f), D.Lgs. 50/2016);</t>
    </r>
  </si>
  <si>
    <r>
      <t xml:space="preserve">che, con riferimento ai requisiti di idoneità professionale di cui all’art. 83, comma 1, lett. a) del D.Lgs. 50/2016 ss.mm.ii., l'operatore economico è iscritto nel registro delle imprese della seguente Camera di Commercio ed attesta i seguenti dati:
</t>
    </r>
    <r>
      <rPr>
        <i/>
        <sz val="10"/>
        <color theme="1"/>
        <rFont val="Times New Roman"/>
        <family val="1"/>
      </rPr>
      <t>(per gli operatori con sede in uno stato straniero, indicare i dati di iscrizione nell'Albo o Registro o Lista ufficiale dello Stato di appartenenza)</t>
    </r>
  </si>
  <si>
    <r>
      <t xml:space="preserve">(indicare le sentenze o decreti penali di condanna, </t>
    </r>
    <r>
      <rPr>
        <i/>
        <u/>
        <sz val="10"/>
        <color theme="1"/>
        <rFont val="Times New Roman"/>
        <family val="1"/>
      </rPr>
      <t>ivi comprese quelle per le quali si è beneficiato della “non menzione"</t>
    </r>
    <r>
      <rPr>
        <i/>
        <sz val="10"/>
        <color theme="1"/>
        <rFont val="Times New Roman"/>
        <family val="1"/>
      </rPr>
      <t>, specificando il tipo di provvedimento ed il soggetto nei cui confronti è stato pronunciato, gli estremi della sentenza o del decreto, il reato ascritto e la pena applicata, ad eccezione delle condanne per reati depenalizzati ovvero dichiarati estinti dopo la condanna stessa, le condanne revocate, o quelle per le quali sia intervenuta la riabilitazione, oppure, nei casi di condanna ad una pena accessoria perpetua, quando questa è stata dichiarata estinta ai sensi dell’art.179, comma 7 c.p.)</t>
    </r>
  </si>
  <si>
    <r>
      <t xml:space="preserve">(indicare le sentenze o decreti penali di condanna, </t>
    </r>
    <r>
      <rPr>
        <i/>
        <u/>
        <sz val="10"/>
        <color theme="1"/>
        <rFont val="Times New Roman"/>
        <family val="1"/>
      </rPr>
      <t>ivi comprese quelle per le quali si è beneficiato della “non menzione”</t>
    </r>
    <r>
      <rPr>
        <i/>
        <sz val="10"/>
        <color theme="1"/>
        <rFont val="Times New Roman"/>
        <family val="1"/>
      </rPr>
      <t>, specificando il tipo di provvedimento ed il soggetto nei cui confronti è stato pronunciato, gli estremi della sentenza o del decreto, il reato ascritto e la pena applicata, ad eccezione delle condanne per reati depenalizzati ovvero dichiarati estinti dopo la condanna stessa, le condanne revocate, o quelle per le quali sia intervenuta la riabilitazione, oppure, nei casi di condanna ad una pena accessoria perpetua, quando questa è stata dichiarata estinta ai sensi dell’art. 179, comma 7 c.p. 
Nel caso in cui le suddette sentenze o i suddetti decreti penali di condanna riguardino i soggetti cessati dalla carica nell'anno antecedente la data di indizione della procedura, l'operatore economico dovrà dichiarare e dimostrare che vi è stata completa ed effettiva dissociazione della condotta penalmente sanzionata, indicando tutti gli elementi utili a tale scopo.)</t>
    </r>
  </si>
  <si>
    <r>
      <t>In relazione a quanto sopra indicato, il concorrente è consapevole dell’</t>
    </r>
    <r>
      <rPr>
        <u/>
        <sz val="11"/>
        <color theme="1"/>
        <rFont val="Times New Roman"/>
        <family val="1"/>
      </rPr>
      <t>obbligo di allegare</t>
    </r>
    <r>
      <rPr>
        <sz val="11"/>
        <color theme="1"/>
        <rFont val="Times New Roman"/>
        <family val="1"/>
      </rPr>
      <t xml:space="preserve">, ai sensi dell’art. 80, comma 7 del D.Lgs. 50/2016 ss.mm.ii., documentazione si allega </t>
    </r>
    <r>
      <rPr>
        <u/>
        <sz val="11"/>
        <color theme="1"/>
        <rFont val="Times New Roman"/>
        <family val="1"/>
      </rPr>
      <t>documentazione idonea</t>
    </r>
    <r>
      <rPr>
        <sz val="11"/>
        <color theme="1"/>
        <rFont val="Times New Roman"/>
        <family val="1"/>
      </rPr>
      <t xml:space="preserve"> a provare di aver risarcito o di essersi impegnato a risarcire qualunque danno causato dal reato o dall'illecito e di aver adottato provvedimenti concreti di carattere tecnico, organizzativo e relativi al personale idonei a prevenire ulteriori reati o illeciti, da sottoporre alla valutazione della stazione appaltante.</t>
    </r>
  </si>
  <si>
    <r>
      <t xml:space="preserve">che, con riferimento a quanto previsto all’art. 80, comma 5, lett. e) del D.Lgs. 50/2016 ss.mm.ii., il concorrente o un'impresa a lui collegata:
</t>
    </r>
    <r>
      <rPr>
        <i/>
        <sz val="10"/>
        <color theme="1"/>
        <rFont val="Times New Roman"/>
        <family val="1"/>
      </rPr>
      <t>(barrare esclusivamente la voce che interessa)</t>
    </r>
  </si>
  <si>
    <r>
      <rPr>
        <u/>
        <sz val="11"/>
        <color theme="1"/>
        <rFont val="Times New Roman"/>
        <family val="1"/>
      </rPr>
      <t>non</t>
    </r>
    <r>
      <rPr>
        <sz val="11"/>
        <color theme="1"/>
        <rFont val="Times New Roman"/>
        <family val="1"/>
      </rPr>
      <t xml:space="preserve"> ha sede, residenza o domicilio nei Paesi inseriti nelle “black List” di cui al DM 4.5.1999 e al DM 21.11.2001;</t>
    </r>
  </si>
  <si>
    <r>
      <t xml:space="preserve">
La presente dichiarazione deve essere </t>
    </r>
    <r>
      <rPr>
        <b/>
        <i/>
        <sz val="11"/>
        <color theme="1"/>
        <rFont val="Times New Roman"/>
        <family val="1"/>
      </rPr>
      <t xml:space="preserve">redatta esclusivamente in </t>
    </r>
    <r>
      <rPr>
        <b/>
        <i/>
        <u/>
        <sz val="11"/>
        <color theme="1"/>
        <rFont val="Times New Roman"/>
        <family val="1"/>
      </rPr>
      <t>formato elettronico</t>
    </r>
    <r>
      <rPr>
        <b/>
        <i/>
        <sz val="11"/>
        <color theme="1"/>
        <rFont val="Times New Roman"/>
        <family val="1"/>
      </rPr>
      <t xml:space="preserve"> direttamente sul presente file Excel</t>
    </r>
    <r>
      <rPr>
        <i/>
        <sz val="11"/>
        <color theme="1"/>
        <rFont val="Times New Roman"/>
        <family val="1"/>
      </rPr>
      <t xml:space="preserve">.
La presente dichiarazione deve essere </t>
    </r>
    <r>
      <rPr>
        <b/>
        <i/>
        <sz val="11"/>
        <color theme="1"/>
        <rFont val="Times New Roman"/>
        <family val="1"/>
      </rPr>
      <t xml:space="preserve">sottoscritta digitalmente </t>
    </r>
    <r>
      <rPr>
        <i/>
        <u/>
        <sz val="11"/>
        <color theme="1"/>
        <rFont val="Times New Roman"/>
        <family val="1"/>
      </rPr>
      <t>dal legale rappresentante/procuratore dell’operatore economico</t>
    </r>
    <r>
      <rPr>
        <i/>
        <sz val="11"/>
        <color theme="1"/>
        <rFont val="Times New Roman"/>
        <family val="1"/>
      </rPr>
      <t xml:space="preserve"> concorrente.
In caso di d</t>
    </r>
    <r>
      <rPr>
        <i/>
        <u/>
        <sz val="11"/>
        <color theme="1"/>
        <rFont val="Times New Roman"/>
        <family val="1"/>
      </rPr>
      <t>ichiarazione sottoscritta da procuratore</t>
    </r>
    <r>
      <rPr>
        <i/>
        <sz val="11"/>
        <color theme="1"/>
        <rFont val="Times New Roman"/>
        <family val="1"/>
      </rPr>
      <t xml:space="preserve">, deve essere allegata la relativa </t>
    </r>
    <r>
      <rPr>
        <b/>
        <i/>
        <sz val="11"/>
        <color theme="1"/>
        <rFont val="Times New Roman"/>
        <family val="1"/>
      </rPr>
      <t>procura.</t>
    </r>
    <r>
      <rPr>
        <i/>
        <sz val="11"/>
        <color theme="1"/>
        <rFont val="Times New Roman"/>
        <family val="1"/>
      </rPr>
      <t xml:space="preserve">
Nel c</t>
    </r>
    <r>
      <rPr>
        <i/>
        <u/>
        <sz val="11"/>
        <color theme="1"/>
        <rFont val="Times New Roman"/>
        <family val="1"/>
      </rPr>
      <t>aso di operatori economici con idoneità plurisoggettiva</t>
    </r>
    <r>
      <rPr>
        <i/>
        <sz val="11"/>
        <color theme="1"/>
        <rFont val="Times New Roman"/>
        <family val="1"/>
      </rPr>
      <t xml:space="preserve">, la presente </t>
    </r>
    <r>
      <rPr>
        <b/>
        <i/>
        <sz val="11"/>
        <color theme="1"/>
        <rFont val="Times New Roman"/>
        <family val="1"/>
      </rPr>
      <t>dichiarazione</t>
    </r>
    <r>
      <rPr>
        <i/>
        <sz val="11"/>
        <color theme="1"/>
        <rFont val="Times New Roman"/>
        <family val="1"/>
      </rPr>
      <t xml:space="preserve"> dovrà essere </t>
    </r>
    <r>
      <rPr>
        <b/>
        <i/>
        <sz val="11"/>
        <color theme="1"/>
        <rFont val="Times New Roman"/>
        <family val="1"/>
      </rPr>
      <t>presentata da ciascun componente</t>
    </r>
    <r>
      <rPr>
        <i/>
        <sz val="11"/>
        <color theme="1"/>
        <rFont val="Times New Roman"/>
        <family val="1"/>
      </rPr>
      <t xml:space="preserve"> il raggruppamento, consorzio ordinario, GEIE o imprese aderenti al contratto di rete e, in caso di consorzi stabili o consorzi fra società cooperative, sia dal consorzio che da ciascuna delle consorziate indicate come esecutrici dell’appalto.
</t>
    </r>
  </si>
  <si>
    <r>
      <t>TABELLA 1
SOGGETTI DI CUI ALL'ART.80, COMMA 3, DEL D.LGS. 50/2016
(</t>
    </r>
    <r>
      <rPr>
        <b/>
        <i/>
        <sz val="11"/>
        <color theme="1"/>
        <rFont val="Times New Roman"/>
        <family val="1"/>
      </rPr>
      <t>N.B.: riportare anche i dati del dichiarante</t>
    </r>
    <r>
      <rPr>
        <b/>
        <sz val="11"/>
        <color theme="1"/>
        <rFont val="Times New Roman"/>
        <family val="1"/>
      </rPr>
      <t>)</t>
    </r>
  </si>
  <si>
    <r>
      <t xml:space="preserve">Nazione nascita
</t>
    </r>
    <r>
      <rPr>
        <i/>
        <sz val="8"/>
        <color theme="1"/>
        <rFont val="Times New Roman"/>
        <family val="1"/>
      </rPr>
      <t>(menù a tendina)</t>
    </r>
  </si>
  <si>
    <t>non ha commesso violazioni gravi, definitivamente accertate e/o non definitivamente accertate, rispetto agli obblighi relativi al pagamento delle imposte e tasse o dei contributi previdenziali, secondo la legislazione italiana o quella dello Stato in cui è stabilito;</t>
  </si>
  <si>
    <t>ha commesso le seguenti violazioni gravi, definitivamente accertate e/o non definitivamente accertate, rispetto agli obblighi relativi al pagamento delle imposte e tasse o dei contributi previdenziali, secondo la legislazione italiana o quella dello Stato in cui è stabilito, ma ha ottemperato ai suoi obblighi pagando o impegnandosi in modo vincolante a pagare le imposte o i contributi previdenziali dovuti, compresi eventuali interessi o multe, ovvero il debito tributario o previdenziale è comunque integralmente estinto, come risulta dall'estinzione, dal pagamento o dall'impegno formalizzati prima della scadenza del termine per la presentazione delle domande:</t>
  </si>
  <si>
    <t>(indicare le violazioni commesse, precisando la modalità e la data di estinzione del debito o in cui il concorrente ha pagato o si è impegnato in modo vincolante a pagare le imposte o i contributi previdenziali dovuti, compresi eventuali interessi o multe, anteriormente alla scadenza del termine per la presentazione delle domande)</t>
  </si>
  <si>
    <t>che, con riferimento a quanto previsto all’art. 80, comma 5, lett. m) del D.Lgs. 50/2016 ss.mm.ii., il concorrente non si trova rispetto ad un altro partecipante alla medesima procedura di affidamento, in una situazione di controllo di cui all'articolo 2359 del codice civile o in una qualsiasi relazione, anche di fatto, che comporti che le offerte sono imputabili ad un unico centro decisionale, impegnandosi a formulare l’offerta autonomamente.</t>
  </si>
  <si>
    <t>IsComuneEsistente</t>
  </si>
  <si>
    <t>AnnoNascitaIsOk</t>
  </si>
  <si>
    <t>IsComuneCorretto</t>
  </si>
  <si>
    <t>Completezza</t>
  </si>
  <si>
    <t>IsMeseInCFOK</t>
  </si>
  <si>
    <t>IsGiornoInCFOK</t>
  </si>
  <si>
    <t>COMUNE</t>
  </si>
  <si>
    <t>CODICE</t>
  </si>
  <si>
    <t>PROVINCIA</t>
  </si>
  <si>
    <t>ABANO TERME</t>
  </si>
  <si>
    <t>A001</t>
  </si>
  <si>
    <t>PD</t>
  </si>
  <si>
    <t>AG</t>
  </si>
  <si>
    <t>ABBADIA CERRETO</t>
  </si>
  <si>
    <t>A004</t>
  </si>
  <si>
    <t>LO</t>
  </si>
  <si>
    <t>AL</t>
  </si>
  <si>
    <t>ABBADIA LARIANA</t>
  </si>
  <si>
    <t>A005</t>
  </si>
  <si>
    <t>CO</t>
  </si>
  <si>
    <t>AN</t>
  </si>
  <si>
    <t>ABBADIA SAN SALVATORE</t>
  </si>
  <si>
    <t>A006</t>
  </si>
  <si>
    <t>SI</t>
  </si>
  <si>
    <t>AO</t>
  </si>
  <si>
    <t>ABBASANTA</t>
  </si>
  <si>
    <t>A007</t>
  </si>
  <si>
    <t>CA</t>
  </si>
  <si>
    <t>AP</t>
  </si>
  <si>
    <t>ABBATEGGIO</t>
  </si>
  <si>
    <t>A008</t>
  </si>
  <si>
    <t>PE</t>
  </si>
  <si>
    <t>AQ</t>
  </si>
  <si>
    <t>ABBAZIA</t>
  </si>
  <si>
    <t>A009</t>
  </si>
  <si>
    <t>Fiume</t>
  </si>
  <si>
    <t>AR</t>
  </si>
  <si>
    <t>ABBIATEGRASSO</t>
  </si>
  <si>
    <t>A010</t>
  </si>
  <si>
    <t>MI</t>
  </si>
  <si>
    <t>AT</t>
  </si>
  <si>
    <t>ABETONE</t>
  </si>
  <si>
    <t>A012</t>
  </si>
  <si>
    <t>PT</t>
  </si>
  <si>
    <t>AV</t>
  </si>
  <si>
    <t>ABRIOLA</t>
  </si>
  <si>
    <t>A013</t>
  </si>
  <si>
    <t>PZ</t>
  </si>
  <si>
    <t>BA</t>
  </si>
  <si>
    <t>ACATE</t>
  </si>
  <si>
    <t>A014</t>
  </si>
  <si>
    <t>RG</t>
  </si>
  <si>
    <t>BG</t>
  </si>
  <si>
    <t>ACCADIA</t>
  </si>
  <si>
    <t>A015</t>
  </si>
  <si>
    <t>FG</t>
  </si>
  <si>
    <t>BI</t>
  </si>
  <si>
    <t>ACCEGLIO</t>
  </si>
  <si>
    <t>A016</t>
  </si>
  <si>
    <t>CN</t>
  </si>
  <si>
    <t>BL</t>
  </si>
  <si>
    <t>ACCETTURA</t>
  </si>
  <si>
    <t>A017</t>
  </si>
  <si>
    <t>MT</t>
  </si>
  <si>
    <t>BN</t>
  </si>
  <si>
    <t>ACCIANO</t>
  </si>
  <si>
    <t>A018</t>
  </si>
  <si>
    <t>BO</t>
  </si>
  <si>
    <t>ACCUMOLI</t>
  </si>
  <si>
    <t>A019</t>
  </si>
  <si>
    <t>RI</t>
  </si>
  <si>
    <t>BR</t>
  </si>
  <si>
    <t>ACERENZA</t>
  </si>
  <si>
    <t>A020</t>
  </si>
  <si>
    <t>BS</t>
  </si>
  <si>
    <t>ACERNO</t>
  </si>
  <si>
    <t>A023</t>
  </si>
  <si>
    <t>SA</t>
  </si>
  <si>
    <t>BZ</t>
  </si>
  <si>
    <t>ACERRA</t>
  </si>
  <si>
    <t>A024</t>
  </si>
  <si>
    <t>NA</t>
  </si>
  <si>
    <t>ACI BONACCORSI</t>
  </si>
  <si>
    <t>A025</t>
  </si>
  <si>
    <t>CT</t>
  </si>
  <si>
    <t>CB</t>
  </si>
  <si>
    <t>ACI CASTELLO</t>
  </si>
  <si>
    <t>A026</t>
  </si>
  <si>
    <t>CE</t>
  </si>
  <si>
    <t>ACI CATENA</t>
  </si>
  <si>
    <t>A027</t>
  </si>
  <si>
    <t>CH</t>
  </si>
  <si>
    <t>ACI SANT'ANTONIO</t>
  </si>
  <si>
    <t>A029</t>
  </si>
  <si>
    <t>CL</t>
  </si>
  <si>
    <t>ACIREALE</t>
  </si>
  <si>
    <t>A028</t>
  </si>
  <si>
    <t>ACQUACANINA</t>
  </si>
  <si>
    <t>A031</t>
  </si>
  <si>
    <t>MC</t>
  </si>
  <si>
    <t>ACQUAFONDATA</t>
  </si>
  <si>
    <t>A032</t>
  </si>
  <si>
    <t>FR</t>
  </si>
  <si>
    <t>CR</t>
  </si>
  <si>
    <t>ACQUAFORMOSA</t>
  </si>
  <si>
    <t>A033</t>
  </si>
  <si>
    <t>CS</t>
  </si>
  <si>
    <t>ACQUAFREDDA</t>
  </si>
  <si>
    <t>A034</t>
  </si>
  <si>
    <t>ACQUALAGNA</t>
  </si>
  <si>
    <t>A035</t>
  </si>
  <si>
    <t>PU</t>
  </si>
  <si>
    <t>CZ</t>
  </si>
  <si>
    <t>ACQUANEGRA CREMONESE</t>
  </si>
  <si>
    <t>A039</t>
  </si>
  <si>
    <t>EN</t>
  </si>
  <si>
    <t>ACQUANEGRA SUL CHIESE</t>
  </si>
  <si>
    <t>A038</t>
  </si>
  <si>
    <t>FC</t>
  </si>
  <si>
    <t>ACQUAPENDENTE</t>
  </si>
  <si>
    <t>A040</t>
  </si>
  <si>
    <t>VT</t>
  </si>
  <si>
    <t>FE</t>
  </si>
  <si>
    <t>ACQUAPPESA</t>
  </si>
  <si>
    <t>A041</t>
  </si>
  <si>
    <t>ACQUARICA DEL CAPO</t>
  </si>
  <si>
    <t>A042</t>
  </si>
  <si>
    <t>LE</t>
  </si>
  <si>
    <t>FI</t>
  </si>
  <si>
    <t>ACQUARO</t>
  </si>
  <si>
    <t>A043</t>
  </si>
  <si>
    <t>ACQUASANTA TERME</t>
  </si>
  <si>
    <t>A044</t>
  </si>
  <si>
    <t>FM</t>
  </si>
  <si>
    <t>ACQUASPARTA</t>
  </si>
  <si>
    <t>A045</t>
  </si>
  <si>
    <t>TR</t>
  </si>
  <si>
    <t>ACQUAVIVA COLLECROCE</t>
  </si>
  <si>
    <t>A050</t>
  </si>
  <si>
    <t>GE</t>
  </si>
  <si>
    <t>ACQUAVIVA DELLE FONTI</t>
  </si>
  <si>
    <t>A048</t>
  </si>
  <si>
    <t>GO</t>
  </si>
  <si>
    <t>ACQUAVIVA D'ISERNIA</t>
  </si>
  <si>
    <t>A051</t>
  </si>
  <si>
    <t>IS</t>
  </si>
  <si>
    <t>GR</t>
  </si>
  <si>
    <t>ACQUAVIVA PICENA</t>
  </si>
  <si>
    <t>A047</t>
  </si>
  <si>
    <t>IM</t>
  </si>
  <si>
    <t>ACQUAVIVA PLATANI</t>
  </si>
  <si>
    <t>A049</t>
  </si>
  <si>
    <t>ACQUEDOLCI</t>
  </si>
  <si>
    <t>M211</t>
  </si>
  <si>
    <t>ME</t>
  </si>
  <si>
    <t>ACQUI TERME</t>
  </si>
  <si>
    <t>A052</t>
  </si>
  <si>
    <t>LI</t>
  </si>
  <si>
    <t>ACRI</t>
  </si>
  <si>
    <t>A053</t>
  </si>
  <si>
    <t>ACUTO</t>
  </si>
  <si>
    <t>A054</t>
  </si>
  <si>
    <t>LT</t>
  </si>
  <si>
    <t>ADELFIA</t>
  </si>
  <si>
    <t>A055</t>
  </si>
  <si>
    <t>LU</t>
  </si>
  <si>
    <t>ADRANO</t>
  </si>
  <si>
    <t>A056</t>
  </si>
  <si>
    <t>ADRARA SAN MARTINO</t>
  </si>
  <si>
    <t>A057</t>
  </si>
  <si>
    <t>ADRARA SAN ROCCO</t>
  </si>
  <si>
    <t>A058</t>
  </si>
  <si>
    <t>ADRIA</t>
  </si>
  <si>
    <t>A059</t>
  </si>
  <si>
    <t>RO</t>
  </si>
  <si>
    <t>MN</t>
  </si>
  <si>
    <t>ADRO</t>
  </si>
  <si>
    <t>A060</t>
  </si>
  <si>
    <t>MO</t>
  </si>
  <si>
    <t>AFFI</t>
  </si>
  <si>
    <t>A061</t>
  </si>
  <si>
    <t>VR</t>
  </si>
  <si>
    <t>MS</t>
  </si>
  <si>
    <t>AFFILE</t>
  </si>
  <si>
    <t>A062</t>
  </si>
  <si>
    <t>RM</t>
  </si>
  <si>
    <t>AFRAGOLA</t>
  </si>
  <si>
    <t>A064</t>
  </si>
  <si>
    <t>MU</t>
  </si>
  <si>
    <t>AFRICO</t>
  </si>
  <si>
    <t>A065</t>
  </si>
  <si>
    <t>RC</t>
  </si>
  <si>
    <t>AGAZZANO</t>
  </si>
  <si>
    <t>A067</t>
  </si>
  <si>
    <t>PC</t>
  </si>
  <si>
    <t>NO</t>
  </si>
  <si>
    <t>AGEROLA</t>
  </si>
  <si>
    <t>A068</t>
  </si>
  <si>
    <t>NU</t>
  </si>
  <si>
    <t>AGGIUS</t>
  </si>
  <si>
    <t>A069</t>
  </si>
  <si>
    <t>SS</t>
  </si>
  <si>
    <t>OR</t>
  </si>
  <si>
    <t>AGIRA</t>
  </si>
  <si>
    <t>A070</t>
  </si>
  <si>
    <t>OT</t>
  </si>
  <si>
    <t>AGLIANA</t>
  </si>
  <si>
    <t>A071</t>
  </si>
  <si>
    <t>PA</t>
  </si>
  <si>
    <t>AGLIANO</t>
  </si>
  <si>
    <t>A072</t>
  </si>
  <si>
    <t>AGLIE'</t>
  </si>
  <si>
    <t>A074</t>
  </si>
  <si>
    <t>TO</t>
  </si>
  <si>
    <t>AGLIENTU</t>
  </si>
  <si>
    <t>H848</t>
  </si>
  <si>
    <t>AGNA</t>
  </si>
  <si>
    <t>A075</t>
  </si>
  <si>
    <t>PG</t>
  </si>
  <si>
    <t>AGNADELLO</t>
  </si>
  <si>
    <t>A076</t>
  </si>
  <si>
    <t>PI</t>
  </si>
  <si>
    <t>AGNANA CALABRA</t>
  </si>
  <si>
    <t>A077</t>
  </si>
  <si>
    <t>PL</t>
  </si>
  <si>
    <t>AGNONE</t>
  </si>
  <si>
    <t>A080</t>
  </si>
  <si>
    <t>PN</t>
  </si>
  <si>
    <t>AGNOSINE</t>
  </si>
  <si>
    <t>A082</t>
  </si>
  <si>
    <t>PR</t>
  </si>
  <si>
    <t>AGORDO</t>
  </si>
  <si>
    <t>A083</t>
  </si>
  <si>
    <t>AGOSTA</t>
  </si>
  <si>
    <t>A084</t>
  </si>
  <si>
    <t>AGRA</t>
  </si>
  <si>
    <t>A085</t>
  </si>
  <si>
    <t>VA</t>
  </si>
  <si>
    <t>PV</t>
  </si>
  <si>
    <t>AGRATE BRIANZA</t>
  </si>
  <si>
    <t>A087</t>
  </si>
  <si>
    <t>AGRATE CONTURBIA</t>
  </si>
  <si>
    <t>A088</t>
  </si>
  <si>
    <t>RA</t>
  </si>
  <si>
    <t>AGRIGENTO</t>
  </si>
  <si>
    <t>A089</t>
  </si>
  <si>
    <t>AGROPOLI</t>
  </si>
  <si>
    <t>A091</t>
  </si>
  <si>
    <t>RE</t>
  </si>
  <si>
    <t>AGUGLIANO</t>
  </si>
  <si>
    <t>A092</t>
  </si>
  <si>
    <t>AGUGLIARO</t>
  </si>
  <si>
    <t>A093</t>
  </si>
  <si>
    <t>VI</t>
  </si>
  <si>
    <t>AICURZIO</t>
  </si>
  <si>
    <t>A096</t>
  </si>
  <si>
    <t>AIDOMAGGIORE</t>
  </si>
  <si>
    <t>A097</t>
  </si>
  <si>
    <t>AIDONE</t>
  </si>
  <si>
    <t>A098</t>
  </si>
  <si>
    <t>AIDUSSINA</t>
  </si>
  <si>
    <t>A099</t>
  </si>
  <si>
    <t>AIELLI</t>
  </si>
  <si>
    <t>A100</t>
  </si>
  <si>
    <t>SO</t>
  </si>
  <si>
    <t>AIELLO CALABRO</t>
  </si>
  <si>
    <t>A102</t>
  </si>
  <si>
    <t>SP</t>
  </si>
  <si>
    <t>AIELLO DEL FRIULI</t>
  </si>
  <si>
    <t>A103</t>
  </si>
  <si>
    <t>UD</t>
  </si>
  <si>
    <t>SR</t>
  </si>
  <si>
    <t>AIELLO DEL SABATO</t>
  </si>
  <si>
    <t>A101</t>
  </si>
  <si>
    <t>AIETA</t>
  </si>
  <si>
    <t>A105</t>
  </si>
  <si>
    <t>SV</t>
  </si>
  <si>
    <t>AILANO</t>
  </si>
  <si>
    <t>A106</t>
  </si>
  <si>
    <t>TA</t>
  </si>
  <si>
    <t>AILOCHE</t>
  </si>
  <si>
    <t>A107</t>
  </si>
  <si>
    <t>TE</t>
  </si>
  <si>
    <t>AIRASCA</t>
  </si>
  <si>
    <t>A109</t>
  </si>
  <si>
    <t>TN</t>
  </si>
  <si>
    <t>AIROLA</t>
  </si>
  <si>
    <t>A110</t>
  </si>
  <si>
    <t>AIROLE</t>
  </si>
  <si>
    <t>A111</t>
  </si>
  <si>
    <t>TP</t>
  </si>
  <si>
    <t>AIRUNO</t>
  </si>
  <si>
    <t>A112</t>
  </si>
  <si>
    <t>AISONE</t>
  </si>
  <si>
    <t>A113</t>
  </si>
  <si>
    <t>TS</t>
  </si>
  <si>
    <t>ALA</t>
  </si>
  <si>
    <t>A116</t>
  </si>
  <si>
    <t>TV</t>
  </si>
  <si>
    <t>ALA' DEI SARDI</t>
  </si>
  <si>
    <t>A115</t>
  </si>
  <si>
    <t>ALA DI STURA</t>
  </si>
  <si>
    <t>A117</t>
  </si>
  <si>
    <t>ALAGNA</t>
  </si>
  <si>
    <t>A118</t>
  </si>
  <si>
    <t>VC</t>
  </si>
  <si>
    <t>ALAGNA VALSESIA</t>
  </si>
  <si>
    <t>A119</t>
  </si>
  <si>
    <t>VE</t>
  </si>
  <si>
    <t>ALANNO</t>
  </si>
  <si>
    <t>A120</t>
  </si>
  <si>
    <t>ALANO DI PIAVE</t>
  </si>
  <si>
    <t>A121</t>
  </si>
  <si>
    <t>ALASSIO</t>
  </si>
  <si>
    <t>A122</t>
  </si>
  <si>
    <t>ALATRI</t>
  </si>
  <si>
    <t>A123</t>
  </si>
  <si>
    <t>ZA</t>
  </si>
  <si>
    <t>ALBA</t>
  </si>
  <si>
    <t>A124</t>
  </si>
  <si>
    <t>ALBA ADRIATICA</t>
  </si>
  <si>
    <t>A125</t>
  </si>
  <si>
    <t>ALBAGIARA</t>
  </si>
  <si>
    <t>A126</t>
  </si>
  <si>
    <t>ALBAIRATE</t>
  </si>
  <si>
    <t>A127</t>
  </si>
  <si>
    <t>ALBANELLA</t>
  </si>
  <si>
    <t>A128</t>
  </si>
  <si>
    <t>ALBANO DI LUCANIA</t>
  </si>
  <si>
    <t>A131</t>
  </si>
  <si>
    <t>ALBANO LAZIALE</t>
  </si>
  <si>
    <t>A132</t>
  </si>
  <si>
    <t>ALBANO SANT'ALESSANDRO</t>
  </si>
  <si>
    <t>A129</t>
  </si>
  <si>
    <t>ALBANO VERCELLESE</t>
  </si>
  <si>
    <t>A130</t>
  </si>
  <si>
    <t>ALBANOVA</t>
  </si>
  <si>
    <t>A133</t>
  </si>
  <si>
    <t>ALBAREDO ARNABOLDI</t>
  </si>
  <si>
    <t>A134</t>
  </si>
  <si>
    <t>ALBAREDO D'ADIGE</t>
  </si>
  <si>
    <t>A137</t>
  </si>
  <si>
    <t>ALBAREDO PER SAN MARCO</t>
  </si>
  <si>
    <t>A135</t>
  </si>
  <si>
    <t>ALBARETO</t>
  </si>
  <si>
    <t>A138</t>
  </si>
  <si>
    <t>ALBARETTO DELLA TORRE</t>
  </si>
  <si>
    <t>A139</t>
  </si>
  <si>
    <t>ALBAVILLA</t>
  </si>
  <si>
    <t>A143</t>
  </si>
  <si>
    <t>ALBENGA</t>
  </si>
  <si>
    <t>A145</t>
  </si>
  <si>
    <t>ALBERA LIGURE</t>
  </si>
  <si>
    <t>A146</t>
  </si>
  <si>
    <t>ALBEROBELLO</t>
  </si>
  <si>
    <t>A149</t>
  </si>
  <si>
    <t>ALBERONA</t>
  </si>
  <si>
    <t>A150</t>
  </si>
  <si>
    <t>ALBESE CON CASSANO</t>
  </si>
  <si>
    <t>A153</t>
  </si>
  <si>
    <t>ALBETTONE</t>
  </si>
  <si>
    <t>A154</t>
  </si>
  <si>
    <t>ALBI</t>
  </si>
  <si>
    <t>A155</t>
  </si>
  <si>
    <t>ALBIANO</t>
  </si>
  <si>
    <t>A158</t>
  </si>
  <si>
    <t>ALBIANO D'IVREA</t>
  </si>
  <si>
    <t>A157</t>
  </si>
  <si>
    <t>ALBIATE</t>
  </si>
  <si>
    <t>A159</t>
  </si>
  <si>
    <t>ALBIDONA</t>
  </si>
  <si>
    <t>A160</t>
  </si>
  <si>
    <t>ALBIGNASEGO</t>
  </si>
  <si>
    <t>A161</t>
  </si>
  <si>
    <t>ALBINEA</t>
  </si>
  <si>
    <t>A162</t>
  </si>
  <si>
    <t>ALBINO</t>
  </si>
  <si>
    <t>A163</t>
  </si>
  <si>
    <t>ALBIOLO</t>
  </si>
  <si>
    <t>A164</t>
  </si>
  <si>
    <t>ALBISOLA SUPERIORE</t>
  </si>
  <si>
    <t>A166</t>
  </si>
  <si>
    <t>ALBISSOLA MARINA</t>
  </si>
  <si>
    <t>A165</t>
  </si>
  <si>
    <t>ALBIZZATE</t>
  </si>
  <si>
    <t>A167</t>
  </si>
  <si>
    <t>ALBONA</t>
  </si>
  <si>
    <t>A170</t>
  </si>
  <si>
    <t>ALBONESE</t>
  </si>
  <si>
    <t>A171</t>
  </si>
  <si>
    <t>ALBOSAGGIA</t>
  </si>
  <si>
    <t>A172</t>
  </si>
  <si>
    <t>ALBUGNANO</t>
  </si>
  <si>
    <t>A173</t>
  </si>
  <si>
    <t>ALBUZZANO</t>
  </si>
  <si>
    <t>A175</t>
  </si>
  <si>
    <t>ALCAMO</t>
  </si>
  <si>
    <t>A176</t>
  </si>
  <si>
    <t>ALCARA LI FUSI</t>
  </si>
  <si>
    <t>A177</t>
  </si>
  <si>
    <t>ALDENO</t>
  </si>
  <si>
    <t>A178</t>
  </si>
  <si>
    <t>ALDINO</t>
  </si>
  <si>
    <t>A179</t>
  </si>
  <si>
    <t>ALES</t>
  </si>
  <si>
    <t>A180</t>
  </si>
  <si>
    <t>ALESSANDRIA</t>
  </si>
  <si>
    <t>A182</t>
  </si>
  <si>
    <t>ALESSANDRIA DEL CARRETTO</t>
  </si>
  <si>
    <t>A183</t>
  </si>
  <si>
    <t>ALESSANDRIA DELLA ROCCA</t>
  </si>
  <si>
    <t>A181</t>
  </si>
  <si>
    <t>ALESSANO</t>
  </si>
  <si>
    <t>A184</t>
  </si>
  <si>
    <t>ALEZIO</t>
  </si>
  <si>
    <t>A185</t>
  </si>
  <si>
    <t>ALFANO</t>
  </si>
  <si>
    <t>A186</t>
  </si>
  <si>
    <t>ALFEDENA</t>
  </si>
  <si>
    <t>A187</t>
  </si>
  <si>
    <t>ALFIANELLO</t>
  </si>
  <si>
    <t>A188</t>
  </si>
  <si>
    <t>ALFIANO NATTA</t>
  </si>
  <si>
    <t>A189</t>
  </si>
  <si>
    <t>ALFONSINE</t>
  </si>
  <si>
    <t>A191</t>
  </si>
  <si>
    <t>ALGHERO</t>
  </si>
  <si>
    <t>A192</t>
  </si>
  <si>
    <t>ALGUA</t>
  </si>
  <si>
    <t>A193</t>
  </si>
  <si>
    <t>ALI'</t>
  </si>
  <si>
    <t>A194</t>
  </si>
  <si>
    <t>ALI' TERME</t>
  </si>
  <si>
    <t>A201</t>
  </si>
  <si>
    <t>ALIA</t>
  </si>
  <si>
    <t>A195</t>
  </si>
  <si>
    <t>ALIANO</t>
  </si>
  <si>
    <t>A196</t>
  </si>
  <si>
    <t>ALICE BEL COLLE</t>
  </si>
  <si>
    <t>A197</t>
  </si>
  <si>
    <t>ALICE CASTELLO</t>
  </si>
  <si>
    <t>A198</t>
  </si>
  <si>
    <t>ALICE SUPERIORE</t>
  </si>
  <si>
    <t>A199</t>
  </si>
  <si>
    <t>ALIFE</t>
  </si>
  <si>
    <t>A200</t>
  </si>
  <si>
    <t>ALIMENA</t>
  </si>
  <si>
    <t>A202</t>
  </si>
  <si>
    <t>ALIMINUSA</t>
  </si>
  <si>
    <t>A203</t>
  </si>
  <si>
    <t>ALLAI</t>
  </si>
  <si>
    <t>A204</t>
  </si>
  <si>
    <t>ALLEGHE</t>
  </si>
  <si>
    <t>A206</t>
  </si>
  <si>
    <t>ALLEIN</t>
  </si>
  <si>
    <t>A205</t>
  </si>
  <si>
    <t>ALLERONA</t>
  </si>
  <si>
    <t>A207</t>
  </si>
  <si>
    <t>ALLISTE</t>
  </si>
  <si>
    <t>A208</t>
  </si>
  <si>
    <t>ALLUMIERE</t>
  </si>
  <si>
    <t>A210</t>
  </si>
  <si>
    <t>ALLUVIONI CAMBIO'</t>
  </si>
  <si>
    <t>A211</t>
  </si>
  <si>
    <t>ALME'</t>
  </si>
  <si>
    <t>A214</t>
  </si>
  <si>
    <t>ALMENNO SAN BARTOLOMEO</t>
  </si>
  <si>
    <t>A216</t>
  </si>
  <si>
    <t>ALMENNO SAN SALVATORE</t>
  </si>
  <si>
    <t>A217</t>
  </si>
  <si>
    <t>ALMESE</t>
  </si>
  <si>
    <t>A218</t>
  </si>
  <si>
    <t>ALONTE</t>
  </si>
  <si>
    <t>A220</t>
  </si>
  <si>
    <t>ALPETTE</t>
  </si>
  <si>
    <t>A221</t>
  </si>
  <si>
    <t>ALPIGNANO</t>
  </si>
  <si>
    <t>A222</t>
  </si>
  <si>
    <t>ALSENO</t>
  </si>
  <si>
    <t>A223</t>
  </si>
  <si>
    <t>ALSERIO</t>
  </si>
  <si>
    <t>A224</t>
  </si>
  <si>
    <t>ALTAMURA</t>
  </si>
  <si>
    <t>A225</t>
  </si>
  <si>
    <t>ALTARE</t>
  </si>
  <si>
    <t>A226</t>
  </si>
  <si>
    <t>ALTAVILLA IRPINA</t>
  </si>
  <si>
    <t>A228</t>
  </si>
  <si>
    <t>ALTAVILLA MILICIA</t>
  </si>
  <si>
    <t>A229</t>
  </si>
  <si>
    <t>ALTAVILLA MONFERRATO</t>
  </si>
  <si>
    <t>A227</t>
  </si>
  <si>
    <t>ALTAVILLA SILENTINA</t>
  </si>
  <si>
    <t>A230</t>
  </si>
  <si>
    <t>ALTAVILLA VICENTINA</t>
  </si>
  <si>
    <t>A231</t>
  </si>
  <si>
    <t>ALTIDONA</t>
  </si>
  <si>
    <t>A233</t>
  </si>
  <si>
    <t>ALTILIA</t>
  </si>
  <si>
    <t>A234</t>
  </si>
  <si>
    <t>ALTINO</t>
  </si>
  <si>
    <t>A235</t>
  </si>
  <si>
    <t>ALTISSIMO</t>
  </si>
  <si>
    <t>A236</t>
  </si>
  <si>
    <t>ALTIVOLE</t>
  </si>
  <si>
    <t>A237</t>
  </si>
  <si>
    <t>ALTO</t>
  </si>
  <si>
    <t>A238</t>
  </si>
  <si>
    <t>ALTOFONTE</t>
  </si>
  <si>
    <t>A239</t>
  </si>
  <si>
    <t>ALTOMONTE</t>
  </si>
  <si>
    <t>A240</t>
  </si>
  <si>
    <t>ALTOPASCIO</t>
  </si>
  <si>
    <t>A241</t>
  </si>
  <si>
    <t>ALVIANO</t>
  </si>
  <si>
    <t>A242</t>
  </si>
  <si>
    <t>ALVIGNANO</t>
  </si>
  <si>
    <t>A243</t>
  </si>
  <si>
    <t>ALVITO</t>
  </si>
  <si>
    <t>A244</t>
  </si>
  <si>
    <t>ALZANO LOMBARDO</t>
  </si>
  <si>
    <t>A246</t>
  </si>
  <si>
    <t>ALZANO SCRIVIA</t>
  </si>
  <si>
    <t>A245</t>
  </si>
  <si>
    <t>ALZATE BRIANZA</t>
  </si>
  <si>
    <t>A249</t>
  </si>
  <si>
    <t>AMALFI</t>
  </si>
  <si>
    <t>A251</t>
  </si>
  <si>
    <t>AMANDOLA</t>
  </si>
  <si>
    <t>A252</t>
  </si>
  <si>
    <t>AMANTEA</t>
  </si>
  <si>
    <t>A253</t>
  </si>
  <si>
    <t>AMARO</t>
  </si>
  <si>
    <t>A254</t>
  </si>
  <si>
    <t>AMARONI</t>
  </si>
  <si>
    <t>A255</t>
  </si>
  <si>
    <t>AMASENO</t>
  </si>
  <si>
    <t>A256</t>
  </si>
  <si>
    <t>AMATO</t>
  </si>
  <si>
    <t>A257</t>
  </si>
  <si>
    <t>AMATRICE</t>
  </si>
  <si>
    <t>A258</t>
  </si>
  <si>
    <t>AMBIVERE</t>
  </si>
  <si>
    <t>A259</t>
  </si>
  <si>
    <t>AMBLAR</t>
  </si>
  <si>
    <t>A260</t>
  </si>
  <si>
    <t>AMEGLIA</t>
  </si>
  <si>
    <t>A261</t>
  </si>
  <si>
    <t>AMELIA</t>
  </si>
  <si>
    <t>A262</t>
  </si>
  <si>
    <t>AMENDOLARA</t>
  </si>
  <si>
    <t>A263</t>
  </si>
  <si>
    <t>AMENO</t>
  </si>
  <si>
    <t>A264</t>
  </si>
  <si>
    <t>AMOROSI</t>
  </si>
  <si>
    <t>A265</t>
  </si>
  <si>
    <t>AMPEZZO</t>
  </si>
  <si>
    <t>A267</t>
  </si>
  <si>
    <t>ANACAPRI</t>
  </si>
  <si>
    <t>A268</t>
  </si>
  <si>
    <t>ANAGNI</t>
  </si>
  <si>
    <t>A269</t>
  </si>
  <si>
    <t>ANCARANO</t>
  </si>
  <si>
    <t>A270</t>
  </si>
  <si>
    <t>ANCONA</t>
  </si>
  <si>
    <t>A271</t>
  </si>
  <si>
    <t>ANDALI</t>
  </si>
  <si>
    <t>A272</t>
  </si>
  <si>
    <t>ANDALO</t>
  </si>
  <si>
    <t>A274</t>
  </si>
  <si>
    <t>ANDALO VALTELLINO</t>
  </si>
  <si>
    <t>A273</t>
  </si>
  <si>
    <t>ANDEZENO</t>
  </si>
  <si>
    <t>A275</t>
  </si>
  <si>
    <t>ANDORA</t>
  </si>
  <si>
    <t>A278</t>
  </si>
  <si>
    <t>ANDORNO MICCA</t>
  </si>
  <si>
    <t>A280</t>
  </si>
  <si>
    <t>ANDRANO</t>
  </si>
  <si>
    <t>A281</t>
  </si>
  <si>
    <t>ANDRATE</t>
  </si>
  <si>
    <t>A282</t>
  </si>
  <si>
    <t>ANDREIS</t>
  </si>
  <si>
    <t>A283</t>
  </si>
  <si>
    <t>ANDRETTA</t>
  </si>
  <si>
    <t>A284</t>
  </si>
  <si>
    <t>ANDRIA</t>
  </si>
  <si>
    <t>A285</t>
  </si>
  <si>
    <t>ANDRIANO</t>
  </si>
  <si>
    <t>A286</t>
  </si>
  <si>
    <t>ANELA</t>
  </si>
  <si>
    <t>A287</t>
  </si>
  <si>
    <t>ANFO</t>
  </si>
  <si>
    <t>A288</t>
  </si>
  <si>
    <t>ANGERA</t>
  </si>
  <si>
    <t>A290</t>
  </si>
  <si>
    <t>ANGHIARI</t>
  </si>
  <si>
    <t>A291</t>
  </si>
  <si>
    <t>ANGIARI</t>
  </si>
  <si>
    <t>A292</t>
  </si>
  <si>
    <t>ANGOLO TERME</t>
  </si>
  <si>
    <t>A293</t>
  </si>
  <si>
    <t>ANGRI</t>
  </si>
  <si>
    <t>A294</t>
  </si>
  <si>
    <t>ANGROGNA</t>
  </si>
  <si>
    <t>A295</t>
  </si>
  <si>
    <t>ANGUILLARA SABAZIA</t>
  </si>
  <si>
    <t>A297</t>
  </si>
  <si>
    <t>ANGUILLARA VENETA</t>
  </si>
  <si>
    <t>A296</t>
  </si>
  <si>
    <t>ANNICCO</t>
  </si>
  <si>
    <t>A299</t>
  </si>
  <si>
    <t>ANNONE DI BRIANZA</t>
  </si>
  <si>
    <t>A301</t>
  </si>
  <si>
    <t>ANNONE VENETO</t>
  </si>
  <si>
    <t>A302</t>
  </si>
  <si>
    <t>ANOIA</t>
  </si>
  <si>
    <t>A303</t>
  </si>
  <si>
    <t>ANTEGNATE</t>
  </si>
  <si>
    <t>A304</t>
  </si>
  <si>
    <t>ANTERIVO</t>
  </si>
  <si>
    <t>A306</t>
  </si>
  <si>
    <t>ANTEY SAINT ANDRE'</t>
  </si>
  <si>
    <t>A305</t>
  </si>
  <si>
    <t>ANTICOLI CORRADO</t>
  </si>
  <si>
    <t>A309</t>
  </si>
  <si>
    <t>ANTIGNANA</t>
  </si>
  <si>
    <t>A311</t>
  </si>
  <si>
    <t>ANTIGNANO</t>
  </si>
  <si>
    <t>A312</t>
  </si>
  <si>
    <t>ANTILLO</t>
  </si>
  <si>
    <t>A313</t>
  </si>
  <si>
    <t>ANTONIMINA</t>
  </si>
  <si>
    <t>A314</t>
  </si>
  <si>
    <t>ANTRODOCO</t>
  </si>
  <si>
    <t>A315</t>
  </si>
  <si>
    <t>ANTRONA SCHIERANCO</t>
  </si>
  <si>
    <t>A317</t>
  </si>
  <si>
    <t>ANVERSA DEGLI ABRUZZI</t>
  </si>
  <si>
    <t>A318</t>
  </si>
  <si>
    <t>ANZANO DEL PARCO</t>
  </si>
  <si>
    <t>A319</t>
  </si>
  <si>
    <t>ANZANO DI PUGLIA</t>
  </si>
  <si>
    <t>A320</t>
  </si>
  <si>
    <t>ANZI</t>
  </si>
  <si>
    <t>A321</t>
  </si>
  <si>
    <t>ANZIO</t>
  </si>
  <si>
    <t>A323</t>
  </si>
  <si>
    <t>ANZOLA DELL'EMILIA</t>
  </si>
  <si>
    <t>A324</t>
  </si>
  <si>
    <t>ANZOLA D'OSSOLA</t>
  </si>
  <si>
    <t>A325</t>
  </si>
  <si>
    <t>AOSTA</t>
  </si>
  <si>
    <t>A326</t>
  </si>
  <si>
    <t>APECCHIO</t>
  </si>
  <si>
    <t>A327</t>
  </si>
  <si>
    <t>APICE</t>
  </si>
  <si>
    <t>A328</t>
  </si>
  <si>
    <t>APIRO</t>
  </si>
  <si>
    <t>A329</t>
  </si>
  <si>
    <t>APOLLOSA</t>
  </si>
  <si>
    <t>A330</t>
  </si>
  <si>
    <t>APPIANO GENTILE</t>
  </si>
  <si>
    <t>A333</t>
  </si>
  <si>
    <t>APPIANO SULLA STRADA DEL VINO</t>
  </si>
  <si>
    <t>A332</t>
  </si>
  <si>
    <t>APPIGNANO</t>
  </si>
  <si>
    <t>A334</t>
  </si>
  <si>
    <t>APPIGNANO DEL TRONTO</t>
  </si>
  <si>
    <t>A335</t>
  </si>
  <si>
    <t>APRIANO</t>
  </si>
  <si>
    <t>A336</t>
  </si>
  <si>
    <t>APRICA</t>
  </si>
  <si>
    <t>A337</t>
  </si>
  <si>
    <t>APRICALE</t>
  </si>
  <si>
    <t>A338</t>
  </si>
  <si>
    <t>APRICENA</t>
  </si>
  <si>
    <t>A339</t>
  </si>
  <si>
    <t>APRIGLIANO</t>
  </si>
  <si>
    <t>A340</t>
  </si>
  <si>
    <t>APRILIA</t>
  </si>
  <si>
    <t>A341</t>
  </si>
  <si>
    <t>AQUARA</t>
  </si>
  <si>
    <t>A343</t>
  </si>
  <si>
    <t>AQUILA DI ARROSCIA</t>
  </si>
  <si>
    <t>A344</t>
  </si>
  <si>
    <t>AQUILEIA</t>
  </si>
  <si>
    <t>A346</t>
  </si>
  <si>
    <t>AQUILONIA</t>
  </si>
  <si>
    <t>A347</t>
  </si>
  <si>
    <t>AQUINO</t>
  </si>
  <si>
    <t>A348</t>
  </si>
  <si>
    <t>ARADEO</t>
  </si>
  <si>
    <t>A350</t>
  </si>
  <si>
    <t>ARAGONA</t>
  </si>
  <si>
    <t>A351</t>
  </si>
  <si>
    <t>ARAMENGO</t>
  </si>
  <si>
    <t>A352</t>
  </si>
  <si>
    <t>ARBA</t>
  </si>
  <si>
    <t>A354</t>
  </si>
  <si>
    <t>ARBOREA</t>
  </si>
  <si>
    <t>A357</t>
  </si>
  <si>
    <t>ARBORIO</t>
  </si>
  <si>
    <t>A358</t>
  </si>
  <si>
    <t>ARBUS</t>
  </si>
  <si>
    <t>A359</t>
  </si>
  <si>
    <t>ARCADE</t>
  </si>
  <si>
    <t>A360</t>
  </si>
  <si>
    <t>ARCE</t>
  </si>
  <si>
    <t>A363</t>
  </si>
  <si>
    <t>ARCENE</t>
  </si>
  <si>
    <t>A365</t>
  </si>
  <si>
    <t>ARCEVIA</t>
  </si>
  <si>
    <t>A366</t>
  </si>
  <si>
    <t>ARCHI</t>
  </si>
  <si>
    <t>A367</t>
  </si>
  <si>
    <t>ARCIDOSSO</t>
  </si>
  <si>
    <t>A369</t>
  </si>
  <si>
    <t>ARCINAZZO ROMANO</t>
  </si>
  <si>
    <t>A370</t>
  </si>
  <si>
    <t>ARCISATE</t>
  </si>
  <si>
    <t>A371</t>
  </si>
  <si>
    <t>ARCO</t>
  </si>
  <si>
    <t>A372</t>
  </si>
  <si>
    <t>ARCOLA</t>
  </si>
  <si>
    <t>A373</t>
  </si>
  <si>
    <t>ARCOLE</t>
  </si>
  <si>
    <t>A374</t>
  </si>
  <si>
    <t>ARCONATE</t>
  </si>
  <si>
    <t>A375</t>
  </si>
  <si>
    <t>ARCORE</t>
  </si>
  <si>
    <t>A376</t>
  </si>
  <si>
    <t>ARCUGNANO</t>
  </si>
  <si>
    <t>A377</t>
  </si>
  <si>
    <t>ARDARA</t>
  </si>
  <si>
    <t>A379</t>
  </si>
  <si>
    <t>ARDAULI</t>
  </si>
  <si>
    <t>A380</t>
  </si>
  <si>
    <t>ARDEA</t>
  </si>
  <si>
    <t>M213</t>
  </si>
  <si>
    <t>ARDENNO</t>
  </si>
  <si>
    <t>A382</t>
  </si>
  <si>
    <t>ARDESIO</t>
  </si>
  <si>
    <t>A383</t>
  </si>
  <si>
    <t>ARDORE</t>
  </si>
  <si>
    <t>A385</t>
  </si>
  <si>
    <t>ARENA</t>
  </si>
  <si>
    <t>A386</t>
  </si>
  <si>
    <t>ARENA PO</t>
  </si>
  <si>
    <t>A387</t>
  </si>
  <si>
    <t>ARENZANO</t>
  </si>
  <si>
    <t>A388</t>
  </si>
  <si>
    <t>ARESE</t>
  </si>
  <si>
    <t>A389</t>
  </si>
  <si>
    <t>AREZZO</t>
  </si>
  <si>
    <t>A390</t>
  </si>
  <si>
    <t>ARGEGNO</t>
  </si>
  <si>
    <t>A391</t>
  </si>
  <si>
    <t>ARGELATO</t>
  </si>
  <si>
    <t>A392</t>
  </si>
  <si>
    <t>ARGENTA</t>
  </si>
  <si>
    <t>A393</t>
  </si>
  <si>
    <t>ARGENTERA</t>
  </si>
  <si>
    <t>A394</t>
  </si>
  <si>
    <t>ARGUELLO</t>
  </si>
  <si>
    <t>A396</t>
  </si>
  <si>
    <t>ARGUSTO</t>
  </si>
  <si>
    <t>A397</t>
  </si>
  <si>
    <t>ARI</t>
  </si>
  <si>
    <t>A398</t>
  </si>
  <si>
    <t>ARIANO IRPINO</t>
  </si>
  <si>
    <t>A399</t>
  </si>
  <si>
    <t>ARIANO NEL POLESINE</t>
  </si>
  <si>
    <t>A400</t>
  </si>
  <si>
    <t>ARICCIA</t>
  </si>
  <si>
    <t>A401</t>
  </si>
  <si>
    <t>ARIELLI</t>
  </si>
  <si>
    <t>A402</t>
  </si>
  <si>
    <t>ARIENZO</t>
  </si>
  <si>
    <t>A403</t>
  </si>
  <si>
    <t>ARIENZO SAN FELICE</t>
  </si>
  <si>
    <t>A404</t>
  </si>
  <si>
    <t>ARIGNANO</t>
  </si>
  <si>
    <t>A405</t>
  </si>
  <si>
    <t>ARITZO</t>
  </si>
  <si>
    <t>A407</t>
  </si>
  <si>
    <t>ARIZZANO</t>
  </si>
  <si>
    <t>A409</t>
  </si>
  <si>
    <t>ARLENA DI CASTRO</t>
  </si>
  <si>
    <t>A412</t>
  </si>
  <si>
    <t>ARLUNO</t>
  </si>
  <si>
    <t>A413</t>
  </si>
  <si>
    <t>ARMENO</t>
  </si>
  <si>
    <t>A414</t>
  </si>
  <si>
    <t>ARMENTO</t>
  </si>
  <si>
    <t>A415</t>
  </si>
  <si>
    <t>ARMO</t>
  </si>
  <si>
    <t>A418</t>
  </si>
  <si>
    <t>ARMUNGIA</t>
  </si>
  <si>
    <t>A419</t>
  </si>
  <si>
    <t>ARNAD</t>
  </si>
  <si>
    <t>A424</t>
  </si>
  <si>
    <t>ARNARA</t>
  </si>
  <si>
    <t>A421</t>
  </si>
  <si>
    <t>ARNASCO</t>
  </si>
  <si>
    <t>A422</t>
  </si>
  <si>
    <t>ARNESANO</t>
  </si>
  <si>
    <t>A425</t>
  </si>
  <si>
    <t>AROLA</t>
  </si>
  <si>
    <t>A427</t>
  </si>
  <si>
    <t>ARONA</t>
  </si>
  <si>
    <t>A429</t>
  </si>
  <si>
    <t>AROSIO</t>
  </si>
  <si>
    <t>A430</t>
  </si>
  <si>
    <t>ARPAIA</t>
  </si>
  <si>
    <t>A431</t>
  </si>
  <si>
    <t>ARPAISE</t>
  </si>
  <si>
    <t>A432</t>
  </si>
  <si>
    <t>ARPINO</t>
  </si>
  <si>
    <t>A433</t>
  </si>
  <si>
    <t>ARQUA' PETRARCA</t>
  </si>
  <si>
    <t>A434</t>
  </si>
  <si>
    <t>ARQUA' POLESINE</t>
  </si>
  <si>
    <t>A435</t>
  </si>
  <si>
    <t>ARQUATA DEL TRONTO</t>
  </si>
  <si>
    <t>A437</t>
  </si>
  <si>
    <t>ARQUATA SCRIVIA</t>
  </si>
  <si>
    <t>A436</t>
  </si>
  <si>
    <t>ARRE</t>
  </si>
  <si>
    <t>A438</t>
  </si>
  <si>
    <t>ARRONE</t>
  </si>
  <si>
    <t>A439</t>
  </si>
  <si>
    <t>ARSAGO SEPRIO</t>
  </si>
  <si>
    <t>A441</t>
  </si>
  <si>
    <t>ARSIA</t>
  </si>
  <si>
    <t>A442</t>
  </si>
  <si>
    <t>ARSIE'</t>
  </si>
  <si>
    <t>A443</t>
  </si>
  <si>
    <t>ARSIERO</t>
  </si>
  <si>
    <t>A444</t>
  </si>
  <si>
    <t>ARSITA</t>
  </si>
  <si>
    <t>A445</t>
  </si>
  <si>
    <t>ARSOLI</t>
  </si>
  <si>
    <t>A446</t>
  </si>
  <si>
    <t>ARTA TERME</t>
  </si>
  <si>
    <t>A447</t>
  </si>
  <si>
    <t>ARTEGNA</t>
  </si>
  <si>
    <t>A448</t>
  </si>
  <si>
    <t>ARTENA</t>
  </si>
  <si>
    <t>A449</t>
  </si>
  <si>
    <t>ARTOGNE</t>
  </si>
  <si>
    <t>A451</t>
  </si>
  <si>
    <t>ARVIER</t>
  </si>
  <si>
    <t>A452</t>
  </si>
  <si>
    <t>ARZACHENA</t>
  </si>
  <si>
    <t>A453</t>
  </si>
  <si>
    <t>ARZAGO D'ADDA</t>
  </si>
  <si>
    <t>A440</t>
  </si>
  <si>
    <t>ARZANA</t>
  </si>
  <si>
    <t>A454</t>
  </si>
  <si>
    <t>ARZANO</t>
  </si>
  <si>
    <t>A455</t>
  </si>
  <si>
    <t>ARZENE</t>
  </si>
  <si>
    <t>A456</t>
  </si>
  <si>
    <t>ARZERGRANDE</t>
  </si>
  <si>
    <t>A458</t>
  </si>
  <si>
    <t>ARZIGNANO</t>
  </si>
  <si>
    <t>A459</t>
  </si>
  <si>
    <t>ASCEA</t>
  </si>
  <si>
    <t>A460</t>
  </si>
  <si>
    <t>ASCIANO</t>
  </si>
  <si>
    <t>A461</t>
  </si>
  <si>
    <t>ASCOLI PICENO</t>
  </si>
  <si>
    <t>A462</t>
  </si>
  <si>
    <t>ASCOLI SATRIANO</t>
  </si>
  <si>
    <t>A463</t>
  </si>
  <si>
    <t>ASCREA</t>
  </si>
  <si>
    <t>A464</t>
  </si>
  <si>
    <t>ASIAGO</t>
  </si>
  <si>
    <t>A465</t>
  </si>
  <si>
    <t>ASIGLIANO VENETO</t>
  </si>
  <si>
    <t>A467</t>
  </si>
  <si>
    <t>ASIGLIANO VERCELLESE</t>
  </si>
  <si>
    <t>A466</t>
  </si>
  <si>
    <t>ASOLA</t>
  </si>
  <si>
    <t>A470</t>
  </si>
  <si>
    <t>ASOLO</t>
  </si>
  <si>
    <t>A471</t>
  </si>
  <si>
    <t>ASSAGO</t>
  </si>
  <si>
    <t>A473</t>
  </si>
  <si>
    <t>ASSEMINI</t>
  </si>
  <si>
    <t>A474</t>
  </si>
  <si>
    <t>ASSISI</t>
  </si>
  <si>
    <t>A475</t>
  </si>
  <si>
    <t>ASSO</t>
  </si>
  <si>
    <t>A476</t>
  </si>
  <si>
    <t>ASSOLO</t>
  </si>
  <si>
    <t>A477</t>
  </si>
  <si>
    <t>ASSORO</t>
  </si>
  <si>
    <t>A478</t>
  </si>
  <si>
    <t>ASTI</t>
  </si>
  <si>
    <t>A479</t>
  </si>
  <si>
    <t>ASUNI</t>
  </si>
  <si>
    <t>A480</t>
  </si>
  <si>
    <t>ATELETA</t>
  </si>
  <si>
    <t>A481</t>
  </si>
  <si>
    <t>ATELLA</t>
  </si>
  <si>
    <t>A482</t>
  </si>
  <si>
    <t>ATELLA DI NAPOLI</t>
  </si>
  <si>
    <t>A483</t>
  </si>
  <si>
    <t>ATENA LUCANA</t>
  </si>
  <si>
    <t>A484</t>
  </si>
  <si>
    <t>ATESSA</t>
  </si>
  <si>
    <t>A485</t>
  </si>
  <si>
    <t>ATINA</t>
  </si>
  <si>
    <t>A486</t>
  </si>
  <si>
    <t>ATRANI</t>
  </si>
  <si>
    <t>A487</t>
  </si>
  <si>
    <t>ATRI</t>
  </si>
  <si>
    <t>A488</t>
  </si>
  <si>
    <t>ATRIPALDA</t>
  </si>
  <si>
    <t>A489</t>
  </si>
  <si>
    <t>ATTIGLIANO</t>
  </si>
  <si>
    <t>A490</t>
  </si>
  <si>
    <t>ATTIMIS</t>
  </si>
  <si>
    <t>A491</t>
  </si>
  <si>
    <t>ATZARA</t>
  </si>
  <si>
    <t>A492</t>
  </si>
  <si>
    <t>AUDITORE</t>
  </si>
  <si>
    <t>A493</t>
  </si>
  <si>
    <t>AUGUSTA</t>
  </si>
  <si>
    <t>A494</t>
  </si>
  <si>
    <t>AULETTA</t>
  </si>
  <si>
    <t>A495</t>
  </si>
  <si>
    <t>AULLA</t>
  </si>
  <si>
    <t>A496</t>
  </si>
  <si>
    <t>AURANO</t>
  </si>
  <si>
    <t>A497</t>
  </si>
  <si>
    <t>AURIGO</t>
  </si>
  <si>
    <t>A499</t>
  </si>
  <si>
    <t>AURONZO DI CADORE</t>
  </si>
  <si>
    <t>A501</t>
  </si>
  <si>
    <t>AUSONIA</t>
  </si>
  <si>
    <t>A502</t>
  </si>
  <si>
    <t>AUSTIS</t>
  </si>
  <si>
    <t>A503</t>
  </si>
  <si>
    <t>AVEGNO</t>
  </si>
  <si>
    <t>A506</t>
  </si>
  <si>
    <t>AVELENGO</t>
  </si>
  <si>
    <t>A507</t>
  </si>
  <si>
    <t>AVELLA</t>
  </si>
  <si>
    <t>A508</t>
  </si>
  <si>
    <t>AVELLINO</t>
  </si>
  <si>
    <t>A509</t>
  </si>
  <si>
    <t>AVERARA</t>
  </si>
  <si>
    <t>A511</t>
  </si>
  <si>
    <t>AVERSA</t>
  </si>
  <si>
    <t>A512</t>
  </si>
  <si>
    <t>AVETRANA</t>
  </si>
  <si>
    <t>A514</t>
  </si>
  <si>
    <t>AVEZZANO</t>
  </si>
  <si>
    <t>A515</t>
  </si>
  <si>
    <t>AVIANO</t>
  </si>
  <si>
    <t>A516</t>
  </si>
  <si>
    <t>AVIATICO</t>
  </si>
  <si>
    <t>A517</t>
  </si>
  <si>
    <t>AVIGLIANA</t>
  </si>
  <si>
    <t>A518</t>
  </si>
  <si>
    <t>AVIGLIANO</t>
  </si>
  <si>
    <t>A519</t>
  </si>
  <si>
    <t>AVIGLIANO UMBRO</t>
  </si>
  <si>
    <t>M258</t>
  </si>
  <si>
    <t>AVIO</t>
  </si>
  <si>
    <t>A520</t>
  </si>
  <si>
    <t>AVISE</t>
  </si>
  <si>
    <t>A521</t>
  </si>
  <si>
    <t>AVOLA</t>
  </si>
  <si>
    <t>A522</t>
  </si>
  <si>
    <t>AVOLASCA</t>
  </si>
  <si>
    <t>A523</t>
  </si>
  <si>
    <t>AYAS</t>
  </si>
  <si>
    <t>A094</t>
  </si>
  <si>
    <t>AYMAVILLES</t>
  </si>
  <si>
    <t>A108</t>
  </si>
  <si>
    <t>AZEGLIO</t>
  </si>
  <si>
    <t>A525</t>
  </si>
  <si>
    <t>AZZANELLO</t>
  </si>
  <si>
    <t>A526</t>
  </si>
  <si>
    <t>AZZANO D'ASTI</t>
  </si>
  <si>
    <t>A527</t>
  </si>
  <si>
    <t>AZZANO DECIMO</t>
  </si>
  <si>
    <t>A530</t>
  </si>
  <si>
    <t>AZZANO MELLA</t>
  </si>
  <si>
    <t>A529</t>
  </si>
  <si>
    <t>AZZANO SAN PAOLO</t>
  </si>
  <si>
    <t>A528</t>
  </si>
  <si>
    <t>AZZATE</t>
  </si>
  <si>
    <t>A531</t>
  </si>
  <si>
    <t>AZZIO</t>
  </si>
  <si>
    <t>A532</t>
  </si>
  <si>
    <t>AZZONE</t>
  </si>
  <si>
    <t>A533</t>
  </si>
  <si>
    <t>BACENO</t>
  </si>
  <si>
    <t>A534</t>
  </si>
  <si>
    <t>BACOLI</t>
  </si>
  <si>
    <t>A535</t>
  </si>
  <si>
    <t>BADALUCCO</t>
  </si>
  <si>
    <t>A536</t>
  </si>
  <si>
    <t>BADESI</t>
  </si>
  <si>
    <t>M214</t>
  </si>
  <si>
    <t>BADIA</t>
  </si>
  <si>
    <t>A537</t>
  </si>
  <si>
    <t>BADIA CALAVENA</t>
  </si>
  <si>
    <t>A540</t>
  </si>
  <si>
    <t>BADIA PAVESE</t>
  </si>
  <si>
    <t>A538</t>
  </si>
  <si>
    <t>BADIA POLESINE</t>
  </si>
  <si>
    <t>A539</t>
  </si>
  <si>
    <t>BADIA TEDALDA</t>
  </si>
  <si>
    <t>A541</t>
  </si>
  <si>
    <t>BADOLATO</t>
  </si>
  <si>
    <t>A542</t>
  </si>
  <si>
    <t>BAGALADI</t>
  </si>
  <si>
    <t>A544</t>
  </si>
  <si>
    <t>BAGHERIA</t>
  </si>
  <si>
    <t>A546</t>
  </si>
  <si>
    <t>BAGNACAVALLO</t>
  </si>
  <si>
    <t>A547</t>
  </si>
  <si>
    <t>BAGNARA CALABRA</t>
  </si>
  <si>
    <t>A552</t>
  </si>
  <si>
    <t>BAGNARA DI ROMAGNA</t>
  </si>
  <si>
    <t>A551</t>
  </si>
  <si>
    <t>BAGNARIA</t>
  </si>
  <si>
    <t>A550</t>
  </si>
  <si>
    <t>BAGNARIA ARSA</t>
  </si>
  <si>
    <t>A553</t>
  </si>
  <si>
    <t>BAGNASCO</t>
  </si>
  <si>
    <t>A555</t>
  </si>
  <si>
    <t>BAGNATICA</t>
  </si>
  <si>
    <t>A557</t>
  </si>
  <si>
    <t>BAGNI DI LUCCA</t>
  </si>
  <si>
    <t>A560</t>
  </si>
  <si>
    <t>BAGNO A RIPOLI</t>
  </si>
  <si>
    <t>A564</t>
  </si>
  <si>
    <t>BAGNO DI ROMAGNA</t>
  </si>
  <si>
    <t>A565</t>
  </si>
  <si>
    <t>BAGNOLI DEL TRIGNO</t>
  </si>
  <si>
    <t>A567</t>
  </si>
  <si>
    <t>BAGNOLI DI SOPRA</t>
  </si>
  <si>
    <t>A568</t>
  </si>
  <si>
    <t>BAGNOLI IRPINO</t>
  </si>
  <si>
    <t>A566</t>
  </si>
  <si>
    <t>BAGNOLO CREMASCO</t>
  </si>
  <si>
    <t>A570</t>
  </si>
  <si>
    <t>BAGNOLO DEL SALENTO</t>
  </si>
  <si>
    <t>A572</t>
  </si>
  <si>
    <t>BAGNOLO DI PO</t>
  </si>
  <si>
    <t>A574</t>
  </si>
  <si>
    <t>BAGNOLO IN PIANO</t>
  </si>
  <si>
    <t>A573</t>
  </si>
  <si>
    <t>BAGNOLO MELLA</t>
  </si>
  <si>
    <t>A569</t>
  </si>
  <si>
    <t>BAGNOLO PIEMONTE</t>
  </si>
  <si>
    <t>A571</t>
  </si>
  <si>
    <t>BAGNOLO SAN VITO</t>
  </si>
  <si>
    <t>A575</t>
  </si>
  <si>
    <t>BAGNONE</t>
  </si>
  <si>
    <t>A576</t>
  </si>
  <si>
    <t>BAGNOREGIO</t>
  </si>
  <si>
    <t>A577</t>
  </si>
  <si>
    <t>BAGOLINO</t>
  </si>
  <si>
    <t>A578</t>
  </si>
  <si>
    <t>BAIA E LATINA</t>
  </si>
  <si>
    <t>A579</t>
  </si>
  <si>
    <t>BAIANO</t>
  </si>
  <si>
    <t>A580</t>
  </si>
  <si>
    <t>BAIARDO</t>
  </si>
  <si>
    <t>A581</t>
  </si>
  <si>
    <t>BAIRO</t>
  </si>
  <si>
    <t>A584</t>
  </si>
  <si>
    <t>BAISO</t>
  </si>
  <si>
    <t>A586</t>
  </si>
  <si>
    <t>BALANGERO</t>
  </si>
  <si>
    <t>A587</t>
  </si>
  <si>
    <t>BALDICHIERI D'ASTI</t>
  </si>
  <si>
    <t>A588</t>
  </si>
  <si>
    <t>BALDISSERO CANAVESE</t>
  </si>
  <si>
    <t>A590</t>
  </si>
  <si>
    <t>BALDISSERO D'ALBA</t>
  </si>
  <si>
    <t>A589</t>
  </si>
  <si>
    <t>BALDISSERO TORINESE</t>
  </si>
  <si>
    <t>A591</t>
  </si>
  <si>
    <t>BALESTRATE</t>
  </si>
  <si>
    <t>A592</t>
  </si>
  <si>
    <t>BALESTRINO</t>
  </si>
  <si>
    <t>A593</t>
  </si>
  <si>
    <t>BALLABIO</t>
  </si>
  <si>
    <t>A594</t>
  </si>
  <si>
    <t>BALLAO</t>
  </si>
  <si>
    <t>A597</t>
  </si>
  <si>
    <t>BALME</t>
  </si>
  <si>
    <t>A599</t>
  </si>
  <si>
    <t>BALMUCCIA</t>
  </si>
  <si>
    <t>A600</t>
  </si>
  <si>
    <t>BALOCCO</t>
  </si>
  <si>
    <t>A601</t>
  </si>
  <si>
    <t>BALSORANO</t>
  </si>
  <si>
    <t>A603</t>
  </si>
  <si>
    <t>BALVANO</t>
  </si>
  <si>
    <t>A604</t>
  </si>
  <si>
    <t>BALZOLA</t>
  </si>
  <si>
    <t>A605</t>
  </si>
  <si>
    <t>BANARI</t>
  </si>
  <si>
    <t>A606</t>
  </si>
  <si>
    <t>BANCHETTE</t>
  </si>
  <si>
    <t>A607</t>
  </si>
  <si>
    <t>BANNIO ANZINO</t>
  </si>
  <si>
    <t>A610</t>
  </si>
  <si>
    <t>BANZI</t>
  </si>
  <si>
    <t>A612</t>
  </si>
  <si>
    <t>BAONE</t>
  </si>
  <si>
    <t>A613</t>
  </si>
  <si>
    <t>BARADILI</t>
  </si>
  <si>
    <t>A614</t>
  </si>
  <si>
    <t>BARAGIANO</t>
  </si>
  <si>
    <t>A615</t>
  </si>
  <si>
    <t>BARANELLO</t>
  </si>
  <si>
    <t>A616</t>
  </si>
  <si>
    <t>BARANO D'ISCHIA</t>
  </si>
  <si>
    <t>A617</t>
  </si>
  <si>
    <t>BARANZATE</t>
  </si>
  <si>
    <t>A618</t>
  </si>
  <si>
    <t>BARASSO</t>
  </si>
  <si>
    <t>A619</t>
  </si>
  <si>
    <t>BARATILI SAN PIETRO</t>
  </si>
  <si>
    <t>A621</t>
  </si>
  <si>
    <t>BARBANA D'ISTRIA</t>
  </si>
  <si>
    <t>A624</t>
  </si>
  <si>
    <t>BARBANIA</t>
  </si>
  <si>
    <t>A625</t>
  </si>
  <si>
    <t>BARBARA</t>
  </si>
  <si>
    <t>A626</t>
  </si>
  <si>
    <t>BARBARANO ROMANO</t>
  </si>
  <si>
    <t>A628</t>
  </si>
  <si>
    <t>BARBARANO VICENTINO</t>
  </si>
  <si>
    <t>A627</t>
  </si>
  <si>
    <t>BARBARESCO</t>
  </si>
  <si>
    <t>A629</t>
  </si>
  <si>
    <t>BARBARIGA</t>
  </si>
  <si>
    <t>A630</t>
  </si>
  <si>
    <t>BARBATA</t>
  </si>
  <si>
    <t>A631</t>
  </si>
  <si>
    <t>BARBERINO DI MUGELLO</t>
  </si>
  <si>
    <t>A632</t>
  </si>
  <si>
    <t>BARBERINO VAL D'ELSA</t>
  </si>
  <si>
    <t>A633</t>
  </si>
  <si>
    <t>BARBIANELLO</t>
  </si>
  <si>
    <t>A634</t>
  </si>
  <si>
    <t>BARBIANO</t>
  </si>
  <si>
    <t>A635</t>
  </si>
  <si>
    <t>BARBONA</t>
  </si>
  <si>
    <t>A637</t>
  </si>
  <si>
    <t>BARCELLONA POZZO DI GOTTO</t>
  </si>
  <si>
    <t>A638</t>
  </si>
  <si>
    <t>BARCHI</t>
  </si>
  <si>
    <t>A639</t>
  </si>
  <si>
    <t>BARCIS</t>
  </si>
  <si>
    <t>A640</t>
  </si>
  <si>
    <t>BARD</t>
  </si>
  <si>
    <t>A643</t>
  </si>
  <si>
    <t>BARDELLO</t>
  </si>
  <si>
    <t>A645</t>
  </si>
  <si>
    <t>BARDI</t>
  </si>
  <si>
    <t>A646</t>
  </si>
  <si>
    <t>BARDINETO</t>
  </si>
  <si>
    <t>A647</t>
  </si>
  <si>
    <t>BARDOLINO</t>
  </si>
  <si>
    <t>A650</t>
  </si>
  <si>
    <t>BARDONECCHIA</t>
  </si>
  <si>
    <t>A651</t>
  </si>
  <si>
    <t>BAREGGIO</t>
  </si>
  <si>
    <t>A652</t>
  </si>
  <si>
    <t>BARENGO</t>
  </si>
  <si>
    <t>A653</t>
  </si>
  <si>
    <t>BARESSA</t>
  </si>
  <si>
    <t>A655</t>
  </si>
  <si>
    <t>BARETE</t>
  </si>
  <si>
    <t>A656</t>
  </si>
  <si>
    <t>BARGA</t>
  </si>
  <si>
    <t>A657</t>
  </si>
  <si>
    <t>BARGAGLI</t>
  </si>
  <si>
    <t>A658</t>
  </si>
  <si>
    <t>BARGE</t>
  </si>
  <si>
    <t>A660</t>
  </si>
  <si>
    <t>BARGHE</t>
  </si>
  <si>
    <t>A661</t>
  </si>
  <si>
    <t>BARI</t>
  </si>
  <si>
    <t>A662</t>
  </si>
  <si>
    <t>BARI SARDO</t>
  </si>
  <si>
    <t>A663</t>
  </si>
  <si>
    <t>BARIANO</t>
  </si>
  <si>
    <t>A664</t>
  </si>
  <si>
    <t>BARICELLA</t>
  </si>
  <si>
    <t>A665</t>
  </si>
  <si>
    <t>BARILE</t>
  </si>
  <si>
    <t>A666</t>
  </si>
  <si>
    <t>BARISCIANO</t>
  </si>
  <si>
    <t>A667</t>
  </si>
  <si>
    <t>BARLASSINA</t>
  </si>
  <si>
    <t>A668</t>
  </si>
  <si>
    <t>BARLETTA</t>
  </si>
  <si>
    <t>A669</t>
  </si>
  <si>
    <t>BARNI</t>
  </si>
  <si>
    <t>A670</t>
  </si>
  <si>
    <t>BAROLO</t>
  </si>
  <si>
    <t>A671</t>
  </si>
  <si>
    <t>BARONE CANAVESE</t>
  </si>
  <si>
    <t>A673</t>
  </si>
  <si>
    <t>BARONISSI</t>
  </si>
  <si>
    <t>A674</t>
  </si>
  <si>
    <t>BARRAFRANCA</t>
  </si>
  <si>
    <t>A676</t>
  </si>
  <si>
    <t>BARRA (FRAZ. NAPOLI)</t>
  </si>
  <si>
    <t>A675</t>
  </si>
  <si>
    <t>BARRALI</t>
  </si>
  <si>
    <t>A677</t>
  </si>
  <si>
    <t>BARREA</t>
  </si>
  <si>
    <t>A678</t>
  </si>
  <si>
    <t>BARUMINI</t>
  </si>
  <si>
    <t>A681</t>
  </si>
  <si>
    <t>BARZAGO</t>
  </si>
  <si>
    <t>A683</t>
  </si>
  <si>
    <t>BARZANA</t>
  </si>
  <si>
    <t>A684</t>
  </si>
  <si>
    <t>BARZANO'</t>
  </si>
  <si>
    <t>A686</t>
  </si>
  <si>
    <t>BARZIO</t>
  </si>
  <si>
    <t>A687</t>
  </si>
  <si>
    <t>BASALUZZO</t>
  </si>
  <si>
    <t>A689</t>
  </si>
  <si>
    <t>BASCAPE'</t>
  </si>
  <si>
    <t>A690</t>
  </si>
  <si>
    <t>BASCHI</t>
  </si>
  <si>
    <t>A691</t>
  </si>
  <si>
    <t>BASCIANO</t>
  </si>
  <si>
    <t>A692</t>
  </si>
  <si>
    <t>BASELGA DI PINE'</t>
  </si>
  <si>
    <t>A694</t>
  </si>
  <si>
    <t>BASELICE</t>
  </si>
  <si>
    <t>A696</t>
  </si>
  <si>
    <t>BASIANO</t>
  </si>
  <si>
    <t>A697</t>
  </si>
  <si>
    <t>BASICO'</t>
  </si>
  <si>
    <t>A698</t>
  </si>
  <si>
    <t>BASIGLIO</t>
  </si>
  <si>
    <t>A699</t>
  </si>
  <si>
    <t>BASILIANO</t>
  </si>
  <si>
    <t>A700</t>
  </si>
  <si>
    <t>BASSANO BRESCIANO</t>
  </si>
  <si>
    <t>A702</t>
  </si>
  <si>
    <t>BASSANO DEL GRAPPA</t>
  </si>
  <si>
    <t>A703</t>
  </si>
  <si>
    <t>BASSANO IN TEVERINA</t>
  </si>
  <si>
    <t>A706</t>
  </si>
  <si>
    <t>BASSANO ROMANO</t>
  </si>
  <si>
    <t>A704</t>
  </si>
  <si>
    <t>BASSIANO</t>
  </si>
  <si>
    <t>A707</t>
  </si>
  <si>
    <t>BASSIGNANA</t>
  </si>
  <si>
    <t>A708</t>
  </si>
  <si>
    <t>BASTIA MONDOVI'</t>
  </si>
  <si>
    <t>A709</t>
  </si>
  <si>
    <t>BASTIA UMBRA</t>
  </si>
  <si>
    <t>A710</t>
  </si>
  <si>
    <t>BASTIDA DE' DOSSI</t>
  </si>
  <si>
    <t>A711</t>
  </si>
  <si>
    <t>BASTIDA PANCARANA</t>
  </si>
  <si>
    <t>A712</t>
  </si>
  <si>
    <t>BASTIGLIA</t>
  </si>
  <si>
    <t>A713</t>
  </si>
  <si>
    <t>BATTAGLIA TERME</t>
  </si>
  <si>
    <t>A714</t>
  </si>
  <si>
    <t>BATTIFOLLO</t>
  </si>
  <si>
    <t>A716</t>
  </si>
  <si>
    <t>BATTIPAGLIA</t>
  </si>
  <si>
    <t>A717</t>
  </si>
  <si>
    <t>BATTUDA</t>
  </si>
  <si>
    <t>A718</t>
  </si>
  <si>
    <t>BAUCINA</t>
  </si>
  <si>
    <t>A719</t>
  </si>
  <si>
    <t>BAULADU</t>
  </si>
  <si>
    <t>A721</t>
  </si>
  <si>
    <t>BAUNEI</t>
  </si>
  <si>
    <t>A722</t>
  </si>
  <si>
    <t>BAVENO</t>
  </si>
  <si>
    <t>A725</t>
  </si>
  <si>
    <t>BAZZANO</t>
  </si>
  <si>
    <t>A726</t>
  </si>
  <si>
    <t>BEDERO VALCUVIA</t>
  </si>
  <si>
    <t>A728</t>
  </si>
  <si>
    <t>BEDIZZOLE</t>
  </si>
  <si>
    <t>A729</t>
  </si>
  <si>
    <t>BEDOLLO</t>
  </si>
  <si>
    <t>A730</t>
  </si>
  <si>
    <t>BEDONIA</t>
  </si>
  <si>
    <t>A731</t>
  </si>
  <si>
    <t>BEDULITA</t>
  </si>
  <si>
    <t>A732</t>
  </si>
  <si>
    <t>BEE</t>
  </si>
  <si>
    <t>A733</t>
  </si>
  <si>
    <t>BEINASCO</t>
  </si>
  <si>
    <t>A734</t>
  </si>
  <si>
    <t>BEINETTE</t>
  </si>
  <si>
    <t>A735</t>
  </si>
  <si>
    <t>BELCASTRO</t>
  </si>
  <si>
    <t>A736</t>
  </si>
  <si>
    <t>BELFIORE</t>
  </si>
  <si>
    <t>A737</t>
  </si>
  <si>
    <t>BELFORTE ALL'ISAURO</t>
  </si>
  <si>
    <t>A740</t>
  </si>
  <si>
    <t>BELFORTE DEL CHIENTI</t>
  </si>
  <si>
    <t>A739</t>
  </si>
  <si>
    <t>BELFORTE MONFERRATO</t>
  </si>
  <si>
    <t>A738</t>
  </si>
  <si>
    <t>BELGIOIOSO</t>
  </si>
  <si>
    <t>A741</t>
  </si>
  <si>
    <t>BELGIRATE</t>
  </si>
  <si>
    <t>A742</t>
  </si>
  <si>
    <t>BELLA</t>
  </si>
  <si>
    <t>A743</t>
  </si>
  <si>
    <t>BELLAGIO</t>
  </si>
  <si>
    <t>A744</t>
  </si>
  <si>
    <t>BELLANO</t>
  </si>
  <si>
    <t>A745</t>
  </si>
  <si>
    <t>BELLANTE</t>
  </si>
  <si>
    <t>A746</t>
  </si>
  <si>
    <t>BELLARIA IGEA MARINA</t>
  </si>
  <si>
    <t>A747</t>
  </si>
  <si>
    <t>BELLEGRA</t>
  </si>
  <si>
    <t>A749</t>
  </si>
  <si>
    <t>BELLINO</t>
  </si>
  <si>
    <t>A750</t>
  </si>
  <si>
    <t>BELLINZAGO LOMBARDO</t>
  </si>
  <si>
    <t>A751</t>
  </si>
  <si>
    <t>BELLINZAGO NOVARESE</t>
  </si>
  <si>
    <t>A752</t>
  </si>
  <si>
    <t>BELLIZZI</t>
  </si>
  <si>
    <t>M294</t>
  </si>
  <si>
    <t>BELLONA</t>
  </si>
  <si>
    <t>A755</t>
  </si>
  <si>
    <t>BELLOSGUARDO</t>
  </si>
  <si>
    <t>A756</t>
  </si>
  <si>
    <t>BELLUNO</t>
  </si>
  <si>
    <t>A757</t>
  </si>
  <si>
    <t>BELLUSCO</t>
  </si>
  <si>
    <t>A759</t>
  </si>
  <si>
    <t>BELMONTE CALABRO</t>
  </si>
  <si>
    <t>A762</t>
  </si>
  <si>
    <t>BELMONTE CASTELLO</t>
  </si>
  <si>
    <t>A763</t>
  </si>
  <si>
    <t>BELMONTE DEL SANNIO</t>
  </si>
  <si>
    <t>A761</t>
  </si>
  <si>
    <t>BELMONTE IN SABINA</t>
  </si>
  <si>
    <t>A765</t>
  </si>
  <si>
    <t>BELMONTE MEZZAGNO</t>
  </si>
  <si>
    <t>A764</t>
  </si>
  <si>
    <t>BELMONTE PICENO</t>
  </si>
  <si>
    <t>A760</t>
  </si>
  <si>
    <t>BELPASSO</t>
  </si>
  <si>
    <t>A766</t>
  </si>
  <si>
    <t>BELSITO</t>
  </si>
  <si>
    <t>A768</t>
  </si>
  <si>
    <t>BELVEDERE DI SPINELLO</t>
  </si>
  <si>
    <t>A772</t>
  </si>
  <si>
    <t>BELVEDERE LANGHE</t>
  </si>
  <si>
    <t>A774</t>
  </si>
  <si>
    <t>BELVEDERE MARITTIMO</t>
  </si>
  <si>
    <t>A773</t>
  </si>
  <si>
    <t>BELVEDERE OSTRENSE</t>
  </si>
  <si>
    <t>A769</t>
  </si>
  <si>
    <t>BELVEGLIO</t>
  </si>
  <si>
    <t>A770</t>
  </si>
  <si>
    <t>BELVI'</t>
  </si>
  <si>
    <t>A776</t>
  </si>
  <si>
    <t>BEMA</t>
  </si>
  <si>
    <t>A777</t>
  </si>
  <si>
    <t>BENE LARIO</t>
  </si>
  <si>
    <t>A778</t>
  </si>
  <si>
    <t>BENE VAGIENNA</t>
  </si>
  <si>
    <t>A779</t>
  </si>
  <si>
    <t>BENESTARE</t>
  </si>
  <si>
    <t>A780</t>
  </si>
  <si>
    <t>BENETUTTI</t>
  </si>
  <si>
    <t>A781</t>
  </si>
  <si>
    <t>BENEVELLO</t>
  </si>
  <si>
    <t>A782</t>
  </si>
  <si>
    <t>BENEVENTO</t>
  </si>
  <si>
    <t>A783</t>
  </si>
  <si>
    <t>BENNA</t>
  </si>
  <si>
    <t>A784</t>
  </si>
  <si>
    <t>BENTIVOGLIO</t>
  </si>
  <si>
    <t>A785</t>
  </si>
  <si>
    <t>BERBENNO</t>
  </si>
  <si>
    <t>A786</t>
  </si>
  <si>
    <t>BERBENNO DI VALTELLINA</t>
  </si>
  <si>
    <t>A787</t>
  </si>
  <si>
    <t>BERCETO</t>
  </si>
  <si>
    <t>A788</t>
  </si>
  <si>
    <t>BERCHIDDA</t>
  </si>
  <si>
    <t>A789</t>
  </si>
  <si>
    <t>BERDO SAN GIOVANNI</t>
  </si>
  <si>
    <t>A790</t>
  </si>
  <si>
    <t>BEREGAZZO CON FIGLIARO</t>
  </si>
  <si>
    <t>A791</t>
  </si>
  <si>
    <t>BEREGUARDO</t>
  </si>
  <si>
    <t>A792</t>
  </si>
  <si>
    <t>BERGAMASCO</t>
  </si>
  <si>
    <t>A793</t>
  </si>
  <si>
    <t>BERGAMO</t>
  </si>
  <si>
    <t>A794</t>
  </si>
  <si>
    <t>BERGANTINO</t>
  </si>
  <si>
    <t>A795</t>
  </si>
  <si>
    <t>BERGEGGI</t>
  </si>
  <si>
    <t>A796</t>
  </si>
  <si>
    <t>BERGOGNA</t>
  </si>
  <si>
    <t>A797</t>
  </si>
  <si>
    <t>BERGOLO</t>
  </si>
  <si>
    <t>A798</t>
  </si>
  <si>
    <t>BERLINGO</t>
  </si>
  <si>
    <t>A799</t>
  </si>
  <si>
    <t>BERNALDA</t>
  </si>
  <si>
    <t>A801</t>
  </si>
  <si>
    <t>BERNAREGGIO</t>
  </si>
  <si>
    <t>A802</t>
  </si>
  <si>
    <t>BERNATE TICINO</t>
  </si>
  <si>
    <t>A804</t>
  </si>
  <si>
    <t>BERNEZZO</t>
  </si>
  <si>
    <t>A805</t>
  </si>
  <si>
    <t>BERRA</t>
  </si>
  <si>
    <t>A806</t>
  </si>
  <si>
    <t>BERSEZIO DEL QUARNARO</t>
  </si>
  <si>
    <t>A824</t>
  </si>
  <si>
    <t>BERSONE</t>
  </si>
  <si>
    <t>A808</t>
  </si>
  <si>
    <t>BERTINORO</t>
  </si>
  <si>
    <t>A809</t>
  </si>
  <si>
    <t>BERTIOLO</t>
  </si>
  <si>
    <t>A810</t>
  </si>
  <si>
    <t>BERTONICO</t>
  </si>
  <si>
    <t>A811</t>
  </si>
  <si>
    <t>BERZANO DI SAN PIETRO</t>
  </si>
  <si>
    <t>A812</t>
  </si>
  <si>
    <t>BERZANO DI TORTONA</t>
  </si>
  <si>
    <t>A813</t>
  </si>
  <si>
    <t>BERZO DEMO</t>
  </si>
  <si>
    <t>A816</t>
  </si>
  <si>
    <t>BERZO INFERIORE</t>
  </si>
  <si>
    <t>A817</t>
  </si>
  <si>
    <t>BERZO SAN FERMO</t>
  </si>
  <si>
    <t>A815</t>
  </si>
  <si>
    <t>BESANA IN BRIANZA</t>
  </si>
  <si>
    <t>A818</t>
  </si>
  <si>
    <t>BESANO</t>
  </si>
  <si>
    <t>A819</t>
  </si>
  <si>
    <t>BESATE</t>
  </si>
  <si>
    <t>A820</t>
  </si>
  <si>
    <t>BESENELLO</t>
  </si>
  <si>
    <t>A821</t>
  </si>
  <si>
    <t>BESENZONE</t>
  </si>
  <si>
    <t>A823</t>
  </si>
  <si>
    <t>BESNATE</t>
  </si>
  <si>
    <t>A825</t>
  </si>
  <si>
    <t>BESOZZO</t>
  </si>
  <si>
    <t>A826</t>
  </si>
  <si>
    <t>BESSUDE</t>
  </si>
  <si>
    <t>A827</t>
  </si>
  <si>
    <t>BETTOLA</t>
  </si>
  <si>
    <t>A831</t>
  </si>
  <si>
    <t>BETTONA</t>
  </si>
  <si>
    <t>A832</t>
  </si>
  <si>
    <t>BEURA CARDEZZA</t>
  </si>
  <si>
    <t>A834</t>
  </si>
  <si>
    <t>BEVAGNA</t>
  </si>
  <si>
    <t>A835</t>
  </si>
  <si>
    <t>BEVERINO</t>
  </si>
  <si>
    <t>A836</t>
  </si>
  <si>
    <t>BEVILACQUA</t>
  </si>
  <si>
    <t>A837</t>
  </si>
  <si>
    <t>BEZZECCA</t>
  </si>
  <si>
    <t>A839</t>
  </si>
  <si>
    <t>BIANCAVILLA</t>
  </si>
  <si>
    <t>A841</t>
  </si>
  <si>
    <t>BIANCHI</t>
  </si>
  <si>
    <t>A842</t>
  </si>
  <si>
    <t>BIANCO</t>
  </si>
  <si>
    <t>A843</t>
  </si>
  <si>
    <t>BIANDRATE</t>
  </si>
  <si>
    <t>A844</t>
  </si>
  <si>
    <t>BIANDRONNO</t>
  </si>
  <si>
    <t>A845</t>
  </si>
  <si>
    <t>BIANZANO</t>
  </si>
  <si>
    <t>A846</t>
  </si>
  <si>
    <t>BIANZE'</t>
  </si>
  <si>
    <t>A847</t>
  </si>
  <si>
    <t>BIANZONE</t>
  </si>
  <si>
    <t>A848</t>
  </si>
  <si>
    <t>BIASSONO</t>
  </si>
  <si>
    <t>A849</t>
  </si>
  <si>
    <t>BIBBIANO</t>
  </si>
  <si>
    <t>A850</t>
  </si>
  <si>
    <t>BIBBIENA</t>
  </si>
  <si>
    <t>A851</t>
  </si>
  <si>
    <t>BIBBONA</t>
  </si>
  <si>
    <t>A852</t>
  </si>
  <si>
    <t>BIBIANA</t>
  </si>
  <si>
    <t>A853</t>
  </si>
  <si>
    <t>BICCARI</t>
  </si>
  <si>
    <t>A854</t>
  </si>
  <si>
    <t>BICINICCO</t>
  </si>
  <si>
    <t>A855</t>
  </si>
  <si>
    <t>BIDONI'</t>
  </si>
  <si>
    <t>A856</t>
  </si>
  <si>
    <t>BIELLA</t>
  </si>
  <si>
    <t>A859</t>
  </si>
  <si>
    <t>BIENNO</t>
  </si>
  <si>
    <t>A861</t>
  </si>
  <si>
    <t>BIENO</t>
  </si>
  <si>
    <t>A863</t>
  </si>
  <si>
    <t>BIENTINA</t>
  </si>
  <si>
    <t>A864</t>
  </si>
  <si>
    <t>BIGARELLO</t>
  </si>
  <si>
    <t>A866</t>
  </si>
  <si>
    <t>BINAGO</t>
  </si>
  <si>
    <t>A870</t>
  </si>
  <si>
    <t>BINASCO</t>
  </si>
  <si>
    <t>A872</t>
  </si>
  <si>
    <t>BINETTO</t>
  </si>
  <si>
    <t>A874</t>
  </si>
  <si>
    <t>BIOGLIO</t>
  </si>
  <si>
    <t>A876</t>
  </si>
  <si>
    <t>BIONAZ</t>
  </si>
  <si>
    <t>A877</t>
  </si>
  <si>
    <t>BIONE</t>
  </si>
  <si>
    <t>A878</t>
  </si>
  <si>
    <t>BIRORI</t>
  </si>
  <si>
    <t>A880</t>
  </si>
  <si>
    <t>BISACCIA</t>
  </si>
  <si>
    <t>A881</t>
  </si>
  <si>
    <t>BISACQUINO</t>
  </si>
  <si>
    <t>A882</t>
  </si>
  <si>
    <t>BISCEGLIE</t>
  </si>
  <si>
    <t>A883</t>
  </si>
  <si>
    <t>BISEGNA</t>
  </si>
  <si>
    <t>A884</t>
  </si>
  <si>
    <t>BISENTI</t>
  </si>
  <si>
    <t>A885</t>
  </si>
  <si>
    <t>BISIGNANO</t>
  </si>
  <si>
    <t>A887</t>
  </si>
  <si>
    <t>BISTAGNO</t>
  </si>
  <si>
    <t>A889</t>
  </si>
  <si>
    <t>BISTERZA</t>
  </si>
  <si>
    <t>A890</t>
  </si>
  <si>
    <t>BISUSCHIO</t>
  </si>
  <si>
    <t>A891</t>
  </si>
  <si>
    <t>BITETTO</t>
  </si>
  <si>
    <t>A892</t>
  </si>
  <si>
    <t>BITONTO</t>
  </si>
  <si>
    <t>A893</t>
  </si>
  <si>
    <t>BITRITTO</t>
  </si>
  <si>
    <t>A894</t>
  </si>
  <si>
    <t>BITTI</t>
  </si>
  <si>
    <t>A895</t>
  </si>
  <si>
    <t>BIVONA</t>
  </si>
  <si>
    <t>A896</t>
  </si>
  <si>
    <t>BIVONGI</t>
  </si>
  <si>
    <t>A897</t>
  </si>
  <si>
    <t>BIZZARONE</t>
  </si>
  <si>
    <t>A898</t>
  </si>
  <si>
    <t>BLEGGIO INFERIORE</t>
  </si>
  <si>
    <t>A901</t>
  </si>
  <si>
    <t>BLEGGIO SUPERIORE</t>
  </si>
  <si>
    <t>A902</t>
  </si>
  <si>
    <t>BLELLO</t>
  </si>
  <si>
    <t>A903</t>
  </si>
  <si>
    <t>BLERA</t>
  </si>
  <si>
    <t>A857</t>
  </si>
  <si>
    <t>BLESSAGNO</t>
  </si>
  <si>
    <t>A904</t>
  </si>
  <si>
    <t>BLEVIO</t>
  </si>
  <si>
    <t>A905</t>
  </si>
  <si>
    <t>BLUFI</t>
  </si>
  <si>
    <t>M268</t>
  </si>
  <si>
    <t>BOARA PISANI</t>
  </si>
  <si>
    <t>A906</t>
  </si>
  <si>
    <t>BOBBIO</t>
  </si>
  <si>
    <t>A909</t>
  </si>
  <si>
    <t>BOBBIO PELLICE</t>
  </si>
  <si>
    <t>A910</t>
  </si>
  <si>
    <t>BOCA</t>
  </si>
  <si>
    <t>A911</t>
  </si>
  <si>
    <t>BOCCHIGLIERO</t>
  </si>
  <si>
    <t>A912</t>
  </si>
  <si>
    <t>BOCCIOLETO</t>
  </si>
  <si>
    <t>A914</t>
  </si>
  <si>
    <t>BOCENAGO</t>
  </si>
  <si>
    <t>A916</t>
  </si>
  <si>
    <t>BODIO LOMNAGO</t>
  </si>
  <si>
    <t>A918</t>
  </si>
  <si>
    <t>BOFFALORA D'ADDA</t>
  </si>
  <si>
    <t>A919</t>
  </si>
  <si>
    <t>BOFFALORA SOPRA TICINO</t>
  </si>
  <si>
    <t>A920</t>
  </si>
  <si>
    <t>BOGLIASCO</t>
  </si>
  <si>
    <t>A922</t>
  </si>
  <si>
    <t>BOGLIUNO</t>
  </si>
  <si>
    <t>A924</t>
  </si>
  <si>
    <t>BOGNANCO</t>
  </si>
  <si>
    <t>A925</t>
  </si>
  <si>
    <t>BOGOGNO</t>
  </si>
  <si>
    <t>A929</t>
  </si>
  <si>
    <t>BOISSANO</t>
  </si>
  <si>
    <t>A931</t>
  </si>
  <si>
    <t>BOJANO</t>
  </si>
  <si>
    <t>A930</t>
  </si>
  <si>
    <t>BOLANO</t>
  </si>
  <si>
    <t>A932</t>
  </si>
  <si>
    <t>BOLBENO</t>
  </si>
  <si>
    <t>A933</t>
  </si>
  <si>
    <t>BOLGARE</t>
  </si>
  <si>
    <t>A937</t>
  </si>
  <si>
    <t>BOLLATE</t>
  </si>
  <si>
    <t>A940</t>
  </si>
  <si>
    <t>BOLLENGO</t>
  </si>
  <si>
    <t>A941</t>
  </si>
  <si>
    <t>BOLOGNA</t>
  </si>
  <si>
    <t>A944</t>
  </si>
  <si>
    <t>BOLOGNANO</t>
  </si>
  <si>
    <t>A945</t>
  </si>
  <si>
    <t>BOLOGNETTA</t>
  </si>
  <si>
    <t>A946</t>
  </si>
  <si>
    <t>BOLOGNOLA</t>
  </si>
  <si>
    <t>A947</t>
  </si>
  <si>
    <t>BOLOTANA</t>
  </si>
  <si>
    <t>A948</t>
  </si>
  <si>
    <t>BOLSENA</t>
  </si>
  <si>
    <t>A949</t>
  </si>
  <si>
    <t>BOLTIERE</t>
  </si>
  <si>
    <t>A950</t>
  </si>
  <si>
    <t>BOLZANO</t>
  </si>
  <si>
    <t>A952</t>
  </si>
  <si>
    <t>BOLZANO NOVARESE</t>
  </si>
  <si>
    <t>A953</t>
  </si>
  <si>
    <t>BOLZANO VICENTINO</t>
  </si>
  <si>
    <t>A954</t>
  </si>
  <si>
    <t>BOMARZO</t>
  </si>
  <si>
    <t>A955</t>
  </si>
  <si>
    <t>BOMBA</t>
  </si>
  <si>
    <t>A956</t>
  </si>
  <si>
    <t>BOMPENSIERE</t>
  </si>
  <si>
    <t>A957</t>
  </si>
  <si>
    <t>BOMPIETRO</t>
  </si>
  <si>
    <t>A958</t>
  </si>
  <si>
    <t>BOMPORTO</t>
  </si>
  <si>
    <t>A959</t>
  </si>
  <si>
    <t>BONARCADO</t>
  </si>
  <si>
    <t>A960</t>
  </si>
  <si>
    <t>BONASSOLA</t>
  </si>
  <si>
    <t>A961</t>
  </si>
  <si>
    <t>BONATE SOPRA</t>
  </si>
  <si>
    <t>A963</t>
  </si>
  <si>
    <t>BONATE SOTTO</t>
  </si>
  <si>
    <t>A962</t>
  </si>
  <si>
    <t>BONAVIGO</t>
  </si>
  <si>
    <t>A964</t>
  </si>
  <si>
    <t>BONDENO</t>
  </si>
  <si>
    <t>A965</t>
  </si>
  <si>
    <t>BONDO</t>
  </si>
  <si>
    <t>A967</t>
  </si>
  <si>
    <t>BONDONE</t>
  </si>
  <si>
    <t>A968</t>
  </si>
  <si>
    <t>BONEA</t>
  </si>
  <si>
    <t>A970</t>
  </si>
  <si>
    <t>BONEFRO</t>
  </si>
  <si>
    <t>A971</t>
  </si>
  <si>
    <t>BONEMERSE</t>
  </si>
  <si>
    <t>A972</t>
  </si>
  <si>
    <t>BONIFATI</t>
  </si>
  <si>
    <t>A973</t>
  </si>
  <si>
    <t>BONITO</t>
  </si>
  <si>
    <t>A975</t>
  </si>
  <si>
    <t>BONNANARO</t>
  </si>
  <si>
    <t>A976</t>
  </si>
  <si>
    <t>BONO</t>
  </si>
  <si>
    <t>A977</t>
  </si>
  <si>
    <t>BONORVA</t>
  </si>
  <si>
    <t>A978</t>
  </si>
  <si>
    <t>BONVICINO</t>
  </si>
  <si>
    <t>A979</t>
  </si>
  <si>
    <t>BORBONA</t>
  </si>
  <si>
    <t>A981</t>
  </si>
  <si>
    <t>BORCA DI CADORE</t>
  </si>
  <si>
    <t>A982</t>
  </si>
  <si>
    <t>BORDANO</t>
  </si>
  <si>
    <t>A983</t>
  </si>
  <si>
    <t>BORDIGHERA</t>
  </si>
  <si>
    <t>A984</t>
  </si>
  <si>
    <t>BORDOLANO</t>
  </si>
  <si>
    <t>A986</t>
  </si>
  <si>
    <t>BORE</t>
  </si>
  <si>
    <t>A987</t>
  </si>
  <si>
    <t>BORETTO</t>
  </si>
  <si>
    <t>A988</t>
  </si>
  <si>
    <t>BORGARELLO</t>
  </si>
  <si>
    <t>A989</t>
  </si>
  <si>
    <t>BORGARO TORINESE</t>
  </si>
  <si>
    <t>A990</t>
  </si>
  <si>
    <t>BORGETTO</t>
  </si>
  <si>
    <t>A991</t>
  </si>
  <si>
    <t>BORGHETTO D'ARROSCIA</t>
  </si>
  <si>
    <t>A993</t>
  </si>
  <si>
    <t>BORGHETTO DI BORBERA</t>
  </si>
  <si>
    <t>A998</t>
  </si>
  <si>
    <t>BORGHETTO DI VARA</t>
  </si>
  <si>
    <t>A992</t>
  </si>
  <si>
    <t>BORGHETTO LODIGIANO</t>
  </si>
  <si>
    <t>A995</t>
  </si>
  <si>
    <t>BORGHETTO SANTO SPIRITO</t>
  </si>
  <si>
    <t>A999</t>
  </si>
  <si>
    <t>BORGHI</t>
  </si>
  <si>
    <t>B001</t>
  </si>
  <si>
    <t>BORGIA</t>
  </si>
  <si>
    <t>B002</t>
  </si>
  <si>
    <t>BORGIALLO</t>
  </si>
  <si>
    <t>B003</t>
  </si>
  <si>
    <t>BORGIO VEREZZI</t>
  </si>
  <si>
    <t>B005</t>
  </si>
  <si>
    <t>BORGO A MOZZANO</t>
  </si>
  <si>
    <t>B007</t>
  </si>
  <si>
    <t>BORGO D'ALE</t>
  </si>
  <si>
    <t>B009</t>
  </si>
  <si>
    <t>BORGO DI TERZO</t>
  </si>
  <si>
    <t>B010</t>
  </si>
  <si>
    <t>BORGO PACE</t>
  </si>
  <si>
    <t>B026</t>
  </si>
  <si>
    <t>BORGO PRIOLO</t>
  </si>
  <si>
    <t>B028</t>
  </si>
  <si>
    <t>BORGO SAN DALMAZZO</t>
  </si>
  <si>
    <t>B033</t>
  </si>
  <si>
    <t>BORGO SAN GIACOMO</t>
  </si>
  <si>
    <t>B035</t>
  </si>
  <si>
    <t>BORGO SAN GIOVANNI</t>
  </si>
  <si>
    <t>B017</t>
  </si>
  <si>
    <t>BORGO SAN LORENZO</t>
  </si>
  <si>
    <t>B036</t>
  </si>
  <si>
    <t>BORGO SAN MARTINO</t>
  </si>
  <si>
    <t>B037</t>
  </si>
  <si>
    <t>BORGO SAN SIRO</t>
  </si>
  <si>
    <t>B038</t>
  </si>
  <si>
    <t>BORGO TICINO</t>
  </si>
  <si>
    <t>B043</t>
  </si>
  <si>
    <t>BORGO TOSSIGNANO</t>
  </si>
  <si>
    <t>B044</t>
  </si>
  <si>
    <t>BORGO VAL DI TARO</t>
  </si>
  <si>
    <t>B042</t>
  </si>
  <si>
    <t>BORGO VALSUGANA</t>
  </si>
  <si>
    <t>B006</t>
  </si>
  <si>
    <t>BORGO VELINO</t>
  </si>
  <si>
    <t>A996</t>
  </si>
  <si>
    <t>BORGO VERCELLI</t>
  </si>
  <si>
    <t>B046</t>
  </si>
  <si>
    <t>BORGOFORTE</t>
  </si>
  <si>
    <t>B011</t>
  </si>
  <si>
    <t>BORGOFRANCO D'IVREA</t>
  </si>
  <si>
    <t>B015</t>
  </si>
  <si>
    <t>BORGOFRANCO SUL PO</t>
  </si>
  <si>
    <t>B013</t>
  </si>
  <si>
    <t>BORGOLAVEZZARO</t>
  </si>
  <si>
    <t>B016</t>
  </si>
  <si>
    <t>BORGOMALE</t>
  </si>
  <si>
    <t>B018</t>
  </si>
  <si>
    <t>BORGOMANERO</t>
  </si>
  <si>
    <t>B019</t>
  </si>
  <si>
    <t>BORGOMARO</t>
  </si>
  <si>
    <t>B020</t>
  </si>
  <si>
    <t>BORGOMASINO</t>
  </si>
  <si>
    <t>B021</t>
  </si>
  <si>
    <t>BORGONE SUSA</t>
  </si>
  <si>
    <t>B024</t>
  </si>
  <si>
    <t>BORGONOVO VAL TIDONE</t>
  </si>
  <si>
    <t>B025</t>
  </si>
  <si>
    <t>BORGORATTO ALESSANDRINO</t>
  </si>
  <si>
    <t>B029</t>
  </si>
  <si>
    <t>BORGORATTO MORMOROLO</t>
  </si>
  <si>
    <t>B030</t>
  </si>
  <si>
    <t>BORGORICCO</t>
  </si>
  <si>
    <t>B031</t>
  </si>
  <si>
    <t>BORGOROSE</t>
  </si>
  <si>
    <t>B008</t>
  </si>
  <si>
    <t>BORGOSATOLLO</t>
  </si>
  <si>
    <t>B040</t>
  </si>
  <si>
    <t>BORGOSESIA</t>
  </si>
  <si>
    <t>B041</t>
  </si>
  <si>
    <t>BORMIDA</t>
  </si>
  <si>
    <t>B048</t>
  </si>
  <si>
    <t>BORMIO</t>
  </si>
  <si>
    <t>B049</t>
  </si>
  <si>
    <t>BORNASCO</t>
  </si>
  <si>
    <t>B051</t>
  </si>
  <si>
    <t>BORNO</t>
  </si>
  <si>
    <t>B054</t>
  </si>
  <si>
    <t>BORONEDDU</t>
  </si>
  <si>
    <t>B055</t>
  </si>
  <si>
    <t>BORORE</t>
  </si>
  <si>
    <t>B056</t>
  </si>
  <si>
    <t>BORRELLO</t>
  </si>
  <si>
    <t>B057</t>
  </si>
  <si>
    <t>BORRIANA</t>
  </si>
  <si>
    <t>B058</t>
  </si>
  <si>
    <t>BORSO DEL GRAPPA</t>
  </si>
  <si>
    <t>B061</t>
  </si>
  <si>
    <t>BORTIGALI</t>
  </si>
  <si>
    <t>B062</t>
  </si>
  <si>
    <t>BORTIGIADAS</t>
  </si>
  <si>
    <t>B063</t>
  </si>
  <si>
    <t>BORUTTA</t>
  </si>
  <si>
    <t>B064</t>
  </si>
  <si>
    <t>BORZONASCA</t>
  </si>
  <si>
    <t>B067</t>
  </si>
  <si>
    <t>BOSA</t>
  </si>
  <si>
    <t>B068</t>
  </si>
  <si>
    <t>BOSARO</t>
  </si>
  <si>
    <t>B069</t>
  </si>
  <si>
    <t>BOSCHI SANT'ANNA</t>
  </si>
  <si>
    <t>B070</t>
  </si>
  <si>
    <t>BOSCO CHIESANUOVA</t>
  </si>
  <si>
    <t>B073</t>
  </si>
  <si>
    <t>BOSCO MARENGO</t>
  </si>
  <si>
    <t>B071</t>
  </si>
  <si>
    <t>BOSCONERO</t>
  </si>
  <si>
    <t>B075</t>
  </si>
  <si>
    <t>BOSCOREALE</t>
  </si>
  <si>
    <t>B076</t>
  </si>
  <si>
    <t>BOSCOTRECASE</t>
  </si>
  <si>
    <t>B077</t>
  </si>
  <si>
    <t>BOSENTINO</t>
  </si>
  <si>
    <t>B078</t>
  </si>
  <si>
    <t>BOSIA</t>
  </si>
  <si>
    <t>B079</t>
  </si>
  <si>
    <t>BOSIO</t>
  </si>
  <si>
    <t>B080</t>
  </si>
  <si>
    <t>BOSISIO PARINI</t>
  </si>
  <si>
    <t>B081</t>
  </si>
  <si>
    <t>BOSNASCO</t>
  </si>
  <si>
    <t>B082</t>
  </si>
  <si>
    <t>BOSSICO</t>
  </si>
  <si>
    <t>B083</t>
  </si>
  <si>
    <t>BOSSOLASCO</t>
  </si>
  <si>
    <t>B084</t>
  </si>
  <si>
    <t>BOTRICELLO</t>
  </si>
  <si>
    <t>B085</t>
  </si>
  <si>
    <t>BOTRUGNO</t>
  </si>
  <si>
    <t>B086</t>
  </si>
  <si>
    <t>BOTTANUCO</t>
  </si>
  <si>
    <t>B088</t>
  </si>
  <si>
    <t>BOTTICINO</t>
  </si>
  <si>
    <t>B091</t>
  </si>
  <si>
    <t>BOTTIDDA</t>
  </si>
  <si>
    <t>B094</t>
  </si>
  <si>
    <t>BOVA</t>
  </si>
  <si>
    <t>B097</t>
  </si>
  <si>
    <t>BOVA MARINA</t>
  </si>
  <si>
    <t>B099</t>
  </si>
  <si>
    <t>BOVALINO</t>
  </si>
  <si>
    <t>B098</t>
  </si>
  <si>
    <t>BOVEGNO</t>
  </si>
  <si>
    <t>B100</t>
  </si>
  <si>
    <t>BOVES</t>
  </si>
  <si>
    <t>B101</t>
  </si>
  <si>
    <t>BOVEZZO</t>
  </si>
  <si>
    <t>B102</t>
  </si>
  <si>
    <t>BOVILLE ERNICA</t>
  </si>
  <si>
    <t>A720</t>
  </si>
  <si>
    <t>BOVINO</t>
  </si>
  <si>
    <t>B104</t>
  </si>
  <si>
    <t>BOVISIO MASCIAGO</t>
  </si>
  <si>
    <t>B105</t>
  </si>
  <si>
    <t>BOVOLENTA</t>
  </si>
  <si>
    <t>B106</t>
  </si>
  <si>
    <t>BOVOLONE</t>
  </si>
  <si>
    <t>B107</t>
  </si>
  <si>
    <t>BOZZOLE</t>
  </si>
  <si>
    <t>B109</t>
  </si>
  <si>
    <t>BOZZOLO</t>
  </si>
  <si>
    <t>B110</t>
  </si>
  <si>
    <t>BRA</t>
  </si>
  <si>
    <t>B111</t>
  </si>
  <si>
    <t>BRACCA</t>
  </si>
  <si>
    <t>B112</t>
  </si>
  <si>
    <t>BRACCIANO</t>
  </si>
  <si>
    <t>B114</t>
  </si>
  <si>
    <t>BRACIGLIANO</t>
  </si>
  <si>
    <t>B115</t>
  </si>
  <si>
    <t>BRAIES</t>
  </si>
  <si>
    <t>B116</t>
  </si>
  <si>
    <t>BRALLO DI PREGOLA</t>
  </si>
  <si>
    <t>B117</t>
  </si>
  <si>
    <t>BRANCALEONE</t>
  </si>
  <si>
    <t>B118</t>
  </si>
  <si>
    <t>BRANDICO</t>
  </si>
  <si>
    <t>B120</t>
  </si>
  <si>
    <t>BRANDIZZO</t>
  </si>
  <si>
    <t>B121</t>
  </si>
  <si>
    <t>BRANZI</t>
  </si>
  <si>
    <t>B123</t>
  </si>
  <si>
    <t>BRAONE</t>
  </si>
  <si>
    <t>B124</t>
  </si>
  <si>
    <t>BREBBIA</t>
  </si>
  <si>
    <t>B126</t>
  </si>
  <si>
    <t>BREDA DI PIAVE</t>
  </si>
  <si>
    <t>B128</t>
  </si>
  <si>
    <t>BREGANO</t>
  </si>
  <si>
    <t>B131</t>
  </si>
  <si>
    <t>BREGANZE</t>
  </si>
  <si>
    <t>B132</t>
  </si>
  <si>
    <t>BREGNANO</t>
  </si>
  <si>
    <t>B134</t>
  </si>
  <si>
    <t>BREGUZZO</t>
  </si>
  <si>
    <t>B135</t>
  </si>
  <si>
    <t>BREIA</t>
  </si>
  <si>
    <t>B136</t>
  </si>
  <si>
    <t>BREMBATE</t>
  </si>
  <si>
    <t>B137</t>
  </si>
  <si>
    <t>BREMBATE DI SOPRA</t>
  </si>
  <si>
    <t>B138</t>
  </si>
  <si>
    <t>BREMBILLA</t>
  </si>
  <si>
    <t>B140</t>
  </si>
  <si>
    <t>BREMBIO</t>
  </si>
  <si>
    <t>B141</t>
  </si>
  <si>
    <t>BREME</t>
  </si>
  <si>
    <t>B142</t>
  </si>
  <si>
    <t>BRENDOLA</t>
  </si>
  <si>
    <t>B143</t>
  </si>
  <si>
    <t>BRENNA</t>
  </si>
  <si>
    <t>B144</t>
  </si>
  <si>
    <t>BRENNERO</t>
  </si>
  <si>
    <t>B145</t>
  </si>
  <si>
    <t>BRENO</t>
  </si>
  <si>
    <t>B149</t>
  </si>
  <si>
    <t>BRENTA</t>
  </si>
  <si>
    <t>B150</t>
  </si>
  <si>
    <t>BRENTINO BELLUNO</t>
  </si>
  <si>
    <t>B152</t>
  </si>
  <si>
    <t>BRENTONICO</t>
  </si>
  <si>
    <t>B153</t>
  </si>
  <si>
    <t>BRENZONE</t>
  </si>
  <si>
    <t>B154</t>
  </si>
  <si>
    <t>BRESCELLO</t>
  </si>
  <si>
    <t>B156</t>
  </si>
  <si>
    <t>BRESCIA</t>
  </si>
  <si>
    <t>B157</t>
  </si>
  <si>
    <t>BRESIMO</t>
  </si>
  <si>
    <t>B158</t>
  </si>
  <si>
    <t>BRESSANA BOTTARONE</t>
  </si>
  <si>
    <t>B159</t>
  </si>
  <si>
    <t>BRESSANONE</t>
  </si>
  <si>
    <t>B160</t>
  </si>
  <si>
    <t>BRESSANVIDO</t>
  </si>
  <si>
    <t>B161</t>
  </si>
  <si>
    <t>BRESSO</t>
  </si>
  <si>
    <t>B162</t>
  </si>
  <si>
    <t>BREZ</t>
  </si>
  <si>
    <t>B165</t>
  </si>
  <si>
    <t>BREZZO DI BEDERO</t>
  </si>
  <si>
    <t>B166</t>
  </si>
  <si>
    <t>BRIAGLIA</t>
  </si>
  <si>
    <t>B167</t>
  </si>
  <si>
    <t>BRIATICO</t>
  </si>
  <si>
    <t>B169</t>
  </si>
  <si>
    <t>BRICHERASIO</t>
  </si>
  <si>
    <t>B171</t>
  </si>
  <si>
    <t>BRIENNO</t>
  </si>
  <si>
    <t>B172</t>
  </si>
  <si>
    <t>BRIENZA</t>
  </si>
  <si>
    <t>B173</t>
  </si>
  <si>
    <t>BRIGA ALTA</t>
  </si>
  <si>
    <t>B175</t>
  </si>
  <si>
    <t>BRIGA NOVARESE</t>
  </si>
  <si>
    <t>B176</t>
  </si>
  <si>
    <t>BRIGNANO FRASCATA</t>
  </si>
  <si>
    <t>B179</t>
  </si>
  <si>
    <t>BRIGNANO GERA D'ADDA</t>
  </si>
  <si>
    <t>B178</t>
  </si>
  <si>
    <t>BRINDISI</t>
  </si>
  <si>
    <t>B180</t>
  </si>
  <si>
    <t>BRINDISI MONTAGNA</t>
  </si>
  <si>
    <t>B181</t>
  </si>
  <si>
    <t>BRINZIO</t>
  </si>
  <si>
    <t>B182</t>
  </si>
  <si>
    <t>BRIONA</t>
  </si>
  <si>
    <t>B183</t>
  </si>
  <si>
    <t>BRIONE</t>
  </si>
  <si>
    <t>B184</t>
  </si>
  <si>
    <t>BRIONE DI TRENTO</t>
  </si>
  <si>
    <t>B185</t>
  </si>
  <si>
    <t>BRIONI MAGGIORE</t>
  </si>
  <si>
    <t>B186</t>
  </si>
  <si>
    <t>BRIOSCO</t>
  </si>
  <si>
    <t>B187</t>
  </si>
  <si>
    <t>BRISIGHELLA</t>
  </si>
  <si>
    <t>B188</t>
  </si>
  <si>
    <t>BRISSAGO-VALTRAVAGLIA</t>
  </si>
  <si>
    <t>B191</t>
  </si>
  <si>
    <t>BRISSOGNE</t>
  </si>
  <si>
    <t>B192</t>
  </si>
  <si>
    <t>BRITTOLI</t>
  </si>
  <si>
    <t>B193</t>
  </si>
  <si>
    <t>BRIVIO</t>
  </si>
  <si>
    <t>B194</t>
  </si>
  <si>
    <t>BROCCOSTELLA</t>
  </si>
  <si>
    <t>B195</t>
  </si>
  <si>
    <t>BROGLIANO</t>
  </si>
  <si>
    <t>B196</t>
  </si>
  <si>
    <t>BROGNATURO</t>
  </si>
  <si>
    <t>B197</t>
  </si>
  <si>
    <t>BROLO</t>
  </si>
  <si>
    <t>B198</t>
  </si>
  <si>
    <t>BRONDELLO</t>
  </si>
  <si>
    <t>B200</t>
  </si>
  <si>
    <t>BRONI</t>
  </si>
  <si>
    <t>B201</t>
  </si>
  <si>
    <t>BRONTE</t>
  </si>
  <si>
    <t>B202</t>
  </si>
  <si>
    <t>BRONZOLO</t>
  </si>
  <si>
    <t>B203</t>
  </si>
  <si>
    <t>BROSSASCO</t>
  </si>
  <si>
    <t>B204</t>
  </si>
  <si>
    <t>BROSSO</t>
  </si>
  <si>
    <t>B205</t>
  </si>
  <si>
    <t>BROVELLO-CARPUGNINO</t>
  </si>
  <si>
    <t>B207</t>
  </si>
  <si>
    <t>BROZOLO</t>
  </si>
  <si>
    <t>B209</t>
  </si>
  <si>
    <t>BRUGHERIO</t>
  </si>
  <si>
    <t>B212</t>
  </si>
  <si>
    <t>BRUGINE</t>
  </si>
  <si>
    <t>B213</t>
  </si>
  <si>
    <t>BRUGNATO</t>
  </si>
  <si>
    <t>B214</t>
  </si>
  <si>
    <t>BRUGNERA</t>
  </si>
  <si>
    <t>B215</t>
  </si>
  <si>
    <t>BRUINO</t>
  </si>
  <si>
    <t>B216</t>
  </si>
  <si>
    <t>BRUMANO</t>
  </si>
  <si>
    <t>B217</t>
  </si>
  <si>
    <t>BRUNATE</t>
  </si>
  <si>
    <t>B218</t>
  </si>
  <si>
    <t>BRUNELLO</t>
  </si>
  <si>
    <t>B219</t>
  </si>
  <si>
    <t>BRUNICO</t>
  </si>
  <si>
    <t>B220</t>
  </si>
  <si>
    <t>BRUNO</t>
  </si>
  <si>
    <t>B221</t>
  </si>
  <si>
    <t>BRUSAPORTO</t>
  </si>
  <si>
    <t>B223</t>
  </si>
  <si>
    <t>BRUSASCO</t>
  </si>
  <si>
    <t>B225</t>
  </si>
  <si>
    <t>BRUSCIANO</t>
  </si>
  <si>
    <t>B227</t>
  </si>
  <si>
    <t>BRUSIMPIANO</t>
  </si>
  <si>
    <t>B228</t>
  </si>
  <si>
    <t>BRUSNENGO</t>
  </si>
  <si>
    <t>B229</t>
  </si>
  <si>
    <t>BRUSSON</t>
  </si>
  <si>
    <t>B230</t>
  </si>
  <si>
    <t>BRUZOLO</t>
  </si>
  <si>
    <t>B232</t>
  </si>
  <si>
    <t>BRUZZANO ZEFFIRIO</t>
  </si>
  <si>
    <t>B234</t>
  </si>
  <si>
    <t>BUBBIANO</t>
  </si>
  <si>
    <t>B235</t>
  </si>
  <si>
    <t>BUBBIO</t>
  </si>
  <si>
    <t>B236</t>
  </si>
  <si>
    <t>BUCCHERI</t>
  </si>
  <si>
    <t>B237</t>
  </si>
  <si>
    <t>BUCCHIANICO</t>
  </si>
  <si>
    <t>B238</t>
  </si>
  <si>
    <t>BUCCIANO</t>
  </si>
  <si>
    <t>B239</t>
  </si>
  <si>
    <t>BUCCINASCO</t>
  </si>
  <si>
    <t>B240</t>
  </si>
  <si>
    <t>BUCCINO</t>
  </si>
  <si>
    <t>B242</t>
  </si>
  <si>
    <t>BUCINE</t>
  </si>
  <si>
    <t>B243</t>
  </si>
  <si>
    <t>BUCUIE</t>
  </si>
  <si>
    <t>B244</t>
  </si>
  <si>
    <t>BUDDUSO'</t>
  </si>
  <si>
    <t>B246</t>
  </si>
  <si>
    <t>BUDOIA</t>
  </si>
  <si>
    <t>B247</t>
  </si>
  <si>
    <t>BUDONI</t>
  </si>
  <si>
    <t>B248</t>
  </si>
  <si>
    <t>BUDRIO</t>
  </si>
  <si>
    <t>B249</t>
  </si>
  <si>
    <t>BUGGERRU</t>
  </si>
  <si>
    <t>B250</t>
  </si>
  <si>
    <t>BUGGIANO</t>
  </si>
  <si>
    <t>B251</t>
  </si>
  <si>
    <t>BUGLIO IN MONTE</t>
  </si>
  <si>
    <t>B255</t>
  </si>
  <si>
    <t>BUGNARA</t>
  </si>
  <si>
    <t>B256</t>
  </si>
  <si>
    <t>BUGUGGIATE</t>
  </si>
  <si>
    <t>B258</t>
  </si>
  <si>
    <t>BUIA</t>
  </si>
  <si>
    <t>B259</t>
  </si>
  <si>
    <t>BUIE D'ISTRIA</t>
  </si>
  <si>
    <t>B260</t>
  </si>
  <si>
    <t>BULCIAGO</t>
  </si>
  <si>
    <t>B261</t>
  </si>
  <si>
    <t>BULGAROGRASSO</t>
  </si>
  <si>
    <t>B262</t>
  </si>
  <si>
    <t>BULTEI</t>
  </si>
  <si>
    <t>B264</t>
  </si>
  <si>
    <t>BULZI</t>
  </si>
  <si>
    <t>B265</t>
  </si>
  <si>
    <t>BUONABITACOLO</t>
  </si>
  <si>
    <t>B266</t>
  </si>
  <si>
    <t>BUONALBERGO</t>
  </si>
  <si>
    <t>B267</t>
  </si>
  <si>
    <t>BUONCONVENTO</t>
  </si>
  <si>
    <t>B269</t>
  </si>
  <si>
    <t>BUONVICINO</t>
  </si>
  <si>
    <t>B270</t>
  </si>
  <si>
    <t>BURAGO DI MOLGORA</t>
  </si>
  <si>
    <t>B272</t>
  </si>
  <si>
    <t>BURCEI</t>
  </si>
  <si>
    <t>B274</t>
  </si>
  <si>
    <t>BURGIO</t>
  </si>
  <si>
    <t>B275</t>
  </si>
  <si>
    <t>BURGOS</t>
  </si>
  <si>
    <t>B276</t>
  </si>
  <si>
    <t>BURIASCO</t>
  </si>
  <si>
    <t>B278</t>
  </si>
  <si>
    <t>BUROLO</t>
  </si>
  <si>
    <t>B279</t>
  </si>
  <si>
    <t>BURONZO</t>
  </si>
  <si>
    <t>B280</t>
  </si>
  <si>
    <t>BUSACHI</t>
  </si>
  <si>
    <t>B281</t>
  </si>
  <si>
    <t>BUSALLA</t>
  </si>
  <si>
    <t>B282</t>
  </si>
  <si>
    <t>BUSANA</t>
  </si>
  <si>
    <t>B283</t>
  </si>
  <si>
    <t>BUSANO</t>
  </si>
  <si>
    <t>B284</t>
  </si>
  <si>
    <t>BUSCA</t>
  </si>
  <si>
    <t>B285</t>
  </si>
  <si>
    <t>BUSCATE</t>
  </si>
  <si>
    <t>B286</t>
  </si>
  <si>
    <t>BUSCEMI</t>
  </si>
  <si>
    <t>B287</t>
  </si>
  <si>
    <t>BUSETO PALIZZOLO</t>
  </si>
  <si>
    <t>B288</t>
  </si>
  <si>
    <t>BUSNAGO</t>
  </si>
  <si>
    <t>B289</t>
  </si>
  <si>
    <t>BUSSERO</t>
  </si>
  <si>
    <t>B292</t>
  </si>
  <si>
    <t>BUSSETO</t>
  </si>
  <si>
    <t>B293</t>
  </si>
  <si>
    <t>BUSSI SUL TIRINO</t>
  </si>
  <si>
    <t>B294</t>
  </si>
  <si>
    <t>BUSSO</t>
  </si>
  <si>
    <t>B295</t>
  </si>
  <si>
    <t>BUSSOLENGO</t>
  </si>
  <si>
    <t>B296</t>
  </si>
  <si>
    <t>BUSSOLENO</t>
  </si>
  <si>
    <t>B297</t>
  </si>
  <si>
    <t>BUSTO ARSIZIO</t>
  </si>
  <si>
    <t>B300</t>
  </si>
  <si>
    <t>BUSTO GAROLFO</t>
  </si>
  <si>
    <t>B301</t>
  </si>
  <si>
    <t>BUTERA</t>
  </si>
  <si>
    <t>B302</t>
  </si>
  <si>
    <t>BUTI</t>
  </si>
  <si>
    <t>B303</t>
  </si>
  <si>
    <t>BUTTAPIETRA</t>
  </si>
  <si>
    <t>B304</t>
  </si>
  <si>
    <t>BUTTIGLIERA ALTA</t>
  </si>
  <si>
    <t>B305</t>
  </si>
  <si>
    <t>BUTTIGLIERA D'ASTI</t>
  </si>
  <si>
    <t>B306</t>
  </si>
  <si>
    <t>BUTTRIO</t>
  </si>
  <si>
    <t>B309</t>
  </si>
  <si>
    <t>CA' D'ANDREA</t>
  </si>
  <si>
    <t>B320</t>
  </si>
  <si>
    <t>CABELLA LIGURE</t>
  </si>
  <si>
    <t>B311</t>
  </si>
  <si>
    <t>CABIATE</t>
  </si>
  <si>
    <t>B313</t>
  </si>
  <si>
    <t>CABRAS</t>
  </si>
  <si>
    <t>B314</t>
  </si>
  <si>
    <t>CACCAMO</t>
  </si>
  <si>
    <t>B315</t>
  </si>
  <si>
    <t>CACCURI</t>
  </si>
  <si>
    <t>B319</t>
  </si>
  <si>
    <t>CADEGLIANO-VICONAGO</t>
  </si>
  <si>
    <t>B326</t>
  </si>
  <si>
    <t>CADELBOSCO DI SOPRA</t>
  </si>
  <si>
    <t>B328</t>
  </si>
  <si>
    <t>CADEO</t>
  </si>
  <si>
    <t>B332</t>
  </si>
  <si>
    <t>CADERZONE TERME</t>
  </si>
  <si>
    <t>B335</t>
  </si>
  <si>
    <t>CADONEGHE</t>
  </si>
  <si>
    <t>B345</t>
  </si>
  <si>
    <t>CADORAGO</t>
  </si>
  <si>
    <t>B346</t>
  </si>
  <si>
    <t>CADREZZATE</t>
  </si>
  <si>
    <t>B347</t>
  </si>
  <si>
    <t>CAERANO DI SAN MARCO</t>
  </si>
  <si>
    <t>B349</t>
  </si>
  <si>
    <t>CAFASSE</t>
  </si>
  <si>
    <t>B350</t>
  </si>
  <si>
    <t>CAGGIANO</t>
  </si>
  <si>
    <t>B351</t>
  </si>
  <si>
    <t>CAGLI</t>
  </si>
  <si>
    <t>B352</t>
  </si>
  <si>
    <t>CAGLIARI</t>
  </si>
  <si>
    <t>B354</t>
  </si>
  <si>
    <t>CAGLIO</t>
  </si>
  <si>
    <t>B355</t>
  </si>
  <si>
    <t>CAGNANO AMITERNO</t>
  </si>
  <si>
    <t>B358</t>
  </si>
  <si>
    <t>CAGNANO VARANO</t>
  </si>
  <si>
    <t>B357</t>
  </si>
  <si>
    <t>CAGNO</t>
  </si>
  <si>
    <t>B359</t>
  </si>
  <si>
    <t>CAGNO'</t>
  </si>
  <si>
    <t>B360</t>
  </si>
  <si>
    <t>CAIANELLO</t>
  </si>
  <si>
    <t>B361</t>
  </si>
  <si>
    <t>CAIAZZO</t>
  </si>
  <si>
    <t>B362</t>
  </si>
  <si>
    <t>CAINES</t>
  </si>
  <si>
    <t>B364</t>
  </si>
  <si>
    <t>CAINO</t>
  </si>
  <si>
    <t>B365</t>
  </si>
  <si>
    <t>CAIOLO</t>
  </si>
  <si>
    <t>B366</t>
  </si>
  <si>
    <t>CAIRANO</t>
  </si>
  <si>
    <t>B367</t>
  </si>
  <si>
    <t>CAIRATE</t>
  </si>
  <si>
    <t>B368</t>
  </si>
  <si>
    <t>CAIRO MONTENOTTE</t>
  </si>
  <si>
    <t>B369</t>
  </si>
  <si>
    <t>CAIVANO</t>
  </si>
  <si>
    <t>B371</t>
  </si>
  <si>
    <t>CAL DI CANALE</t>
  </si>
  <si>
    <t>B401</t>
  </si>
  <si>
    <t>CALABRITTO</t>
  </si>
  <si>
    <t>B374</t>
  </si>
  <si>
    <t>CALALZO DI CADORE</t>
  </si>
  <si>
    <t>B375</t>
  </si>
  <si>
    <t>CALAMANDRANA</t>
  </si>
  <si>
    <t>B376</t>
  </si>
  <si>
    <t>CALAMONACI</t>
  </si>
  <si>
    <t>B377</t>
  </si>
  <si>
    <t>CALANGIANUS</t>
  </si>
  <si>
    <t>B378</t>
  </si>
  <si>
    <t>CALANNA</t>
  </si>
  <si>
    <t>B379</t>
  </si>
  <si>
    <t>CALASCA CASTIGLIONE</t>
  </si>
  <si>
    <t>B380</t>
  </si>
  <si>
    <t>CALASCIBETTA</t>
  </si>
  <si>
    <t>B381</t>
  </si>
  <si>
    <t>CALASCIO</t>
  </si>
  <si>
    <t>B382</t>
  </si>
  <si>
    <t>CALASETTA</t>
  </si>
  <si>
    <t>B383</t>
  </si>
  <si>
    <t>CALATABIANO</t>
  </si>
  <si>
    <t>B384</t>
  </si>
  <si>
    <t>CALATAFIMI</t>
  </si>
  <si>
    <t>B385</t>
  </si>
  <si>
    <t>CALAVINO</t>
  </si>
  <si>
    <t>B386</t>
  </si>
  <si>
    <t>CALCATA</t>
  </si>
  <si>
    <t>B388</t>
  </si>
  <si>
    <t>CALCERANICA AL LAGO</t>
  </si>
  <si>
    <t>B389</t>
  </si>
  <si>
    <t>CALCI</t>
  </si>
  <si>
    <t>B390</t>
  </si>
  <si>
    <t>CALCIANO</t>
  </si>
  <si>
    <t>B391</t>
  </si>
  <si>
    <t>CALCINAIA</t>
  </si>
  <si>
    <t>B392</t>
  </si>
  <si>
    <t>CALCINATE</t>
  </si>
  <si>
    <t>B393</t>
  </si>
  <si>
    <t>CALCINATO</t>
  </si>
  <si>
    <t>B394</t>
  </si>
  <si>
    <t>CALCIO</t>
  </si>
  <si>
    <t>B395</t>
  </si>
  <si>
    <t>CALCO</t>
  </si>
  <si>
    <t>B396</t>
  </si>
  <si>
    <t>CALDARO SULLA STRADA DEL VINO</t>
  </si>
  <si>
    <t>B397</t>
  </si>
  <si>
    <t>CALDAROLA</t>
  </si>
  <si>
    <t>B398</t>
  </si>
  <si>
    <t>CALDERARA DI RENO</t>
  </si>
  <si>
    <t>B399</t>
  </si>
  <si>
    <t>CALDES</t>
  </si>
  <si>
    <t>B400</t>
  </si>
  <si>
    <t>CALDIERO</t>
  </si>
  <si>
    <t>B402</t>
  </si>
  <si>
    <t>CALDOGNO</t>
  </si>
  <si>
    <t>B403</t>
  </si>
  <si>
    <t>CALDONAZZO</t>
  </si>
  <si>
    <t>B404</t>
  </si>
  <si>
    <t>CALENDASCO</t>
  </si>
  <si>
    <t>B405</t>
  </si>
  <si>
    <t>CALENZANO</t>
  </si>
  <si>
    <t>B406</t>
  </si>
  <si>
    <t>CALESTANO</t>
  </si>
  <si>
    <t>B408</t>
  </si>
  <si>
    <t>CALICE AL CORNOVIGLIO</t>
  </si>
  <si>
    <t>B410</t>
  </si>
  <si>
    <t>CALICE LIGURE</t>
  </si>
  <si>
    <t>B409</t>
  </si>
  <si>
    <t>CALIMERA</t>
  </si>
  <si>
    <t>B413</t>
  </si>
  <si>
    <t>CALITRI</t>
  </si>
  <si>
    <t>B415</t>
  </si>
  <si>
    <t>CALIZZANO</t>
  </si>
  <si>
    <t>B416</t>
  </si>
  <si>
    <t>CALLABIANA</t>
  </si>
  <si>
    <t>B417</t>
  </si>
  <si>
    <t>CALLIANO DI ASTI</t>
  </si>
  <si>
    <t>B418</t>
  </si>
  <si>
    <t>CALLIANO DI TRENTO</t>
  </si>
  <si>
    <t>B419</t>
  </si>
  <si>
    <t>CALOLZIOCORTE</t>
  </si>
  <si>
    <t>B423</t>
  </si>
  <si>
    <t>CALOPEZZATI</t>
  </si>
  <si>
    <t>B424</t>
  </si>
  <si>
    <t>CALOSSO</t>
  </si>
  <si>
    <t>B425</t>
  </si>
  <si>
    <t>CALOVETO</t>
  </si>
  <si>
    <t>B426</t>
  </si>
  <si>
    <t>CALTABELLOTTA</t>
  </si>
  <si>
    <t>B427</t>
  </si>
  <si>
    <t>CALTAGIRONE</t>
  </si>
  <si>
    <t>B428</t>
  </si>
  <si>
    <t>CALTANISSETTA</t>
  </si>
  <si>
    <t>B429</t>
  </si>
  <si>
    <t>CALTAVUTURO</t>
  </si>
  <si>
    <t>B430</t>
  </si>
  <si>
    <t>CALTIGNAGA</t>
  </si>
  <si>
    <t>B431</t>
  </si>
  <si>
    <t>CALTO</t>
  </si>
  <si>
    <t>B432</t>
  </si>
  <si>
    <t>CALTRANO</t>
  </si>
  <si>
    <t>B433</t>
  </si>
  <si>
    <t>CALUSCO D'ADDA</t>
  </si>
  <si>
    <t>B434</t>
  </si>
  <si>
    <t>CALUSO</t>
  </si>
  <si>
    <t>B435</t>
  </si>
  <si>
    <t>CALVAGESE DELLA RIVIERA</t>
  </si>
  <si>
    <t>B436</t>
  </si>
  <si>
    <t>CALVANICO</t>
  </si>
  <si>
    <t>B437</t>
  </si>
  <si>
    <t>CALVATONE</t>
  </si>
  <si>
    <t>B439</t>
  </si>
  <si>
    <t>CALVELLO</t>
  </si>
  <si>
    <t>B440</t>
  </si>
  <si>
    <t>CALVENE</t>
  </si>
  <si>
    <t>B441</t>
  </si>
  <si>
    <t>CALVENZANO</t>
  </si>
  <si>
    <t>B442</t>
  </si>
  <si>
    <t>CALVERA</t>
  </si>
  <si>
    <t>B443</t>
  </si>
  <si>
    <t>CALVI</t>
  </si>
  <si>
    <t>B444</t>
  </si>
  <si>
    <t>CALVI DELL'UMBRIA</t>
  </si>
  <si>
    <t>B446</t>
  </si>
  <si>
    <t>CALVI RISORTA</t>
  </si>
  <si>
    <t>B445</t>
  </si>
  <si>
    <t>CALVIGNANO</t>
  </si>
  <si>
    <t>B447</t>
  </si>
  <si>
    <t>CALVIGNASCO</t>
  </si>
  <si>
    <t>B448</t>
  </si>
  <si>
    <t>CALVISANO</t>
  </si>
  <si>
    <t>B450</t>
  </si>
  <si>
    <t>CALVIZZANO</t>
  </si>
  <si>
    <t>B452</t>
  </si>
  <si>
    <t>CAMAGNA MONFERRATO</t>
  </si>
  <si>
    <t>B453</t>
  </si>
  <si>
    <t>CAMAIORE</t>
  </si>
  <si>
    <t>B455</t>
  </si>
  <si>
    <t>CAMAIRAGO</t>
  </si>
  <si>
    <t>B456</t>
  </si>
  <si>
    <t>CAMANDONA</t>
  </si>
  <si>
    <t>B457</t>
  </si>
  <si>
    <t>CAMASTRA</t>
  </si>
  <si>
    <t>B460</t>
  </si>
  <si>
    <t>CAMBIAGO</t>
  </si>
  <si>
    <t>B461</t>
  </si>
  <si>
    <t>CAMBIANO</t>
  </si>
  <si>
    <t>B462</t>
  </si>
  <si>
    <t>CAMBIASCA</t>
  </si>
  <si>
    <t>B463</t>
  </si>
  <si>
    <t>CAMBURZANO</t>
  </si>
  <si>
    <t>B465</t>
  </si>
  <si>
    <t>CAMERANA</t>
  </si>
  <si>
    <t>B467</t>
  </si>
  <si>
    <t>CAMERANO</t>
  </si>
  <si>
    <t>B468</t>
  </si>
  <si>
    <t>CAMERANO CASASCO</t>
  </si>
  <si>
    <t>B469</t>
  </si>
  <si>
    <t>CAMERATA CORNELLO</t>
  </si>
  <si>
    <t>B471</t>
  </si>
  <si>
    <t>CAMERATA NUOVA</t>
  </si>
  <si>
    <t>B472</t>
  </si>
  <si>
    <t>CAMERATA PICENA</t>
  </si>
  <si>
    <t>B470</t>
  </si>
  <si>
    <t>CAMERI</t>
  </si>
  <si>
    <t>B473</t>
  </si>
  <si>
    <t>CAMERINO</t>
  </si>
  <si>
    <t>B474</t>
  </si>
  <si>
    <t>CAMEROTA</t>
  </si>
  <si>
    <t>B476</t>
  </si>
  <si>
    <t>CAMIGLIANO</t>
  </si>
  <si>
    <t>B477</t>
  </si>
  <si>
    <t>CAMINATA</t>
  </si>
  <si>
    <t>B479</t>
  </si>
  <si>
    <t>CAMINI</t>
  </si>
  <si>
    <t>B481</t>
  </si>
  <si>
    <t>CAMINO</t>
  </si>
  <si>
    <t>B482</t>
  </si>
  <si>
    <t>CAMINO AL TAGLIAMENTO</t>
  </si>
  <si>
    <t>B483</t>
  </si>
  <si>
    <t>CAMISANO</t>
  </si>
  <si>
    <t>B484</t>
  </si>
  <si>
    <t>CAMISANO VICENTINO</t>
  </si>
  <si>
    <t>B485</t>
  </si>
  <si>
    <t>CAMMARATA</t>
  </si>
  <si>
    <t>B486</t>
  </si>
  <si>
    <t>CAMO</t>
  </si>
  <si>
    <t>B489</t>
  </si>
  <si>
    <t>CAMOGLI</t>
  </si>
  <si>
    <t>B490</t>
  </si>
  <si>
    <t>CAMPAGNA</t>
  </si>
  <si>
    <t>B492</t>
  </si>
  <si>
    <t>CAMPAGNA LUPIA</t>
  </si>
  <si>
    <t>B493</t>
  </si>
  <si>
    <t>CAMPAGNANO DI ROMA</t>
  </si>
  <si>
    <t>B496</t>
  </si>
  <si>
    <t>CAMPAGNATICO</t>
  </si>
  <si>
    <t>B497</t>
  </si>
  <si>
    <t>CAMPAGNOLA CREMASCA</t>
  </si>
  <si>
    <t>B498</t>
  </si>
  <si>
    <t>CAMPAGNOLA EMILIA</t>
  </si>
  <si>
    <t>B499</t>
  </si>
  <si>
    <t>CAMPANA</t>
  </si>
  <si>
    <t>B500</t>
  </si>
  <si>
    <t>CAMPARADA</t>
  </si>
  <si>
    <t>B501</t>
  </si>
  <si>
    <t>CAMPEGINE</t>
  </si>
  <si>
    <t>B502</t>
  </si>
  <si>
    <t>CAMPELLO SUL CLITUNNO</t>
  </si>
  <si>
    <t>B504</t>
  </si>
  <si>
    <t>CAMPERTOGNO</t>
  </si>
  <si>
    <t>B505</t>
  </si>
  <si>
    <t>CAMPI BISENZIO</t>
  </si>
  <si>
    <t>B507</t>
  </si>
  <si>
    <t>CAMPI SALENTINA</t>
  </si>
  <si>
    <t>B506</t>
  </si>
  <si>
    <t>CAMPIGLIA CERVO</t>
  </si>
  <si>
    <t>B508</t>
  </si>
  <si>
    <t>CAMPIGLIA DEI BERICI</t>
  </si>
  <si>
    <t>B511</t>
  </si>
  <si>
    <t>CAMPIGLIA MARITTIMA</t>
  </si>
  <si>
    <t>B509</t>
  </si>
  <si>
    <t>CAMPIGLIONE FENILE</t>
  </si>
  <si>
    <t>B512</t>
  </si>
  <si>
    <t>CAMPIONE D'ITALIA</t>
  </si>
  <si>
    <t>B513</t>
  </si>
  <si>
    <t>CAMPITELLO DI FASSA</t>
  </si>
  <si>
    <t>B514</t>
  </si>
  <si>
    <t>CAMPLI</t>
  </si>
  <si>
    <t>B515</t>
  </si>
  <si>
    <t>CAMPO CALABRO</t>
  </si>
  <si>
    <t>B516</t>
  </si>
  <si>
    <t>CAMPO DI GIOVE</t>
  </si>
  <si>
    <t>B526</t>
  </si>
  <si>
    <t>CAMPO DI TRENS</t>
  </si>
  <si>
    <t>B529</t>
  </si>
  <si>
    <t>CAMPO LIGURE</t>
  </si>
  <si>
    <t>B538</t>
  </si>
  <si>
    <t>CAMPO NELL'ELBA</t>
  </si>
  <si>
    <t>B553</t>
  </si>
  <si>
    <t>CAMPO SAN MARTINO</t>
  </si>
  <si>
    <t>B564</t>
  </si>
  <si>
    <t>CAMPO TURES</t>
  </si>
  <si>
    <t>B570</t>
  </si>
  <si>
    <t>CAMPOBASSO</t>
  </si>
  <si>
    <t>B519</t>
  </si>
  <si>
    <t>CAMPOBELLO DI LICATA</t>
  </si>
  <si>
    <t>B520</t>
  </si>
  <si>
    <t>CAMPOBELLO DI MAZARA</t>
  </si>
  <si>
    <t>B521</t>
  </si>
  <si>
    <t>CAMPOCHIARO</t>
  </si>
  <si>
    <t>B522</t>
  </si>
  <si>
    <t>CAMPODARSEGO</t>
  </si>
  <si>
    <t>B524</t>
  </si>
  <si>
    <t>CAMPODENNO</t>
  </si>
  <si>
    <t>B525</t>
  </si>
  <si>
    <t>CAMPODIMELE</t>
  </si>
  <si>
    <t>B527</t>
  </si>
  <si>
    <t>CAMPODIPIETRA</t>
  </si>
  <si>
    <t>B528</t>
  </si>
  <si>
    <t>CAMPODOLCINO</t>
  </si>
  <si>
    <t>B530</t>
  </si>
  <si>
    <t>CAMPODORO</t>
  </si>
  <si>
    <t>B531</t>
  </si>
  <si>
    <t>CAMPOFELICE DI FITALIA</t>
  </si>
  <si>
    <t>B533</t>
  </si>
  <si>
    <t>CAMPOFELICE DI ROCCELLA</t>
  </si>
  <si>
    <t>B532</t>
  </si>
  <si>
    <t>CAMPOFILONE</t>
  </si>
  <si>
    <t>B534</t>
  </si>
  <si>
    <t>CAMPOFIORITO</t>
  </si>
  <si>
    <t>B535</t>
  </si>
  <si>
    <t>CAMPOFORMIDO</t>
  </si>
  <si>
    <t>B536</t>
  </si>
  <si>
    <t>CAMPOFRANCO</t>
  </si>
  <si>
    <t>B537</t>
  </si>
  <si>
    <t>CAMPOGALLIANO</t>
  </si>
  <si>
    <t>B539</t>
  </si>
  <si>
    <t>CAMPOLATTARO</t>
  </si>
  <si>
    <t>B541</t>
  </si>
  <si>
    <t>CAMPOLI APPENNINO</t>
  </si>
  <si>
    <t>B543</t>
  </si>
  <si>
    <t>CAMPOLI DEL MONTE TABURNO</t>
  </si>
  <si>
    <t>B542</t>
  </si>
  <si>
    <t>CAMPOLIETO</t>
  </si>
  <si>
    <t>B544</t>
  </si>
  <si>
    <t>CAMPOLONGO AL TORRE</t>
  </si>
  <si>
    <t>B545</t>
  </si>
  <si>
    <t>CAMPOLONGO MAGGIORE</t>
  </si>
  <si>
    <t>B546</t>
  </si>
  <si>
    <t>CAMPOLONGO SUL BRENTA</t>
  </si>
  <si>
    <t>B547</t>
  </si>
  <si>
    <t>CAMPOMAGGIORE</t>
  </si>
  <si>
    <t>B549</t>
  </si>
  <si>
    <t>CAMPOMARINO</t>
  </si>
  <si>
    <t>B550</t>
  </si>
  <si>
    <t>CAMPOMORONE</t>
  </si>
  <si>
    <t>B551</t>
  </si>
  <si>
    <t>CAMPONOGARA</t>
  </si>
  <si>
    <t>B554</t>
  </si>
  <si>
    <t>CAMPORA</t>
  </si>
  <si>
    <t>B555</t>
  </si>
  <si>
    <t>CAMPOREALE</t>
  </si>
  <si>
    <t>B556</t>
  </si>
  <si>
    <t>CAMPORGIANO</t>
  </si>
  <si>
    <t>B557</t>
  </si>
  <si>
    <t>CAMPOROSSO</t>
  </si>
  <si>
    <t>B559</t>
  </si>
  <si>
    <t>CAMPOROTONDO DI FIASTRONE</t>
  </si>
  <si>
    <t>B562</t>
  </si>
  <si>
    <t>CAMPOROTONDO ETNEO</t>
  </si>
  <si>
    <t>B561</t>
  </si>
  <si>
    <t>CAMPOSAMPIERO</t>
  </si>
  <si>
    <t>B563</t>
  </si>
  <si>
    <t>CAMPOSANO</t>
  </si>
  <si>
    <t>B565</t>
  </si>
  <si>
    <t>CAMPOSANTO</t>
  </si>
  <si>
    <t>B566</t>
  </si>
  <si>
    <t>CAMPOSPINOSO</t>
  </si>
  <si>
    <t>B567</t>
  </si>
  <si>
    <t>CAMPOTOSTO</t>
  </si>
  <si>
    <t>B569</t>
  </si>
  <si>
    <t>CAMUGNANO</t>
  </si>
  <si>
    <t>B572</t>
  </si>
  <si>
    <t>CANAL SAN BOVO</t>
  </si>
  <si>
    <t>B577</t>
  </si>
  <si>
    <t>CANALE</t>
  </si>
  <si>
    <t>B573</t>
  </si>
  <si>
    <t>CANALE D'AGORDO</t>
  </si>
  <si>
    <t>B574</t>
  </si>
  <si>
    <t>CANALE D'ISONZO</t>
  </si>
  <si>
    <t>B575</t>
  </si>
  <si>
    <t>CANALE MONTERANO</t>
  </si>
  <si>
    <t>B576</t>
  </si>
  <si>
    <t>CANARO</t>
  </si>
  <si>
    <t>B578</t>
  </si>
  <si>
    <t>CANAZEI</t>
  </si>
  <si>
    <t>B579</t>
  </si>
  <si>
    <t>CANCELLARA</t>
  </si>
  <si>
    <t>B580</t>
  </si>
  <si>
    <t>CANCELLO ED ARNONE</t>
  </si>
  <si>
    <t>B581</t>
  </si>
  <si>
    <t>CANDA</t>
  </si>
  <si>
    <t>B582</t>
  </si>
  <si>
    <t>CANDELA</t>
  </si>
  <si>
    <t>B584</t>
  </si>
  <si>
    <t>CANDELO</t>
  </si>
  <si>
    <t>B586</t>
  </si>
  <si>
    <t>CANDIA CANAVESE</t>
  </si>
  <si>
    <t>B588</t>
  </si>
  <si>
    <t>CANDIA LOMELLINA</t>
  </si>
  <si>
    <t>B587</t>
  </si>
  <si>
    <t>CANDIANA</t>
  </si>
  <si>
    <t>B589</t>
  </si>
  <si>
    <t>CANDIDA</t>
  </si>
  <si>
    <t>B590</t>
  </si>
  <si>
    <t>CANDIDONI</t>
  </si>
  <si>
    <t>B591</t>
  </si>
  <si>
    <t>CANDIOLO</t>
  </si>
  <si>
    <t>B592</t>
  </si>
  <si>
    <t>CANEGRATE</t>
  </si>
  <si>
    <t>B593</t>
  </si>
  <si>
    <t>CANELLI</t>
  </si>
  <si>
    <t>B594</t>
  </si>
  <si>
    <t>CANEPINA</t>
  </si>
  <si>
    <t>B597</t>
  </si>
  <si>
    <t>CANEVA</t>
  </si>
  <si>
    <t>B598</t>
  </si>
  <si>
    <t>CANEVINO</t>
  </si>
  <si>
    <t>B599</t>
  </si>
  <si>
    <t>CANFANARO</t>
  </si>
  <si>
    <t>B601</t>
  </si>
  <si>
    <t>CANICATTI'</t>
  </si>
  <si>
    <t>B602</t>
  </si>
  <si>
    <t>CANICATTINI BAGNI</t>
  </si>
  <si>
    <t>B603</t>
  </si>
  <si>
    <t>CANINO</t>
  </si>
  <si>
    <t>B604</t>
  </si>
  <si>
    <t>CANISCHIO</t>
  </si>
  <si>
    <t>B605</t>
  </si>
  <si>
    <t>CANISTRO</t>
  </si>
  <si>
    <t>B606</t>
  </si>
  <si>
    <t>CANNA</t>
  </si>
  <si>
    <t>B607</t>
  </si>
  <si>
    <t>CANNALONGA</t>
  </si>
  <si>
    <t>B608</t>
  </si>
  <si>
    <t>CANNARA</t>
  </si>
  <si>
    <t>B609</t>
  </si>
  <si>
    <t>CANNERO RIVIERA</t>
  </si>
  <si>
    <t>B610</t>
  </si>
  <si>
    <t>CANNETO PAVESE</t>
  </si>
  <si>
    <t>B613</t>
  </si>
  <si>
    <t>CANNETO SULL'OGLIO</t>
  </si>
  <si>
    <t>B612</t>
  </si>
  <si>
    <t>CANNOBIO</t>
  </si>
  <si>
    <t>B615</t>
  </si>
  <si>
    <t>CANNOLE</t>
  </si>
  <si>
    <t>B616</t>
  </si>
  <si>
    <t>CANOLO</t>
  </si>
  <si>
    <t>B617</t>
  </si>
  <si>
    <t>CANONICA D'ADDA</t>
  </si>
  <si>
    <t>B618</t>
  </si>
  <si>
    <t>CANOSA DI PUGLIA</t>
  </si>
  <si>
    <t>B619</t>
  </si>
  <si>
    <t>CANOSA SANNITA</t>
  </si>
  <si>
    <t>B620</t>
  </si>
  <si>
    <t>CANOSIO</t>
  </si>
  <si>
    <t>B621</t>
  </si>
  <si>
    <t>CANOSSA</t>
  </si>
  <si>
    <t>C669</t>
  </si>
  <si>
    <t>CANSANO</t>
  </si>
  <si>
    <t>B624</t>
  </si>
  <si>
    <t>CANTAGALLO</t>
  </si>
  <si>
    <t>B626</t>
  </si>
  <si>
    <t>CANTALICE</t>
  </si>
  <si>
    <t>B627</t>
  </si>
  <si>
    <t>CANTALUPA</t>
  </si>
  <si>
    <t>B628</t>
  </si>
  <si>
    <t>CANTALUPO IN SABINA</t>
  </si>
  <si>
    <t>B631</t>
  </si>
  <si>
    <t>CANTALUPO LIGURE</t>
  </si>
  <si>
    <t>B629</t>
  </si>
  <si>
    <t>CANTALUPO NEL SANNIO</t>
  </si>
  <si>
    <t>B630</t>
  </si>
  <si>
    <t>CANTARANA</t>
  </si>
  <si>
    <t>B633</t>
  </si>
  <si>
    <t>CANTELLO</t>
  </si>
  <si>
    <t>B634</t>
  </si>
  <si>
    <t>CANTERANO</t>
  </si>
  <si>
    <t>B635</t>
  </si>
  <si>
    <t>CANTIANO</t>
  </si>
  <si>
    <t>B636</t>
  </si>
  <si>
    <t>CANTOIRA</t>
  </si>
  <si>
    <t>B637</t>
  </si>
  <si>
    <t>CANTU'</t>
  </si>
  <si>
    <t>B639</t>
  </si>
  <si>
    <t>CANZANO</t>
  </si>
  <si>
    <t>B640</t>
  </si>
  <si>
    <t>CANZO</t>
  </si>
  <si>
    <t>B641</t>
  </si>
  <si>
    <t>CAORLE</t>
  </si>
  <si>
    <t>B642</t>
  </si>
  <si>
    <t>CAORSO</t>
  </si>
  <si>
    <t>B643</t>
  </si>
  <si>
    <t>CAPACCIO</t>
  </si>
  <si>
    <t>B644</t>
  </si>
  <si>
    <t>CAPACI</t>
  </si>
  <si>
    <t>B645</t>
  </si>
  <si>
    <t>CAPALBIO</t>
  </si>
  <si>
    <t>B646</t>
  </si>
  <si>
    <t>CAPANNOLI</t>
  </si>
  <si>
    <t>B647</t>
  </si>
  <si>
    <t>CAPANNORI</t>
  </si>
  <si>
    <t>B648</t>
  </si>
  <si>
    <t>CAPENA</t>
  </si>
  <si>
    <t>B649</t>
  </si>
  <si>
    <t>CAPERGNANICA</t>
  </si>
  <si>
    <t>B650</t>
  </si>
  <si>
    <t>CAPESTRANO</t>
  </si>
  <si>
    <t>B651</t>
  </si>
  <si>
    <t>CAPIAGO INTIMIANO</t>
  </si>
  <si>
    <t>B653</t>
  </si>
  <si>
    <t>CAPISTRANO</t>
  </si>
  <si>
    <t>B655</t>
  </si>
  <si>
    <t>CAPISTRELLO</t>
  </si>
  <si>
    <t>B656</t>
  </si>
  <si>
    <t>CAPITIGNANO</t>
  </si>
  <si>
    <t>B658</t>
  </si>
  <si>
    <t>CAPIZZI</t>
  </si>
  <si>
    <t>B660</t>
  </si>
  <si>
    <t>CAPIZZONE</t>
  </si>
  <si>
    <t>B661</t>
  </si>
  <si>
    <t>CAPO DI PONTE</t>
  </si>
  <si>
    <t>B664</t>
  </si>
  <si>
    <t>CAPO D'ORLANDO</t>
  </si>
  <si>
    <t>B666</t>
  </si>
  <si>
    <t>CAPODIMONTE</t>
  </si>
  <si>
    <t>B663</t>
  </si>
  <si>
    <t>CAPODISTRIA</t>
  </si>
  <si>
    <t>B665</t>
  </si>
  <si>
    <t>CAPODRISE</t>
  </si>
  <si>
    <t>B667</t>
  </si>
  <si>
    <t>CAPOLIVERI</t>
  </si>
  <si>
    <t>B669</t>
  </si>
  <si>
    <t>CAPOLONA</t>
  </si>
  <si>
    <t>B670</t>
  </si>
  <si>
    <t>CAPONAGO</t>
  </si>
  <si>
    <t>B671</t>
  </si>
  <si>
    <t>CAPORCIANO</t>
  </si>
  <si>
    <t>B672</t>
  </si>
  <si>
    <t>CAPORETTO</t>
  </si>
  <si>
    <t>B673</t>
  </si>
  <si>
    <t>CAPOSELE</t>
  </si>
  <si>
    <t>B674</t>
  </si>
  <si>
    <t>CAPOTERRA</t>
  </si>
  <si>
    <t>B675</t>
  </si>
  <si>
    <t>CAPOVALLE</t>
  </si>
  <si>
    <t>B676</t>
  </si>
  <si>
    <t>CAPPADOCIA</t>
  </si>
  <si>
    <t>B677</t>
  </si>
  <si>
    <t>CAPPELLA CANTONE</t>
  </si>
  <si>
    <t>B679</t>
  </si>
  <si>
    <t>CAPPELLA DE' PICENARDI</t>
  </si>
  <si>
    <t>B680</t>
  </si>
  <si>
    <t>CAPPELLA MAGGIORE</t>
  </si>
  <si>
    <t>B678</t>
  </si>
  <si>
    <t>CAPPELLE SUL TAVO</t>
  </si>
  <si>
    <t>B681</t>
  </si>
  <si>
    <t>CAPRACOTTA</t>
  </si>
  <si>
    <t>B682</t>
  </si>
  <si>
    <t>CAPRAIA E LIMITE</t>
  </si>
  <si>
    <t>B684</t>
  </si>
  <si>
    <t>CAPRAIA ISOLA</t>
  </si>
  <si>
    <t>B685</t>
  </si>
  <si>
    <t>CAPRALBA</t>
  </si>
  <si>
    <t>B686</t>
  </si>
  <si>
    <t>CAPRANICA</t>
  </si>
  <si>
    <t>B688</t>
  </si>
  <si>
    <t>CAPRANICA PRENESTINA</t>
  </si>
  <si>
    <t>B687</t>
  </si>
  <si>
    <t>CAPRARICA DI LECCE</t>
  </si>
  <si>
    <t>B690</t>
  </si>
  <si>
    <t>CAPRAROLA</t>
  </si>
  <si>
    <t>B691</t>
  </si>
  <si>
    <t>CAPRAUNA</t>
  </si>
  <si>
    <t>B692</t>
  </si>
  <si>
    <t>CAPRESE MICHELANGELO</t>
  </si>
  <si>
    <t>B693</t>
  </si>
  <si>
    <t>CAPREZZO</t>
  </si>
  <si>
    <t>B694</t>
  </si>
  <si>
    <t>CAPRI</t>
  </si>
  <si>
    <t>B696</t>
  </si>
  <si>
    <t>CAPRI LEONE</t>
  </si>
  <si>
    <t>B695</t>
  </si>
  <si>
    <t>CAPRIANA</t>
  </si>
  <si>
    <t>B697</t>
  </si>
  <si>
    <t>CAPRIANO DEL COLLE</t>
  </si>
  <si>
    <t>B698</t>
  </si>
  <si>
    <t>CAPRIATA D'ORBA</t>
  </si>
  <si>
    <t>B701</t>
  </si>
  <si>
    <t>CAPRIATE SAN GERVASIO</t>
  </si>
  <si>
    <t>B703</t>
  </si>
  <si>
    <t>CAPRIATI A VOLTURNO</t>
  </si>
  <si>
    <t>B704</t>
  </si>
  <si>
    <t>CAPRIE</t>
  </si>
  <si>
    <t>B705</t>
  </si>
  <si>
    <t>CAPRIGLIA IRPINA</t>
  </si>
  <si>
    <t>B706</t>
  </si>
  <si>
    <t>CAPRIGLIO</t>
  </si>
  <si>
    <t>B707</t>
  </si>
  <si>
    <t>CAPRILE</t>
  </si>
  <si>
    <t>B708</t>
  </si>
  <si>
    <t>CAPRINO BERGAMASCO</t>
  </si>
  <si>
    <t>B710</t>
  </si>
  <si>
    <t>CAPRINO VERONESE</t>
  </si>
  <si>
    <t>B709</t>
  </si>
  <si>
    <t>CAPRIOLO</t>
  </si>
  <si>
    <t>B711</t>
  </si>
  <si>
    <t>CAPRIVA DEL FRIULI</t>
  </si>
  <si>
    <t>B712</t>
  </si>
  <si>
    <t>CAPUA</t>
  </si>
  <si>
    <t>B715</t>
  </si>
  <si>
    <t>CAPURSO</t>
  </si>
  <si>
    <t>B716</t>
  </si>
  <si>
    <t>CARAFFA DEL BIANCO</t>
  </si>
  <si>
    <t>B718</t>
  </si>
  <si>
    <t>CARAFFA DI CATANZARO</t>
  </si>
  <si>
    <t>B717</t>
  </si>
  <si>
    <t>CARAGLIO</t>
  </si>
  <si>
    <t>B719</t>
  </si>
  <si>
    <t>CARAMAGNA PIEMONTE</t>
  </si>
  <si>
    <t>B720</t>
  </si>
  <si>
    <t>CARAMANICO TERME</t>
  </si>
  <si>
    <t>B722</t>
  </si>
  <si>
    <t>CARANO</t>
  </si>
  <si>
    <t>B723</t>
  </si>
  <si>
    <t>CARAPELLE</t>
  </si>
  <si>
    <t>B724</t>
  </si>
  <si>
    <t>CARAPELLE CALVISIO</t>
  </si>
  <si>
    <t>B725</t>
  </si>
  <si>
    <t>CARASCO</t>
  </si>
  <si>
    <t>B726</t>
  </si>
  <si>
    <t>CARASSAI</t>
  </si>
  <si>
    <t>B727</t>
  </si>
  <si>
    <t>CARATE BRIANZA</t>
  </si>
  <si>
    <t>B729</t>
  </si>
  <si>
    <t>CARATE URIO</t>
  </si>
  <si>
    <t>B730</t>
  </si>
  <si>
    <t>CARAVAGGIO</t>
  </si>
  <si>
    <t>B731</t>
  </si>
  <si>
    <t>CARAVATE</t>
  </si>
  <si>
    <t>B732</t>
  </si>
  <si>
    <t>CARAVINO</t>
  </si>
  <si>
    <t>B733</t>
  </si>
  <si>
    <t>CARAVONICA</t>
  </si>
  <si>
    <t>B734</t>
  </si>
  <si>
    <t>CARBOGNANO</t>
  </si>
  <si>
    <t>B735</t>
  </si>
  <si>
    <t>CARBONARA AL TICINO</t>
  </si>
  <si>
    <t>B741</t>
  </si>
  <si>
    <t>CARBONARA DI BARI</t>
  </si>
  <si>
    <t>B737</t>
  </si>
  <si>
    <t>CARBONARA DI NOLA</t>
  </si>
  <si>
    <t>B740</t>
  </si>
  <si>
    <t>CARBONARA DI PO</t>
  </si>
  <si>
    <t>B739</t>
  </si>
  <si>
    <t>CARBONARA SCRIVIA</t>
  </si>
  <si>
    <t>B736</t>
  </si>
  <si>
    <t>CARBONATE</t>
  </si>
  <si>
    <t>B742</t>
  </si>
  <si>
    <t>CARBONE</t>
  </si>
  <si>
    <t>B743</t>
  </si>
  <si>
    <t>CARBONERA</t>
  </si>
  <si>
    <t>B744</t>
  </si>
  <si>
    <t>CARBONIA</t>
  </si>
  <si>
    <t>B745</t>
  </si>
  <si>
    <t>CARCARE</t>
  </si>
  <si>
    <t>B748</t>
  </si>
  <si>
    <t>CARCERI</t>
  </si>
  <si>
    <t>B749</t>
  </si>
  <si>
    <t>CARCOFORO</t>
  </si>
  <si>
    <t>B752</t>
  </si>
  <si>
    <t>CARDANO AL CAMPO</t>
  </si>
  <si>
    <t>B754</t>
  </si>
  <si>
    <t>CARDE'</t>
  </si>
  <si>
    <t>B755</t>
  </si>
  <si>
    <t>CARDEDU</t>
  </si>
  <si>
    <t>M285</t>
  </si>
  <si>
    <t>CARDETO</t>
  </si>
  <si>
    <t>B756</t>
  </si>
  <si>
    <t>CARDINALE</t>
  </si>
  <si>
    <t>B758</t>
  </si>
  <si>
    <t>CARDITO</t>
  </si>
  <si>
    <t>B759</t>
  </si>
  <si>
    <t>CAREGGINE</t>
  </si>
  <si>
    <t>B760</t>
  </si>
  <si>
    <t>CAREMA</t>
  </si>
  <si>
    <t>B762</t>
  </si>
  <si>
    <t>CARENNO</t>
  </si>
  <si>
    <t>B763</t>
  </si>
  <si>
    <t>CARENTINO</t>
  </si>
  <si>
    <t>B765</t>
  </si>
  <si>
    <t>CARERI</t>
  </si>
  <si>
    <t>B766</t>
  </si>
  <si>
    <t>CARESANA</t>
  </si>
  <si>
    <t>B767</t>
  </si>
  <si>
    <t>CARESANABLOT</t>
  </si>
  <si>
    <t>B768</t>
  </si>
  <si>
    <t>CAREZZANO</t>
  </si>
  <si>
    <t>B769</t>
  </si>
  <si>
    <t>CARFIZZI</t>
  </si>
  <si>
    <t>B771</t>
  </si>
  <si>
    <t>CARGEGHE</t>
  </si>
  <si>
    <t>B772</t>
  </si>
  <si>
    <t>CARIATI</t>
  </si>
  <si>
    <t>B774</t>
  </si>
  <si>
    <t>CARIFE</t>
  </si>
  <si>
    <t>B776</t>
  </si>
  <si>
    <t>CARIGNANO</t>
  </si>
  <si>
    <t>B777</t>
  </si>
  <si>
    <t>CARIMATE</t>
  </si>
  <si>
    <t>B778</t>
  </si>
  <si>
    <t>CARINARO</t>
  </si>
  <si>
    <t>B779</t>
  </si>
  <si>
    <t>CARINI</t>
  </si>
  <si>
    <t>B780</t>
  </si>
  <si>
    <t>CARINOLA</t>
  </si>
  <si>
    <t>B781</t>
  </si>
  <si>
    <t>CARISIO</t>
  </si>
  <si>
    <t>B782</t>
  </si>
  <si>
    <t>CARISOLO</t>
  </si>
  <si>
    <t>B783</t>
  </si>
  <si>
    <t>CARLANTINO</t>
  </si>
  <si>
    <t>B784</t>
  </si>
  <si>
    <t>CARLAZZO</t>
  </si>
  <si>
    <t>B785</t>
  </si>
  <si>
    <t>CARLENTINI</t>
  </si>
  <si>
    <t>B787</t>
  </si>
  <si>
    <t>CARLINO</t>
  </si>
  <si>
    <t>B788</t>
  </si>
  <si>
    <t>CARLOFORTE</t>
  </si>
  <si>
    <t>B789</t>
  </si>
  <si>
    <t>CARLOPOLI</t>
  </si>
  <si>
    <t>B790</t>
  </si>
  <si>
    <t>CARMAGNOLA</t>
  </si>
  <si>
    <t>B791</t>
  </si>
  <si>
    <t>CARMIANO</t>
  </si>
  <si>
    <t>B792</t>
  </si>
  <si>
    <t>CARMIGNANO</t>
  </si>
  <si>
    <t>B794</t>
  </si>
  <si>
    <t>CARMIGNANO DI BRENTA</t>
  </si>
  <si>
    <t>B795</t>
  </si>
  <si>
    <t>CARNAGO</t>
  </si>
  <si>
    <t>B796</t>
  </si>
  <si>
    <t>CARNATE</t>
  </si>
  <si>
    <t>B798</t>
  </si>
  <si>
    <t>CAROBBIO DEGLI ANGELI</t>
  </si>
  <si>
    <t>B801</t>
  </si>
  <si>
    <t>CAROLEI</t>
  </si>
  <si>
    <t>B802</t>
  </si>
  <si>
    <t>CARONA</t>
  </si>
  <si>
    <t>B803</t>
  </si>
  <si>
    <t>CARONIA</t>
  </si>
  <si>
    <t>B804</t>
  </si>
  <si>
    <t>CARONNO PERTUSELLA</t>
  </si>
  <si>
    <t>B805</t>
  </si>
  <si>
    <t>CARONNO VARESINO</t>
  </si>
  <si>
    <t>B807</t>
  </si>
  <si>
    <t>CAROSINO</t>
  </si>
  <si>
    <t>B808</t>
  </si>
  <si>
    <t>CAROVIGNO</t>
  </si>
  <si>
    <t>B809</t>
  </si>
  <si>
    <t>CAROVILLI</t>
  </si>
  <si>
    <t>B810</t>
  </si>
  <si>
    <t>CARPANETO PIACENTINO</t>
  </si>
  <si>
    <t>B812</t>
  </si>
  <si>
    <t>CARPANZANO</t>
  </si>
  <si>
    <t>B813</t>
  </si>
  <si>
    <t>CARPASIO</t>
  </si>
  <si>
    <t>B814</t>
  </si>
  <si>
    <t>CARPEGNA</t>
  </si>
  <si>
    <t>B816</t>
  </si>
  <si>
    <t>CARPENEDOLO</t>
  </si>
  <si>
    <t>B817</t>
  </si>
  <si>
    <t>CARPENETO</t>
  </si>
  <si>
    <t>B818</t>
  </si>
  <si>
    <t>CARPI</t>
  </si>
  <si>
    <t>B819</t>
  </si>
  <si>
    <t>CARPIANO</t>
  </si>
  <si>
    <t>B820</t>
  </si>
  <si>
    <t>CARPIGNANO SALENTINO</t>
  </si>
  <si>
    <t>B822</t>
  </si>
  <si>
    <t>CARPIGNANO SESIA</t>
  </si>
  <si>
    <t>B823</t>
  </si>
  <si>
    <t>CARPINETI</t>
  </si>
  <si>
    <t>B825</t>
  </si>
  <si>
    <t>CARPINETO DELLA NORA</t>
  </si>
  <si>
    <t>B827</t>
  </si>
  <si>
    <t>CARPINETO ROMANO</t>
  </si>
  <si>
    <t>B828</t>
  </si>
  <si>
    <t>CARPINETO SINELLO</t>
  </si>
  <si>
    <t>B826</t>
  </si>
  <si>
    <t>CARPINO</t>
  </si>
  <si>
    <t>B829</t>
  </si>
  <si>
    <t>CARPINONE</t>
  </si>
  <si>
    <t>B830</t>
  </si>
  <si>
    <t>CARRARA</t>
  </si>
  <si>
    <t>B832</t>
  </si>
  <si>
    <t>CARRARA SAN GIORGIO</t>
  </si>
  <si>
    <t>B833</t>
  </si>
  <si>
    <t>CARRARA SANTO STEFANO</t>
  </si>
  <si>
    <t>B834</t>
  </si>
  <si>
    <t>CARRE'</t>
  </si>
  <si>
    <t>B835</t>
  </si>
  <si>
    <t>CARREGA LIGURE</t>
  </si>
  <si>
    <t>B836</t>
  </si>
  <si>
    <t>CARRO</t>
  </si>
  <si>
    <t>B838</t>
  </si>
  <si>
    <t>CARRODANO</t>
  </si>
  <si>
    <t>B839</t>
  </si>
  <si>
    <t>CARROSIO</t>
  </si>
  <si>
    <t>B840</t>
  </si>
  <si>
    <t>CARRU'</t>
  </si>
  <si>
    <t>B841</t>
  </si>
  <si>
    <t>CARSOLI</t>
  </si>
  <si>
    <t>B842</t>
  </si>
  <si>
    <t>CARTIGLIANO</t>
  </si>
  <si>
    <t>B844</t>
  </si>
  <si>
    <t>CARTIGNANO</t>
  </si>
  <si>
    <t>B845</t>
  </si>
  <si>
    <t>CARTOCETO</t>
  </si>
  <si>
    <t>B846</t>
  </si>
  <si>
    <t>CARTOSIO</t>
  </si>
  <si>
    <t>B847</t>
  </si>
  <si>
    <t>CARTURA</t>
  </si>
  <si>
    <t>B848</t>
  </si>
  <si>
    <t>CARUGATE</t>
  </si>
  <si>
    <t>B850</t>
  </si>
  <si>
    <t>CARUGO</t>
  </si>
  <si>
    <t>B851</t>
  </si>
  <si>
    <t>CARUGO CON AROSIO</t>
  </si>
  <si>
    <t>B852</t>
  </si>
  <si>
    <t>CARUNCHIO</t>
  </si>
  <si>
    <t>B853</t>
  </si>
  <si>
    <t>CARVICO</t>
  </si>
  <si>
    <t>B854</t>
  </si>
  <si>
    <t>CARZANO</t>
  </si>
  <si>
    <t>B856</t>
  </si>
  <si>
    <t>CASABONA</t>
  </si>
  <si>
    <t>B857</t>
  </si>
  <si>
    <t>CASACALENDA</t>
  </si>
  <si>
    <t>B858</t>
  </si>
  <si>
    <t>CASACANDITELLA</t>
  </si>
  <si>
    <t>B859</t>
  </si>
  <si>
    <t>CASAGIOVE</t>
  </si>
  <si>
    <t>B860</t>
  </si>
  <si>
    <t>CASAL CERMELLI</t>
  </si>
  <si>
    <t>B870</t>
  </si>
  <si>
    <t>CASAL DI PRINCIPE</t>
  </si>
  <si>
    <t>B872</t>
  </si>
  <si>
    <t>CASAL VELINO</t>
  </si>
  <si>
    <t>B895</t>
  </si>
  <si>
    <t>CASALANGUIDA</t>
  </si>
  <si>
    <t>B861</t>
  </si>
  <si>
    <t>CASALATTICO</t>
  </si>
  <si>
    <t>B862</t>
  </si>
  <si>
    <t>CASALBA</t>
  </si>
  <si>
    <t>B863</t>
  </si>
  <si>
    <t>CASALBELTRAME</t>
  </si>
  <si>
    <t>B864</t>
  </si>
  <si>
    <t>CASALBORDINO</t>
  </si>
  <si>
    <t>B865</t>
  </si>
  <si>
    <t>CASALBORE</t>
  </si>
  <si>
    <t>B866</t>
  </si>
  <si>
    <t>CASALBORGONE</t>
  </si>
  <si>
    <t>B867</t>
  </si>
  <si>
    <t>CASALBUONO</t>
  </si>
  <si>
    <t>B868</t>
  </si>
  <si>
    <t>CASALBUTTANO ED UNITI</t>
  </si>
  <si>
    <t>B869</t>
  </si>
  <si>
    <t>CASALCIPRANO</t>
  </si>
  <si>
    <t>B871</t>
  </si>
  <si>
    <t>CASALDUNI</t>
  </si>
  <si>
    <t>B873</t>
  </si>
  <si>
    <t>CASALE CORTE CERRO</t>
  </si>
  <si>
    <t>B876</t>
  </si>
  <si>
    <t>CASALE CREMASCO-VIDOLASCO</t>
  </si>
  <si>
    <t>B881</t>
  </si>
  <si>
    <t>CASALE DI SCODOSIA</t>
  </si>
  <si>
    <t>B877</t>
  </si>
  <si>
    <t>CASALE LITTA</t>
  </si>
  <si>
    <t>B875</t>
  </si>
  <si>
    <t>CASALE MARITTIMO</t>
  </si>
  <si>
    <t>B878</t>
  </si>
  <si>
    <t>CASALE MONFERRATO</t>
  </si>
  <si>
    <t>B885</t>
  </si>
  <si>
    <t>CASALE SUL SILE</t>
  </si>
  <si>
    <t>B879</t>
  </si>
  <si>
    <t>CASALECCHIO DI RENO</t>
  </si>
  <si>
    <t>B880</t>
  </si>
  <si>
    <t>CASALEGGIO BOIRO</t>
  </si>
  <si>
    <t>B882</t>
  </si>
  <si>
    <t>CASALEGGIO NOVARA</t>
  </si>
  <si>
    <t>B883</t>
  </si>
  <si>
    <t>CASALEONE</t>
  </si>
  <si>
    <t>B886</t>
  </si>
  <si>
    <t>CASALETTO CEREDANO</t>
  </si>
  <si>
    <t>B889</t>
  </si>
  <si>
    <t>CASALETTO DI SOPRA</t>
  </si>
  <si>
    <t>B890</t>
  </si>
  <si>
    <t>CASALETTO LODIGIANO</t>
  </si>
  <si>
    <t>B887</t>
  </si>
  <si>
    <t>CASALETTO SPARTANO</t>
  </si>
  <si>
    <t>B888</t>
  </si>
  <si>
    <t>CASALETTO VAPRIO</t>
  </si>
  <si>
    <t>B891</t>
  </si>
  <si>
    <t>CASALFIUMANESE</t>
  </si>
  <si>
    <t>B892</t>
  </si>
  <si>
    <t>CASALGRANDE</t>
  </si>
  <si>
    <t>B893</t>
  </si>
  <si>
    <t>CASALGRASSO</t>
  </si>
  <si>
    <t>B894</t>
  </si>
  <si>
    <t>CASALINCONTRADA</t>
  </si>
  <si>
    <t>B896</t>
  </si>
  <si>
    <t>CASALINO</t>
  </si>
  <si>
    <t>B897</t>
  </si>
  <si>
    <t>CASALMAGGIORE</t>
  </si>
  <si>
    <t>B898</t>
  </si>
  <si>
    <t>CASALMAIOCCO</t>
  </si>
  <si>
    <t>B899</t>
  </si>
  <si>
    <t>CASALMORANO</t>
  </si>
  <si>
    <t>B900</t>
  </si>
  <si>
    <t>CASALMORO</t>
  </si>
  <si>
    <t>B901</t>
  </si>
  <si>
    <t>CASALNOCETO</t>
  </si>
  <si>
    <t>B902</t>
  </si>
  <si>
    <t>CASALNUOVO DI NAPOLI</t>
  </si>
  <si>
    <t>B905</t>
  </si>
  <si>
    <t>CASALNUOVO MONTEROTARO</t>
  </si>
  <si>
    <t>B904</t>
  </si>
  <si>
    <t>CASALOLDO</t>
  </si>
  <si>
    <t>B907</t>
  </si>
  <si>
    <t>CASALPUSTERLENGO</t>
  </si>
  <si>
    <t>B910</t>
  </si>
  <si>
    <t>CASALROMANO</t>
  </si>
  <si>
    <t>B911</t>
  </si>
  <si>
    <t>CASALSERUGO</t>
  </si>
  <si>
    <t>B912</t>
  </si>
  <si>
    <t>CASALUCE</t>
  </si>
  <si>
    <t>B916</t>
  </si>
  <si>
    <t>CASALVECCHIO DI PUGLIA</t>
  </si>
  <si>
    <t>B917</t>
  </si>
  <si>
    <t>CASALVECCHIO SICULO</t>
  </si>
  <si>
    <t>B918</t>
  </si>
  <si>
    <t>CASALVIERI</t>
  </si>
  <si>
    <t>B919</t>
  </si>
  <si>
    <t>CASALVOLONE</t>
  </si>
  <si>
    <t>B920</t>
  </si>
  <si>
    <t>CASALZUIGNO</t>
  </si>
  <si>
    <t>B921</t>
  </si>
  <si>
    <t>CASAMARCIANO</t>
  </si>
  <si>
    <t>B922</t>
  </si>
  <si>
    <t>CASAMASSIMA</t>
  </si>
  <si>
    <t>B923</t>
  </si>
  <si>
    <t>CASAMICCIOLA TERME</t>
  </si>
  <si>
    <t>B924</t>
  </si>
  <si>
    <t>CASANDRINO</t>
  </si>
  <si>
    <t>B925</t>
  </si>
  <si>
    <t>CASANOVA ELVO</t>
  </si>
  <si>
    <t>B928</t>
  </si>
  <si>
    <t>CASANOVA LERRONE</t>
  </si>
  <si>
    <t>B927</t>
  </si>
  <si>
    <t>CASANOVA LONATI</t>
  </si>
  <si>
    <t>B929</t>
  </si>
  <si>
    <t>CASAPE</t>
  </si>
  <si>
    <t>B932</t>
  </si>
  <si>
    <t>CASAPESENNA</t>
  </si>
  <si>
    <t>M260</t>
  </si>
  <si>
    <t>CASAPINTA</t>
  </si>
  <si>
    <t>B933</t>
  </si>
  <si>
    <t>CASAPROTA</t>
  </si>
  <si>
    <t>B934</t>
  </si>
  <si>
    <t>CASAPULLA</t>
  </si>
  <si>
    <t>B935</t>
  </si>
  <si>
    <t>CASARANO</t>
  </si>
  <si>
    <t>B936</t>
  </si>
  <si>
    <t>CASARGO</t>
  </si>
  <si>
    <t>B937</t>
  </si>
  <si>
    <t>CASARILE</t>
  </si>
  <si>
    <t>B938</t>
  </si>
  <si>
    <t>CASARSA DELLA DELIZIA</t>
  </si>
  <si>
    <t>B940</t>
  </si>
  <si>
    <t>CASARZA LIGURE</t>
  </si>
  <si>
    <t>B939</t>
  </si>
  <si>
    <t>CASASCO</t>
  </si>
  <si>
    <t>B941</t>
  </si>
  <si>
    <t>CASASCO D'INTELVI</t>
  </si>
  <si>
    <t>B942</t>
  </si>
  <si>
    <t>CASATENOVO</t>
  </si>
  <si>
    <t>B943</t>
  </si>
  <si>
    <t>CASATISMA</t>
  </si>
  <si>
    <t>B945</t>
  </si>
  <si>
    <t>CASAVATORE</t>
  </si>
  <si>
    <t>B946</t>
  </si>
  <si>
    <t>CASAZZA</t>
  </si>
  <si>
    <t>B947</t>
  </si>
  <si>
    <t>CASCIA</t>
  </si>
  <si>
    <t>B948</t>
  </si>
  <si>
    <t>CASCIAGO</t>
  </si>
  <si>
    <t>B949</t>
  </si>
  <si>
    <t>CASCIANA TERME</t>
  </si>
  <si>
    <t>A559</t>
  </si>
  <si>
    <t>CASCINA</t>
  </si>
  <si>
    <t>B950</t>
  </si>
  <si>
    <t>CASCINETTE D'IVREA</t>
  </si>
  <si>
    <t>B953</t>
  </si>
  <si>
    <t>CASEI GEROLA</t>
  </si>
  <si>
    <t>B954</t>
  </si>
  <si>
    <t>CASELETTE</t>
  </si>
  <si>
    <t>B955</t>
  </si>
  <si>
    <t>CASELLA</t>
  </si>
  <si>
    <t>B956</t>
  </si>
  <si>
    <t>CASELLE IN PITTARI</t>
  </si>
  <si>
    <t>B959</t>
  </si>
  <si>
    <t>CASELLE LANDI</t>
  </si>
  <si>
    <t>B961</t>
  </si>
  <si>
    <t>CASELLE LURANI</t>
  </si>
  <si>
    <t>B958</t>
  </si>
  <si>
    <t>CASELLE TORINESE</t>
  </si>
  <si>
    <t>B960</t>
  </si>
  <si>
    <t>CASERTA</t>
  </si>
  <si>
    <t>B963</t>
  </si>
  <si>
    <t>CASIER</t>
  </si>
  <si>
    <t>B965</t>
  </si>
  <si>
    <t>CASIGNANA</t>
  </si>
  <si>
    <t>B966</t>
  </si>
  <si>
    <t>CASINA</t>
  </si>
  <si>
    <t>B967</t>
  </si>
  <si>
    <t>CASIRATE D'ADDA</t>
  </si>
  <si>
    <t>B971</t>
  </si>
  <si>
    <t>CASLINO D'ERBA</t>
  </si>
  <si>
    <t>B974</t>
  </si>
  <si>
    <t>CASNATE CON BERNATE</t>
  </si>
  <si>
    <t>B977</t>
  </si>
  <si>
    <t>CASNIGO</t>
  </si>
  <si>
    <t>B978</t>
  </si>
  <si>
    <t>CASOLA DI NAPOLI</t>
  </si>
  <si>
    <t>B980</t>
  </si>
  <si>
    <t>CASOLA IN LUNIGIANA</t>
  </si>
  <si>
    <t>B979</t>
  </si>
  <si>
    <t>CASOLA VALSENIO</t>
  </si>
  <si>
    <t>B982</t>
  </si>
  <si>
    <t>CASOLE BRUZIO</t>
  </si>
  <si>
    <t>B983</t>
  </si>
  <si>
    <t>CASOLE D'ELSA</t>
  </si>
  <si>
    <t>B984</t>
  </si>
  <si>
    <t>CASOLI</t>
  </si>
  <si>
    <t>B985</t>
  </si>
  <si>
    <t>CASORATE PRIMO</t>
  </si>
  <si>
    <t>B988</t>
  </si>
  <si>
    <t>CASORATE SEMPIONE</t>
  </si>
  <si>
    <t>B987</t>
  </si>
  <si>
    <t>CASOREZZO</t>
  </si>
  <si>
    <t>B989</t>
  </si>
  <si>
    <t>CASORIA</t>
  </si>
  <si>
    <t>B990</t>
  </si>
  <si>
    <t>CASORZO</t>
  </si>
  <si>
    <t>B991</t>
  </si>
  <si>
    <t>CASPERIA</t>
  </si>
  <si>
    <t>A472</t>
  </si>
  <si>
    <t>CASPOGGIO</t>
  </si>
  <si>
    <t>B993</t>
  </si>
  <si>
    <t>CASSACCO</t>
  </si>
  <si>
    <t>B994</t>
  </si>
  <si>
    <t>CASSAGO BRIANZA</t>
  </si>
  <si>
    <t>B996</t>
  </si>
  <si>
    <t>CASSANO ALLO IONIO</t>
  </si>
  <si>
    <t>C002</t>
  </si>
  <si>
    <t>CASSANO D'ADDA</t>
  </si>
  <si>
    <t>C003</t>
  </si>
  <si>
    <t>CASSANO DELLE MURGE</t>
  </si>
  <si>
    <t>B998</t>
  </si>
  <si>
    <t>CASSANO IRPINO</t>
  </si>
  <si>
    <t>B997</t>
  </si>
  <si>
    <t>CASSANO MAGNAGO</t>
  </si>
  <si>
    <t>C004</t>
  </si>
  <si>
    <t>CASSANO SPINOLA</t>
  </si>
  <si>
    <t>C005</t>
  </si>
  <si>
    <t>CASSANO VALCUVIA</t>
  </si>
  <si>
    <t>B999</t>
  </si>
  <si>
    <t>CASSARO</t>
  </si>
  <si>
    <t>C006</t>
  </si>
  <si>
    <t>CASSIGLIO</t>
  </si>
  <si>
    <t>C007</t>
  </si>
  <si>
    <t>CASSINA DE' PECCHI</t>
  </si>
  <si>
    <t>C014</t>
  </si>
  <si>
    <t>CASSINA RIZZARDI</t>
  </si>
  <si>
    <t>C020</t>
  </si>
  <si>
    <t>CASSINA VALSASSINA</t>
  </si>
  <si>
    <t>C024</t>
  </si>
  <si>
    <t>CASSINASCO</t>
  </si>
  <si>
    <t>C022</t>
  </si>
  <si>
    <t>CASSINE</t>
  </si>
  <si>
    <t>C027</t>
  </si>
  <si>
    <t>CASSINELLE</t>
  </si>
  <si>
    <t>C030</t>
  </si>
  <si>
    <t>CASSINETTA DI LUGAGNANO</t>
  </si>
  <si>
    <t>C033</t>
  </si>
  <si>
    <t>CASSINO</t>
  </si>
  <si>
    <t>C034</t>
  </si>
  <si>
    <t>CASSOLA</t>
  </si>
  <si>
    <t>C037</t>
  </si>
  <si>
    <t>CASSOLNOVO</t>
  </si>
  <si>
    <t>C038</t>
  </si>
  <si>
    <t>CASTAGNARO</t>
  </si>
  <si>
    <t>C041</t>
  </si>
  <si>
    <t>CASTAGNETO CARDUCCI</t>
  </si>
  <si>
    <t>C044</t>
  </si>
  <si>
    <t>CASTAGNETO PO</t>
  </si>
  <si>
    <t>C045</t>
  </si>
  <si>
    <t>CASTAGNITO</t>
  </si>
  <si>
    <t>C046</t>
  </si>
  <si>
    <t>CASTAGNOLE DELLE LANZE</t>
  </si>
  <si>
    <t>C049</t>
  </si>
  <si>
    <t>CASTAGNOLE MONFERRATO</t>
  </si>
  <si>
    <t>C047</t>
  </si>
  <si>
    <t>CASTAGNOLE PIEMONTE</t>
  </si>
  <si>
    <t>C048</t>
  </si>
  <si>
    <t>CASTANA</t>
  </si>
  <si>
    <t>C050</t>
  </si>
  <si>
    <t>CASTANO PRIMO</t>
  </si>
  <si>
    <t>C052</t>
  </si>
  <si>
    <t>CASTEGGIO</t>
  </si>
  <si>
    <t>C053</t>
  </si>
  <si>
    <t>CASTEGNATO</t>
  </si>
  <si>
    <t>C055</t>
  </si>
  <si>
    <t>CASTEGNERO</t>
  </si>
  <si>
    <t>C056</t>
  </si>
  <si>
    <t>CASTEL BARONIA</t>
  </si>
  <si>
    <t>C058</t>
  </si>
  <si>
    <t>CASTEL BOGLIONE</t>
  </si>
  <si>
    <t>C064</t>
  </si>
  <si>
    <t>CASTEL BOLOGNESE</t>
  </si>
  <si>
    <t>C065</t>
  </si>
  <si>
    <t>CASTEL CAMPAGNANO</t>
  </si>
  <si>
    <t>B494</t>
  </si>
  <si>
    <t>CASTEL CASTAGNA</t>
  </si>
  <si>
    <t>C040</t>
  </si>
  <si>
    <t>CASTEL COLONNA</t>
  </si>
  <si>
    <t>C071</t>
  </si>
  <si>
    <t>CASTEL CONDINO</t>
  </si>
  <si>
    <t>C183</t>
  </si>
  <si>
    <t>CASTEL D'AIANO</t>
  </si>
  <si>
    <t>C075</t>
  </si>
  <si>
    <t>CASTEL D'ARIO</t>
  </si>
  <si>
    <t>C076</t>
  </si>
  <si>
    <t>CASTEL D'AZZANO</t>
  </si>
  <si>
    <t>C078</t>
  </si>
  <si>
    <t>CASTEL DEL GIUDICE</t>
  </si>
  <si>
    <t>C082</t>
  </si>
  <si>
    <t>CASTEL DEL MONTE</t>
  </si>
  <si>
    <t>C083</t>
  </si>
  <si>
    <t>CASTEL DEL PIANO</t>
  </si>
  <si>
    <t>C085</t>
  </si>
  <si>
    <t>CASTEL DEL RIO</t>
  </si>
  <si>
    <t>C086</t>
  </si>
  <si>
    <t>CASTEL DI CASIO</t>
  </si>
  <si>
    <t>B969</t>
  </si>
  <si>
    <t>CASTEL DI IERI</t>
  </si>
  <si>
    <t>C090</t>
  </si>
  <si>
    <t>CASTEL DI IUDICA</t>
  </si>
  <si>
    <t>C091</t>
  </si>
  <si>
    <t>CASTEL DI LAMA</t>
  </si>
  <si>
    <t>C093</t>
  </si>
  <si>
    <t>CASTEL DI LUCIO</t>
  </si>
  <si>
    <t>C094</t>
  </si>
  <si>
    <t>CASTEL DI SANGRO</t>
  </si>
  <si>
    <t>C096</t>
  </si>
  <si>
    <t>CASTEL DI SASSO</t>
  </si>
  <si>
    <t>C097</t>
  </si>
  <si>
    <t>CASTEL DI TORA</t>
  </si>
  <si>
    <t>C098</t>
  </si>
  <si>
    <t>CASTEL DOBRA</t>
  </si>
  <si>
    <t>C099</t>
  </si>
  <si>
    <t>CASTEL FOCOGNANO</t>
  </si>
  <si>
    <t>C102</t>
  </si>
  <si>
    <t>CASTEL FRENTANO</t>
  </si>
  <si>
    <t>C114</t>
  </si>
  <si>
    <t>CASTEL GABBIANO</t>
  </si>
  <si>
    <t>C115</t>
  </si>
  <si>
    <t>CASTEL GANDOLFO</t>
  </si>
  <si>
    <t>C116</t>
  </si>
  <si>
    <t>CASTEL GIORGIO</t>
  </si>
  <si>
    <t>C117</t>
  </si>
  <si>
    <t>CASTEL GOFFREDO</t>
  </si>
  <si>
    <t>C118</t>
  </si>
  <si>
    <t>CASTEL GUELFO DI BOLOGNA</t>
  </si>
  <si>
    <t>C121</t>
  </si>
  <si>
    <t>CASTEL IABLANIZZA</t>
  </si>
  <si>
    <t>C124</t>
  </si>
  <si>
    <t>CASTEL MADAMA</t>
  </si>
  <si>
    <t>C203</t>
  </si>
  <si>
    <t>CASTEL MAGGIORE</t>
  </si>
  <si>
    <t>C204</t>
  </si>
  <si>
    <t>CASTEL MELLA</t>
  </si>
  <si>
    <t>C208</t>
  </si>
  <si>
    <t>CASTEL MOLA</t>
  </si>
  <si>
    <t>C210</t>
  </si>
  <si>
    <t>CASTEL MORRONE</t>
  </si>
  <si>
    <t>C211</t>
  </si>
  <si>
    <t>CASTEL RITALDI</t>
  </si>
  <si>
    <t>C252</t>
  </si>
  <si>
    <t>CASTEL ROCCHERO</t>
  </si>
  <si>
    <t>C253</t>
  </si>
  <si>
    <t>CASTEL ROZZONE</t>
  </si>
  <si>
    <t>C255</t>
  </si>
  <si>
    <t>CASTEL SAN GIORGIO</t>
  </si>
  <si>
    <t>C259</t>
  </si>
  <si>
    <t>CASTEL SAN GIOVANNI</t>
  </si>
  <si>
    <t>C261</t>
  </si>
  <si>
    <t>CASTEL SAN LORENZO</t>
  </si>
  <si>
    <t>C262</t>
  </si>
  <si>
    <t>CASTEL SAN NICCOLO'</t>
  </si>
  <si>
    <t>C263</t>
  </si>
  <si>
    <t>CASTEL SAN PIETRO ROMANO</t>
  </si>
  <si>
    <t>C266</t>
  </si>
  <si>
    <t>CASTEL SAN PIETRO TERME</t>
  </si>
  <si>
    <t>C265</t>
  </si>
  <si>
    <t>CASTEL SAN VINCENZO</t>
  </si>
  <si>
    <t>C270</t>
  </si>
  <si>
    <t>CASTEL SANT'ANGELO</t>
  </si>
  <si>
    <t>C268</t>
  </si>
  <si>
    <t>CASTEL SANT'ELIA</t>
  </si>
  <si>
    <t>C269</t>
  </si>
  <si>
    <t>CASTEL VISCARDO</t>
  </si>
  <si>
    <t>C289</t>
  </si>
  <si>
    <t>CASTEL VITTORIO</t>
  </si>
  <si>
    <t>C110</t>
  </si>
  <si>
    <t>CASTEL VOLTURNO</t>
  </si>
  <si>
    <t>C291</t>
  </si>
  <si>
    <t>CASTELBALDO</t>
  </si>
  <si>
    <t>C057</t>
  </si>
  <si>
    <t>CASTELBELFORTE</t>
  </si>
  <si>
    <t>C059</t>
  </si>
  <si>
    <t>CASTELBELLINO</t>
  </si>
  <si>
    <t>C060</t>
  </si>
  <si>
    <t>CASTELBELLO-CIARDES</t>
  </si>
  <si>
    <t>C062</t>
  </si>
  <si>
    <t>CASTELBIANCO</t>
  </si>
  <si>
    <t>C063</t>
  </si>
  <si>
    <t>CASTELBOTTACCIO</t>
  </si>
  <si>
    <t>C066</t>
  </si>
  <si>
    <t>CASTELBUONO</t>
  </si>
  <si>
    <t>C067</t>
  </si>
  <si>
    <t>CASTELCIVITA</t>
  </si>
  <si>
    <t>C069</t>
  </si>
  <si>
    <t>CASTELCOVATI</t>
  </si>
  <si>
    <t>C072</t>
  </si>
  <si>
    <t>CASTELCUCCO</t>
  </si>
  <si>
    <t>C073</t>
  </si>
  <si>
    <t>CASTELDACCIA</t>
  </si>
  <si>
    <t>C074</t>
  </si>
  <si>
    <t>CASTELDELCI</t>
  </si>
  <si>
    <t>C080</t>
  </si>
  <si>
    <t>CASTELDELFINO</t>
  </si>
  <si>
    <t>C081</t>
  </si>
  <si>
    <t>CASTELDIDONE</t>
  </si>
  <si>
    <t>C089</t>
  </si>
  <si>
    <t>CASTELFIDARDO</t>
  </si>
  <si>
    <t>C100</t>
  </si>
  <si>
    <t>CASTELFIORENTINO</t>
  </si>
  <si>
    <t>C101</t>
  </si>
  <si>
    <t>CASTELFONDO</t>
  </si>
  <si>
    <t>C103</t>
  </si>
  <si>
    <t>CASTELFORTE</t>
  </si>
  <si>
    <t>C104</t>
  </si>
  <si>
    <t>CASTELFRANCI</t>
  </si>
  <si>
    <t>C105</t>
  </si>
  <si>
    <t>CASTELFRANCO DI SOPRA</t>
  </si>
  <si>
    <t>C112</t>
  </si>
  <si>
    <t>CASTELFRANCO DI SOTTO</t>
  </si>
  <si>
    <t>C113</t>
  </si>
  <si>
    <t>CASTELFRANCO EMILIA</t>
  </si>
  <si>
    <t>C107</t>
  </si>
  <si>
    <t>CASTELFRANCO IN MISCANO</t>
  </si>
  <si>
    <t>C106</t>
  </si>
  <si>
    <t>CASTELFRANCO VENETO</t>
  </si>
  <si>
    <t>C111</t>
  </si>
  <si>
    <t>CASTELGOMBERTO</t>
  </si>
  <si>
    <t>C119</t>
  </si>
  <si>
    <t>CASTELGRANDE</t>
  </si>
  <si>
    <t>C120</t>
  </si>
  <si>
    <t>CASTELGUGLIELMO</t>
  </si>
  <si>
    <t>C122</t>
  </si>
  <si>
    <t>CASTELGUIDONE</t>
  </si>
  <si>
    <t>C123</t>
  </si>
  <si>
    <t>CASTELLABATE</t>
  </si>
  <si>
    <t>C125</t>
  </si>
  <si>
    <t>CASTELLAFIUME</t>
  </si>
  <si>
    <t>C126</t>
  </si>
  <si>
    <t>CASTELL'ALFERO</t>
  </si>
  <si>
    <t>C127</t>
  </si>
  <si>
    <t>CASTELLALTO</t>
  </si>
  <si>
    <t>C128</t>
  </si>
  <si>
    <t>CASTELLAMMARE DEL GOLFO</t>
  </si>
  <si>
    <t>C130</t>
  </si>
  <si>
    <t>CASTELLAMMARE DI STABIA</t>
  </si>
  <si>
    <t>C129</t>
  </si>
  <si>
    <t>CASTELLAMONTE</t>
  </si>
  <si>
    <t>C133</t>
  </si>
  <si>
    <t>CASTELLANA GROTTE</t>
  </si>
  <si>
    <t>C134</t>
  </si>
  <si>
    <t>CASTELLANA SICULA</t>
  </si>
  <si>
    <t>C135</t>
  </si>
  <si>
    <t>CASTELLANETA</t>
  </si>
  <si>
    <t>C136</t>
  </si>
  <si>
    <t>CASTELLANIA</t>
  </si>
  <si>
    <t>C137</t>
  </si>
  <si>
    <t>CASTELLANZA</t>
  </si>
  <si>
    <t>C139</t>
  </si>
  <si>
    <t>CASTELLAR</t>
  </si>
  <si>
    <t>C140</t>
  </si>
  <si>
    <t>CASTELLAR GUIDOBONO</t>
  </si>
  <si>
    <t>C142</t>
  </si>
  <si>
    <t>CASTELLARANO</t>
  </si>
  <si>
    <t>C141</t>
  </si>
  <si>
    <t>CASTELLARO</t>
  </si>
  <si>
    <t>C143</t>
  </si>
  <si>
    <t>CASTELL'ARQUATO</t>
  </si>
  <si>
    <t>C145</t>
  </si>
  <si>
    <t>CASTELLAVAZZO</t>
  </si>
  <si>
    <t>C146</t>
  </si>
  <si>
    <t>CASTELL'AZZARA</t>
  </si>
  <si>
    <t>C147</t>
  </si>
  <si>
    <t>CASTELLAZZO BORMIDA</t>
  </si>
  <si>
    <t>C148</t>
  </si>
  <si>
    <t>CASTELLAZZO NOVARESE</t>
  </si>
  <si>
    <t>C149</t>
  </si>
  <si>
    <t>CASTELLEONE</t>
  </si>
  <si>
    <t>C153</t>
  </si>
  <si>
    <t>CASTELLEONE DI SUASA</t>
  </si>
  <si>
    <t>C152</t>
  </si>
  <si>
    <t>CASTELLERO</t>
  </si>
  <si>
    <t>C154</t>
  </si>
  <si>
    <t>CASTELLETTO CERVO</t>
  </si>
  <si>
    <t>C155</t>
  </si>
  <si>
    <t>CASTELLETTO D'ERRO</t>
  </si>
  <si>
    <t>C156</t>
  </si>
  <si>
    <t>CASTELLETTO DI BRANDUZZO</t>
  </si>
  <si>
    <t>C157</t>
  </si>
  <si>
    <t>CASTELLETTO D'ORBA</t>
  </si>
  <si>
    <t>C158</t>
  </si>
  <si>
    <t>CASTELLETTO MERLI</t>
  </si>
  <si>
    <t>C160</t>
  </si>
  <si>
    <t>CASTELLETTO MOLINA</t>
  </si>
  <si>
    <t>C161</t>
  </si>
  <si>
    <t>CASTELLETTO MONFERRATO</t>
  </si>
  <si>
    <t>C162</t>
  </si>
  <si>
    <t>CASTELLETTO SOPRA TICINO</t>
  </si>
  <si>
    <t>C166</t>
  </si>
  <si>
    <t>CASTELLETTO STURA</t>
  </si>
  <si>
    <t>C165</t>
  </si>
  <si>
    <t>CASTELLETTO UZZONE</t>
  </si>
  <si>
    <t>C167</t>
  </si>
  <si>
    <t>CASTELLI</t>
  </si>
  <si>
    <t>C169</t>
  </si>
  <si>
    <t>CASTELLI CALEPIO</t>
  </si>
  <si>
    <t>C079</t>
  </si>
  <si>
    <t>CASTELLINA IN CHIANTI</t>
  </si>
  <si>
    <t>C172</t>
  </si>
  <si>
    <t>CASTELLINA MARITTIMA</t>
  </si>
  <si>
    <t>C174</t>
  </si>
  <si>
    <t>CASTELLINALDO</t>
  </si>
  <si>
    <t>C173</t>
  </si>
  <si>
    <t>CASTELLINO DEL BIFERNO</t>
  </si>
  <si>
    <t>C175</t>
  </si>
  <si>
    <t>CASTELLINO TANARO</t>
  </si>
  <si>
    <t>C176</t>
  </si>
  <si>
    <t>CASTELLIRI</t>
  </si>
  <si>
    <t>C177</t>
  </si>
  <si>
    <t>CASTELLO CABIAGLIO</t>
  </si>
  <si>
    <t>B312</t>
  </si>
  <si>
    <t>CASTELLO D'AGOGNA</t>
  </si>
  <si>
    <t>C184</t>
  </si>
  <si>
    <t>CASTELLO D'ARGILE</t>
  </si>
  <si>
    <t>C185</t>
  </si>
  <si>
    <t>CASTELLO DEL MATESE</t>
  </si>
  <si>
    <t>C178</t>
  </si>
  <si>
    <t>CASTELLO DELL'ACQUA</t>
  </si>
  <si>
    <t>C186</t>
  </si>
  <si>
    <t>CASTELLO DI ANNONE</t>
  </si>
  <si>
    <t>A300</t>
  </si>
  <si>
    <t>CASTELLO DI BRIANZA</t>
  </si>
  <si>
    <t>C187</t>
  </si>
  <si>
    <t>CASTELLO DI CISTERNA</t>
  </si>
  <si>
    <t>C188</t>
  </si>
  <si>
    <t>CASTELLO DI GODEGO</t>
  </si>
  <si>
    <t>C190</t>
  </si>
  <si>
    <t>CASTELLO DI SERRAVALLE</t>
  </si>
  <si>
    <t>C191</t>
  </si>
  <si>
    <t>CASTELLO MOLINA DI FIEMME</t>
  </si>
  <si>
    <t>C189</t>
  </si>
  <si>
    <t>CASTELLO TESINO</t>
  </si>
  <si>
    <t>C194</t>
  </si>
  <si>
    <t>CASTELLUCCHIO</t>
  </si>
  <si>
    <t>C195</t>
  </si>
  <si>
    <t>CASTELLUCCIO DEI SAURI</t>
  </si>
  <si>
    <t>C198</t>
  </si>
  <si>
    <t>CASTELLUCCIO INFERIORE</t>
  </si>
  <si>
    <t>C199</t>
  </si>
  <si>
    <t>CASTELLUCCIO SUPERIORE</t>
  </si>
  <si>
    <t>C201</t>
  </si>
  <si>
    <t>CASTELLUCCIO VALMAGGIORE</t>
  </si>
  <si>
    <t>C202</t>
  </si>
  <si>
    <t>CASTELL'UMBERTO</t>
  </si>
  <si>
    <t>C051</t>
  </si>
  <si>
    <t>CASTELMAGNO</t>
  </si>
  <si>
    <t>C205</t>
  </si>
  <si>
    <t>CASTELMARTE</t>
  </si>
  <si>
    <t>C206</t>
  </si>
  <si>
    <t>CASTELMASSA</t>
  </si>
  <si>
    <t>C207</t>
  </si>
  <si>
    <t>CASTELMAURO</t>
  </si>
  <si>
    <t>C197</t>
  </si>
  <si>
    <t>CASTELMEZZANO</t>
  </si>
  <si>
    <t>C209</t>
  </si>
  <si>
    <t>CASTELNOVETTO</t>
  </si>
  <si>
    <t>C213</t>
  </si>
  <si>
    <t>CASTELNOVO BARIANO</t>
  </si>
  <si>
    <t>C215</t>
  </si>
  <si>
    <t>CASTELNOVO DEL FRIULI</t>
  </si>
  <si>
    <t>C217</t>
  </si>
  <si>
    <t>CASTELNOVO DI SOTTO</t>
  </si>
  <si>
    <t>C218</t>
  </si>
  <si>
    <t>CASTELNOVO NE' MONTI</t>
  </si>
  <si>
    <t>C219</t>
  </si>
  <si>
    <t>CASTELNUOVO</t>
  </si>
  <si>
    <t>C216</t>
  </si>
  <si>
    <t>CASTELNUOVO BELBO</t>
  </si>
  <si>
    <t>C226</t>
  </si>
  <si>
    <t>CASTELNUOVO BERARDENGA</t>
  </si>
  <si>
    <t>C227</t>
  </si>
  <si>
    <t>CASTELNUOVO BOCCA D'ADDA</t>
  </si>
  <si>
    <t>C228</t>
  </si>
  <si>
    <t>CASTELNUOVO BORMIDA</t>
  </si>
  <si>
    <t>C229</t>
  </si>
  <si>
    <t>CASTELNUOVO BOZZENTE</t>
  </si>
  <si>
    <t>C220</t>
  </si>
  <si>
    <t>CASTELNUOVO CALCEA</t>
  </si>
  <si>
    <t>C230</t>
  </si>
  <si>
    <t>CASTELNUOVO CILENTO</t>
  </si>
  <si>
    <t>C231</t>
  </si>
  <si>
    <t>CASTELNUOVO DEL GARDA</t>
  </si>
  <si>
    <t>C225</t>
  </si>
  <si>
    <t>CASTELNUOVO DELLA DAUNIA</t>
  </si>
  <si>
    <t>C222</t>
  </si>
  <si>
    <t>CASTELNUOVO DI CEVA</t>
  </si>
  <si>
    <t>C214</t>
  </si>
  <si>
    <t>CASTELNUOVO DI CONZA</t>
  </si>
  <si>
    <t>C235</t>
  </si>
  <si>
    <t>CASTELNUOVO DI FARFA</t>
  </si>
  <si>
    <t>C224</t>
  </si>
  <si>
    <t>CASTELNUOVO DI GARFAGNANA</t>
  </si>
  <si>
    <t>C236</t>
  </si>
  <si>
    <t>CASTELNUOVO DI PORTO</t>
  </si>
  <si>
    <t>C237</t>
  </si>
  <si>
    <t>CASTELNUOVO DI VAL DI CECINA</t>
  </si>
  <si>
    <t>C244</t>
  </si>
  <si>
    <t>CASTELNUOVO D'ISTRIA</t>
  </si>
  <si>
    <t>C238</t>
  </si>
  <si>
    <t>CASTELNUOVO DON BOSCO</t>
  </si>
  <si>
    <t>C232</t>
  </si>
  <si>
    <t>CASTELNUOVO MAGRA</t>
  </si>
  <si>
    <t>C240</t>
  </si>
  <si>
    <t>CASTELNUOVO NIGRA</t>
  </si>
  <si>
    <t>C241</t>
  </si>
  <si>
    <t>CASTELNUOVO PARANO</t>
  </si>
  <si>
    <t>C223</t>
  </si>
  <si>
    <t>CASTELNUOVO RANGONE</t>
  </si>
  <si>
    <t>C242</t>
  </si>
  <si>
    <t>CASTELNUOVO SCRIVIA</t>
  </si>
  <si>
    <t>C243</t>
  </si>
  <si>
    <t>CASTELPAGANO</t>
  </si>
  <si>
    <t>C245</t>
  </si>
  <si>
    <t>CASTELPETROSO</t>
  </si>
  <si>
    <t>C246</t>
  </si>
  <si>
    <t>CASTELPIZZUTO</t>
  </si>
  <si>
    <t>C247</t>
  </si>
  <si>
    <t>CASTELPLANIO</t>
  </si>
  <si>
    <t>C248</t>
  </si>
  <si>
    <t>CASTELPOTO</t>
  </si>
  <si>
    <t>C250</t>
  </si>
  <si>
    <t>CASTELRAIMONDO</t>
  </si>
  <si>
    <t>C251</t>
  </si>
  <si>
    <t>CASTELROTTO</t>
  </si>
  <si>
    <t>C254</t>
  </si>
  <si>
    <t>CASTELSANTANGELO SUL NERA</t>
  </si>
  <si>
    <t>C267</t>
  </si>
  <si>
    <t>CASTELSARACENO</t>
  </si>
  <si>
    <t>C271</t>
  </si>
  <si>
    <t>CASTELSARDO</t>
  </si>
  <si>
    <t>C272</t>
  </si>
  <si>
    <t>CASTELSEPRIO</t>
  </si>
  <si>
    <t>C273</t>
  </si>
  <si>
    <t>CASTELSILANO</t>
  </si>
  <si>
    <t>B968</t>
  </si>
  <si>
    <t>CASTELSPINA</t>
  </si>
  <si>
    <t>C274</t>
  </si>
  <si>
    <t>CASTELTERMINI</t>
  </si>
  <si>
    <t>C275</t>
  </si>
  <si>
    <t>CASTELVECCANA</t>
  </si>
  <si>
    <t>C181</t>
  </si>
  <si>
    <t>CASTELVECCHIO CALVISIO</t>
  </si>
  <si>
    <t>C278</t>
  </si>
  <si>
    <t>CASTELVECCHIO DI ROCCA BARBENA</t>
  </si>
  <si>
    <t>C276</t>
  </si>
  <si>
    <t>CASTELVECCHIO SUBEQUO</t>
  </si>
  <si>
    <t>C279</t>
  </si>
  <si>
    <t>CASTELVENERE</t>
  </si>
  <si>
    <t>C280</t>
  </si>
  <si>
    <t>CASTELVERDE</t>
  </si>
  <si>
    <t>B129</t>
  </si>
  <si>
    <t>CASTELVERRINO</t>
  </si>
  <si>
    <t>C200</t>
  </si>
  <si>
    <t>CASTELVETERE IN VAL FORTORE</t>
  </si>
  <si>
    <t>C284</t>
  </si>
  <si>
    <t>CASTELVETERE SUL CALORE</t>
  </si>
  <si>
    <t>C283</t>
  </si>
  <si>
    <t>CASTELVETRANO</t>
  </si>
  <si>
    <t>C286</t>
  </si>
  <si>
    <t>CASTELVETRO DI MODENA</t>
  </si>
  <si>
    <t>C287</t>
  </si>
  <si>
    <t>CASTELVETRO PIACENTINO</t>
  </si>
  <si>
    <t>C288</t>
  </si>
  <si>
    <t>CASTELVISCONTI</t>
  </si>
  <si>
    <t>C290</t>
  </si>
  <si>
    <t>CASTENASO</t>
  </si>
  <si>
    <t>C292</t>
  </si>
  <si>
    <t>CASTENEDOLO</t>
  </si>
  <si>
    <t>C293</t>
  </si>
  <si>
    <t>CASTIADAS</t>
  </si>
  <si>
    <t>M288</t>
  </si>
  <si>
    <t>CASTIGLION FIBOCCHI</t>
  </si>
  <si>
    <t>C318</t>
  </si>
  <si>
    <t>CASTIGLION FIORENTINO</t>
  </si>
  <si>
    <t>C319</t>
  </si>
  <si>
    <t>CASTIGLIONE A CASAURIA</t>
  </si>
  <si>
    <t>C308</t>
  </si>
  <si>
    <t>CASTIGLIONE CHIAVARESE</t>
  </si>
  <si>
    <t>C302</t>
  </si>
  <si>
    <t>CASTIGLIONE COSENTINO</t>
  </si>
  <si>
    <t>C301</t>
  </si>
  <si>
    <t>CASTIGLIONE D'ADDA</t>
  </si>
  <si>
    <t>C304</t>
  </si>
  <si>
    <t>CASTIGLIONE DEI GENOVESI</t>
  </si>
  <si>
    <t>C306</t>
  </si>
  <si>
    <t>CASTIGLIONE DEI PEPOLI</t>
  </si>
  <si>
    <t>C296</t>
  </si>
  <si>
    <t>CASTIGLIONE DEL LAGO</t>
  </si>
  <si>
    <t>C309</t>
  </si>
  <si>
    <t>CASTIGLIONE DELLA PESCAIA</t>
  </si>
  <si>
    <t>C310</t>
  </si>
  <si>
    <t>CASTIGLIONE DELLE STIVIERE</t>
  </si>
  <si>
    <t>C312</t>
  </si>
  <si>
    <t>CASTIGLIONE DI GARFAGNANA</t>
  </si>
  <si>
    <t>C303</t>
  </si>
  <si>
    <t>CASTIGLIONE DI SICILIA</t>
  </si>
  <si>
    <t>C297</t>
  </si>
  <si>
    <t>CASTIGLIONE D'INTELVI</t>
  </si>
  <si>
    <t>C299</t>
  </si>
  <si>
    <t>CASTIGLIONE D'ORCIA</t>
  </si>
  <si>
    <t>C313</t>
  </si>
  <si>
    <t>CASTIGLIONE FALLETTO</t>
  </si>
  <si>
    <t>C314</t>
  </si>
  <si>
    <t>CASTIGLIONE IN TEVERINA</t>
  </si>
  <si>
    <t>C315</t>
  </si>
  <si>
    <t>CASTIGLIONE MESSER MARINO</t>
  </si>
  <si>
    <t>C298</t>
  </si>
  <si>
    <t>CASTIGLIONE MESSER RAIMONDO</t>
  </si>
  <si>
    <t>C316</t>
  </si>
  <si>
    <t>CASTIGLIONE OLONA</t>
  </si>
  <si>
    <t>C300</t>
  </si>
  <si>
    <t>CASTIGLIONE TINELLA</t>
  </si>
  <si>
    <t>C317</t>
  </si>
  <si>
    <t>CASTIGLIONE TORINESE</t>
  </si>
  <si>
    <t>C307</t>
  </si>
  <si>
    <t>CASTIGNANO</t>
  </si>
  <si>
    <t>C321</t>
  </si>
  <si>
    <t>CASTILENTI</t>
  </si>
  <si>
    <t>C322</t>
  </si>
  <si>
    <t>CASTINO</t>
  </si>
  <si>
    <t>C323</t>
  </si>
  <si>
    <t>CASTIONE ANDEVENNO</t>
  </si>
  <si>
    <t>C325</t>
  </si>
  <si>
    <t>CASTIONE DELLA PRESOLANA</t>
  </si>
  <si>
    <t>C324</t>
  </si>
  <si>
    <t>CASTIONS DI STRADA</t>
  </si>
  <si>
    <t>C327</t>
  </si>
  <si>
    <t>CASTIRAGA VIDARDO</t>
  </si>
  <si>
    <t>C329</t>
  </si>
  <si>
    <t>CASTO</t>
  </si>
  <si>
    <t>C330</t>
  </si>
  <si>
    <t>CASTORANO</t>
  </si>
  <si>
    <t>C331</t>
  </si>
  <si>
    <t>CASTREZZATO</t>
  </si>
  <si>
    <t>C332</t>
  </si>
  <si>
    <t>CASTRI DI LECCE</t>
  </si>
  <si>
    <t>C334</t>
  </si>
  <si>
    <t>CASTRIGNANO DEI GRECI</t>
  </si>
  <si>
    <t>C335</t>
  </si>
  <si>
    <t>CASTRIGNANO DEL CAPO</t>
  </si>
  <si>
    <t>C336</t>
  </si>
  <si>
    <t>CASTRO DEI VOLSCI</t>
  </si>
  <si>
    <t>C338</t>
  </si>
  <si>
    <t>CASTRO DI BERGAMO</t>
  </si>
  <si>
    <t>C337</t>
  </si>
  <si>
    <t>CASTRO DI LECCE</t>
  </si>
  <si>
    <t>M261</t>
  </si>
  <si>
    <t>CASTROCARO TERME E TERRA DEL SOLE</t>
  </si>
  <si>
    <t>C339</t>
  </si>
  <si>
    <t>CASTROCIELO</t>
  </si>
  <si>
    <t>C340</t>
  </si>
  <si>
    <t>CASTROFILIPPO</t>
  </si>
  <si>
    <t>C341</t>
  </si>
  <si>
    <t>CASTROLIBERO</t>
  </si>
  <si>
    <t>C108</t>
  </si>
  <si>
    <t>CASTRONNO</t>
  </si>
  <si>
    <t>C343</t>
  </si>
  <si>
    <t>CASTRONUOVO DI SANT'ANDREA</t>
  </si>
  <si>
    <t>C345</t>
  </si>
  <si>
    <t>CASTRONUOVO DI SICILIA</t>
  </si>
  <si>
    <t>C344</t>
  </si>
  <si>
    <t>CASTROPIGNANO</t>
  </si>
  <si>
    <t>C346</t>
  </si>
  <si>
    <t>CASTROREALE</t>
  </si>
  <si>
    <t>C347</t>
  </si>
  <si>
    <t>CASTROREGIO</t>
  </si>
  <si>
    <t>C348</t>
  </si>
  <si>
    <t>CASTROVILLARI</t>
  </si>
  <si>
    <t>C349</t>
  </si>
  <si>
    <t>CATANIA</t>
  </si>
  <si>
    <t>C351</t>
  </si>
  <si>
    <t>CATANZARO</t>
  </si>
  <si>
    <t>C352</t>
  </si>
  <si>
    <t>CATENANUOVA</t>
  </si>
  <si>
    <t>C353</t>
  </si>
  <si>
    <t>CATIGNANO</t>
  </si>
  <si>
    <t>C354</t>
  </si>
  <si>
    <t>CATTOLICA</t>
  </si>
  <si>
    <t>C357</t>
  </si>
  <si>
    <t>CATTOLICA ERACLEA</t>
  </si>
  <si>
    <t>C356</t>
  </si>
  <si>
    <t>CAULONIA</t>
  </si>
  <si>
    <t>C285</t>
  </si>
  <si>
    <t>CAUTANO</t>
  </si>
  <si>
    <t>C359</t>
  </si>
  <si>
    <t>CAVA DE' TIRRENI</t>
  </si>
  <si>
    <t>C361</t>
  </si>
  <si>
    <t>CAVA MANARA</t>
  </si>
  <si>
    <t>C360</t>
  </si>
  <si>
    <t>CAVACURTA</t>
  </si>
  <si>
    <t>C362</t>
  </si>
  <si>
    <t>CAVAGLIA'</t>
  </si>
  <si>
    <t>C363</t>
  </si>
  <si>
    <t>CAVAGLIETTO</t>
  </si>
  <si>
    <t>C364</t>
  </si>
  <si>
    <t>CAVAGLIO D'AGOGNA</t>
  </si>
  <si>
    <t>C365</t>
  </si>
  <si>
    <t>CAVAGLIO-SPOCCIA</t>
  </si>
  <si>
    <t>C367</t>
  </si>
  <si>
    <t>CAVAGNOLO</t>
  </si>
  <si>
    <t>C369</t>
  </si>
  <si>
    <t>CAVAION VERONESE</t>
  </si>
  <si>
    <t>C370</t>
  </si>
  <si>
    <t>CAVALESE</t>
  </si>
  <si>
    <t>C372</t>
  </si>
  <si>
    <t>CAVALLASCA</t>
  </si>
  <si>
    <t>C374</t>
  </si>
  <si>
    <t>CAVALLERLEONE</t>
  </si>
  <si>
    <t>C375</t>
  </si>
  <si>
    <t>CAVALLERMAGGIORE</t>
  </si>
  <si>
    <t>C376</t>
  </si>
  <si>
    <t>CAVALLINO</t>
  </si>
  <si>
    <t>C377</t>
  </si>
  <si>
    <t>CAVALLINO TREPORTI</t>
  </si>
  <si>
    <t>M308</t>
  </si>
  <si>
    <t>CAVALLIRIO</t>
  </si>
  <si>
    <t>C378</t>
  </si>
  <si>
    <t>CAVARENO</t>
  </si>
  <si>
    <t>C380</t>
  </si>
  <si>
    <t>CAVARGNA</t>
  </si>
  <si>
    <t>C381</t>
  </si>
  <si>
    <t>CAVARIA CON PREMEZZO</t>
  </si>
  <si>
    <t>C382</t>
  </si>
  <si>
    <t>CAVARZERE</t>
  </si>
  <si>
    <t>C383</t>
  </si>
  <si>
    <t>CAVASO DEL TOMBA</t>
  </si>
  <si>
    <t>C384</t>
  </si>
  <si>
    <t>CAVASSO NUOVO</t>
  </si>
  <si>
    <t>C385</t>
  </si>
  <si>
    <t>CAVATORE</t>
  </si>
  <si>
    <t>C387</t>
  </si>
  <si>
    <t>CAVAZZO CARNICO</t>
  </si>
  <si>
    <t>C389</t>
  </si>
  <si>
    <t>CAVE</t>
  </si>
  <si>
    <t>C390</t>
  </si>
  <si>
    <t>CAVE AUREMIANE</t>
  </si>
  <si>
    <t>C391</t>
  </si>
  <si>
    <t>CAVEDAGO</t>
  </si>
  <si>
    <t>C392</t>
  </si>
  <si>
    <t>CAVEDINE</t>
  </si>
  <si>
    <t>C393</t>
  </si>
  <si>
    <t>CAVENAGO D'ADDA</t>
  </si>
  <si>
    <t>C394</t>
  </si>
  <si>
    <t>CAVENAGO DI BRIANZA</t>
  </si>
  <si>
    <t>C395</t>
  </si>
  <si>
    <t>CAVERNAGO</t>
  </si>
  <si>
    <t>C396</t>
  </si>
  <si>
    <t>CAVEZZO</t>
  </si>
  <si>
    <t>C398</t>
  </si>
  <si>
    <t>CAVIZZANA</t>
  </si>
  <si>
    <t>C400</t>
  </si>
  <si>
    <t>CAVOUR</t>
  </si>
  <si>
    <t>C404</t>
  </si>
  <si>
    <t>CAVRIAGO</t>
  </si>
  <si>
    <t>C405</t>
  </si>
  <si>
    <t>CAVRIANA</t>
  </si>
  <si>
    <t>C406</t>
  </si>
  <si>
    <t>CAVRIGLIA</t>
  </si>
  <si>
    <t>C407</t>
  </si>
  <si>
    <t>CAZZAGO BRABBIA</t>
  </si>
  <si>
    <t>C409</t>
  </si>
  <si>
    <t>CAZZAGO SAN MARTINO</t>
  </si>
  <si>
    <t>C408</t>
  </si>
  <si>
    <t>CAZZANO DI TRAMIGNA</t>
  </si>
  <si>
    <t>C412</t>
  </si>
  <si>
    <t>CAZZANO SANT'ANDREA</t>
  </si>
  <si>
    <t>C410</t>
  </si>
  <si>
    <t>CECCANO</t>
  </si>
  <si>
    <t>C413</t>
  </si>
  <si>
    <t>CECIMA</t>
  </si>
  <si>
    <t>C414</t>
  </si>
  <si>
    <t>CECINA</t>
  </si>
  <si>
    <t>C415</t>
  </si>
  <si>
    <t>CEDEGOLO</t>
  </si>
  <si>
    <t>C417</t>
  </si>
  <si>
    <t>CEDRASCO</t>
  </si>
  <si>
    <t>C418</t>
  </si>
  <si>
    <t>CEFALA' DIANA</t>
  </si>
  <si>
    <t>C420</t>
  </si>
  <si>
    <t>CEFALU'</t>
  </si>
  <si>
    <t>C421</t>
  </si>
  <si>
    <t>CEGGIA</t>
  </si>
  <si>
    <t>C422</t>
  </si>
  <si>
    <t>CEGLIE</t>
  </si>
  <si>
    <t>C425</t>
  </si>
  <si>
    <t>CEGLIE MESSAPICA</t>
  </si>
  <si>
    <t>C424</t>
  </si>
  <si>
    <t>CELANO</t>
  </si>
  <si>
    <t>C426</t>
  </si>
  <si>
    <t>CELENZA SUL TRIGNO</t>
  </si>
  <si>
    <t>C428</t>
  </si>
  <si>
    <t>CELENZA VALFORTORE</t>
  </si>
  <si>
    <t>C429</t>
  </si>
  <si>
    <t>CELICO</t>
  </si>
  <si>
    <t>C430</t>
  </si>
  <si>
    <t>CELLA DATI</t>
  </si>
  <si>
    <t>C435</t>
  </si>
  <si>
    <t>CELLA MONTE</t>
  </si>
  <si>
    <t>C432</t>
  </si>
  <si>
    <t>CELLAMARE</t>
  </si>
  <si>
    <t>C436</t>
  </si>
  <si>
    <t>CELLARA</t>
  </si>
  <si>
    <t>C437</t>
  </si>
  <si>
    <t>CELLARENGO</t>
  </si>
  <si>
    <t>C438</t>
  </si>
  <si>
    <t>CELLATICA</t>
  </si>
  <si>
    <t>C439</t>
  </si>
  <si>
    <t>CELLE DI BULGHERIA</t>
  </si>
  <si>
    <t>C444</t>
  </si>
  <si>
    <t>CELLE DI MACRA</t>
  </si>
  <si>
    <t>C441</t>
  </si>
  <si>
    <t>CELLE DI SAN VITO</t>
  </si>
  <si>
    <t>C442</t>
  </si>
  <si>
    <t>CELLE ENOMONDO</t>
  </si>
  <si>
    <t>C440</t>
  </si>
  <si>
    <t>CELLE LIGURE</t>
  </si>
  <si>
    <t>C443</t>
  </si>
  <si>
    <t>CELLENO</t>
  </si>
  <si>
    <t>C446</t>
  </si>
  <si>
    <t>CELLERE</t>
  </si>
  <si>
    <t>C447</t>
  </si>
  <si>
    <t>CELLINO ATTANASIO</t>
  </si>
  <si>
    <t>C449</t>
  </si>
  <si>
    <t>CELLINO SAN MARCO</t>
  </si>
  <si>
    <t>C448</t>
  </si>
  <si>
    <t>CELLIO</t>
  </si>
  <si>
    <t>C450</t>
  </si>
  <si>
    <t>CELLOLE</t>
  </si>
  <si>
    <t>M262</t>
  </si>
  <si>
    <t>CEMBRA</t>
  </si>
  <si>
    <t>C452</t>
  </si>
  <si>
    <t>CENADI</t>
  </si>
  <si>
    <t>C453</t>
  </si>
  <si>
    <t>CENATE SOPRA</t>
  </si>
  <si>
    <t>C456</t>
  </si>
  <si>
    <t>CENATE SOTTO</t>
  </si>
  <si>
    <t>C457</t>
  </si>
  <si>
    <t>CENCENIGHE AGORDINO</t>
  </si>
  <si>
    <t>C458</t>
  </si>
  <si>
    <t>CENE</t>
  </si>
  <si>
    <t>C459</t>
  </si>
  <si>
    <t>CENESELLI</t>
  </si>
  <si>
    <t>C461</t>
  </si>
  <si>
    <t>CENGIO</t>
  </si>
  <si>
    <t>C463</t>
  </si>
  <si>
    <t>CENTA SAN NICOLO'</t>
  </si>
  <si>
    <t>C467</t>
  </si>
  <si>
    <t>CENTALLO</t>
  </si>
  <si>
    <t>C466</t>
  </si>
  <si>
    <t>CENTO</t>
  </si>
  <si>
    <t>C469</t>
  </si>
  <si>
    <t>CENTOLA</t>
  </si>
  <si>
    <t>C470</t>
  </si>
  <si>
    <t>CENTRACHE</t>
  </si>
  <si>
    <t>C472</t>
  </si>
  <si>
    <t>CENTURIPE</t>
  </si>
  <si>
    <t>C471</t>
  </si>
  <si>
    <t>CEPAGATTI</t>
  </si>
  <si>
    <t>C474</t>
  </si>
  <si>
    <t>CEPPALONI</t>
  </si>
  <si>
    <t>C476</t>
  </si>
  <si>
    <t>CEPPO MORELLI</t>
  </si>
  <si>
    <t>C478</t>
  </si>
  <si>
    <t>CEPRANO</t>
  </si>
  <si>
    <t>C479</t>
  </si>
  <si>
    <t>CERAMI</t>
  </si>
  <si>
    <t>C480</t>
  </si>
  <si>
    <t>CERANESI</t>
  </si>
  <si>
    <t>C481</t>
  </si>
  <si>
    <t>CERANO</t>
  </si>
  <si>
    <t>C483</t>
  </si>
  <si>
    <t>CERANO D'INTELVI</t>
  </si>
  <si>
    <t>C482</t>
  </si>
  <si>
    <t>CERANOVA</t>
  </si>
  <si>
    <t>C484</t>
  </si>
  <si>
    <t>CERASO</t>
  </si>
  <si>
    <t>C485</t>
  </si>
  <si>
    <t>CERCEMAGGIORE</t>
  </si>
  <si>
    <t>C486</t>
  </si>
  <si>
    <t>CERCENASCO</t>
  </si>
  <si>
    <t>C487</t>
  </si>
  <si>
    <t>CERCEPICCOLA</t>
  </si>
  <si>
    <t>C488</t>
  </si>
  <si>
    <t>CERCHIARA DI CALABRIA</t>
  </si>
  <si>
    <t>C489</t>
  </si>
  <si>
    <t>CERCHIO</t>
  </si>
  <si>
    <t>C492</t>
  </si>
  <si>
    <t>CERCINO</t>
  </si>
  <si>
    <t>C493</t>
  </si>
  <si>
    <t>CERCIVENTO</t>
  </si>
  <si>
    <t>C494</t>
  </si>
  <si>
    <t>CERCOLA</t>
  </si>
  <si>
    <t>C495</t>
  </si>
  <si>
    <t>CERDA</t>
  </si>
  <si>
    <t>C496</t>
  </si>
  <si>
    <t>CEREA</t>
  </si>
  <si>
    <t>C498</t>
  </si>
  <si>
    <t>CEREGNANO</t>
  </si>
  <si>
    <t>C500</t>
  </si>
  <si>
    <t>CERENZIA</t>
  </si>
  <si>
    <t>C501</t>
  </si>
  <si>
    <t>CERES</t>
  </si>
  <si>
    <t>C497</t>
  </si>
  <si>
    <t>CERESARA</t>
  </si>
  <si>
    <t>C502</t>
  </si>
  <si>
    <t>CERESETO</t>
  </si>
  <si>
    <t>C503</t>
  </si>
  <si>
    <t>CERESOLE ALBA</t>
  </si>
  <si>
    <t>C504</t>
  </si>
  <si>
    <t>CERESOLE REALE</t>
  </si>
  <si>
    <t>C505</t>
  </si>
  <si>
    <t>CERETE</t>
  </si>
  <si>
    <t>C506</t>
  </si>
  <si>
    <t>CERETTO LOMELLINA</t>
  </si>
  <si>
    <t>C508</t>
  </si>
  <si>
    <t>CERGNAGO</t>
  </si>
  <si>
    <t>C509</t>
  </si>
  <si>
    <t>CERIALE</t>
  </si>
  <si>
    <t>C510</t>
  </si>
  <si>
    <t>CERIANA</t>
  </si>
  <si>
    <t>C511</t>
  </si>
  <si>
    <t>CERIANO LAGHETTO</t>
  </si>
  <si>
    <t>C512</t>
  </si>
  <si>
    <t>CERIGNALE</t>
  </si>
  <si>
    <t>C513</t>
  </si>
  <si>
    <t>CERIGNOLA</t>
  </si>
  <si>
    <t>C514</t>
  </si>
  <si>
    <t>CERISANO</t>
  </si>
  <si>
    <t>C515</t>
  </si>
  <si>
    <t>CERMENATE</t>
  </si>
  <si>
    <t>C516</t>
  </si>
  <si>
    <t>CERMES</t>
  </si>
  <si>
    <t>A022</t>
  </si>
  <si>
    <t>CERMIGNANO</t>
  </si>
  <si>
    <t>C517</t>
  </si>
  <si>
    <t>CERNIZZA GORIZIANA</t>
  </si>
  <si>
    <t>C519</t>
  </si>
  <si>
    <t>CERNOBBIO</t>
  </si>
  <si>
    <t>C520</t>
  </si>
  <si>
    <t>CERNUSCO LOMBARDONE</t>
  </si>
  <si>
    <t>C521</t>
  </si>
  <si>
    <t>CERNUSCO MONTEVECCHIA</t>
  </si>
  <si>
    <t>C522</t>
  </si>
  <si>
    <t>CERNUSCO SUL NAVIGLIO</t>
  </si>
  <si>
    <t>C523</t>
  </si>
  <si>
    <t>CERRETO CASTELLO</t>
  </si>
  <si>
    <t>C526</t>
  </si>
  <si>
    <t>CERRETO D'ASTI</t>
  </si>
  <si>
    <t>C528</t>
  </si>
  <si>
    <t>CERRETO D'ESI</t>
  </si>
  <si>
    <t>C524</t>
  </si>
  <si>
    <t>CERRETO DI SPOLETO</t>
  </si>
  <si>
    <t>C527</t>
  </si>
  <si>
    <t>CERRETO GRUE</t>
  </si>
  <si>
    <t>C507</t>
  </si>
  <si>
    <t>CERRETO GUIDI</t>
  </si>
  <si>
    <t>C529</t>
  </si>
  <si>
    <t>CERRETO LAZIALE</t>
  </si>
  <si>
    <t>C518</t>
  </si>
  <si>
    <t>CERRETO SANNITA</t>
  </si>
  <si>
    <t>C525</t>
  </si>
  <si>
    <t>CERRETTO LANGHE</t>
  </si>
  <si>
    <t>C530</t>
  </si>
  <si>
    <t>CERRINA MONFERRATO</t>
  </si>
  <si>
    <t>C531</t>
  </si>
  <si>
    <t>CERRIONE</t>
  </si>
  <si>
    <t>C532</t>
  </si>
  <si>
    <t>CERRO AL LAMBRO</t>
  </si>
  <si>
    <t>C536</t>
  </si>
  <si>
    <t>CERRO AL VOLTURNO</t>
  </si>
  <si>
    <t>C534</t>
  </si>
  <si>
    <t>CERRO MAGGIORE</t>
  </si>
  <si>
    <t>C537</t>
  </si>
  <si>
    <t>CERRO TANARO</t>
  </si>
  <si>
    <t>C533</t>
  </si>
  <si>
    <t>CERRO VERONESE</t>
  </si>
  <si>
    <t>C538</t>
  </si>
  <si>
    <t>CERSOSIMO</t>
  </si>
  <si>
    <t>C539</t>
  </si>
  <si>
    <t>CERTALDO</t>
  </si>
  <si>
    <t>C540</t>
  </si>
  <si>
    <t>CERTOSA DI PAVIA</t>
  </si>
  <si>
    <t>C541</t>
  </si>
  <si>
    <t>CERVA</t>
  </si>
  <si>
    <t>C542</t>
  </si>
  <si>
    <t>CERVARA DI ROMA</t>
  </si>
  <si>
    <t>C543</t>
  </si>
  <si>
    <t>CERVARESE SANTA CROCE</t>
  </si>
  <si>
    <t>C544</t>
  </si>
  <si>
    <t>CERVARO</t>
  </si>
  <si>
    <t>C545</t>
  </si>
  <si>
    <t>CERVASCA</t>
  </si>
  <si>
    <t>C547</t>
  </si>
  <si>
    <t>CERVATTO</t>
  </si>
  <si>
    <t>C548</t>
  </si>
  <si>
    <t>CERVENO</t>
  </si>
  <si>
    <t>C549</t>
  </si>
  <si>
    <t>CERVERE</t>
  </si>
  <si>
    <t>C550</t>
  </si>
  <si>
    <t>CERVESINA</t>
  </si>
  <si>
    <t>C551</t>
  </si>
  <si>
    <t>CERVETERI</t>
  </si>
  <si>
    <t>C552</t>
  </si>
  <si>
    <t>CERVIA</t>
  </si>
  <si>
    <t>C553</t>
  </si>
  <si>
    <t>CERVICATI</t>
  </si>
  <si>
    <t>C554</t>
  </si>
  <si>
    <t>CERVIGNANO D'ADDA</t>
  </si>
  <si>
    <t>C555</t>
  </si>
  <si>
    <t>CERVIGNANO DEL FRIULI</t>
  </si>
  <si>
    <t>C556</t>
  </si>
  <si>
    <t>CERVINARA</t>
  </si>
  <si>
    <t>C557</t>
  </si>
  <si>
    <t>CERVINO</t>
  </si>
  <si>
    <t>C558</t>
  </si>
  <si>
    <t>CERVO</t>
  </si>
  <si>
    <t>C559</t>
  </si>
  <si>
    <t>CERZETO</t>
  </si>
  <si>
    <t>C560</t>
  </si>
  <si>
    <t>CESA</t>
  </si>
  <si>
    <t>C561</t>
  </si>
  <si>
    <t>CESANA BRIANZA</t>
  </si>
  <si>
    <t>C563</t>
  </si>
  <si>
    <t>CESANA TORINESE</t>
  </si>
  <si>
    <t>C564</t>
  </si>
  <si>
    <t>CESANO BOSCONE</t>
  </si>
  <si>
    <t>C565</t>
  </si>
  <si>
    <t>CESANO MADERNO</t>
  </si>
  <si>
    <t>C566</t>
  </si>
  <si>
    <t>CESARA</t>
  </si>
  <si>
    <t>C567</t>
  </si>
  <si>
    <t>CESARO'</t>
  </si>
  <si>
    <t>C568</t>
  </si>
  <si>
    <t>CESATE</t>
  </si>
  <si>
    <t>C569</t>
  </si>
  <si>
    <t>CESELLO BRIANZA</t>
  </si>
  <si>
    <t>C572</t>
  </si>
  <si>
    <t>CESENA</t>
  </si>
  <si>
    <t>C573</t>
  </si>
  <si>
    <t>CESENATICO</t>
  </si>
  <si>
    <t>C574</t>
  </si>
  <si>
    <t>CESINALI</t>
  </si>
  <si>
    <t>C576</t>
  </si>
  <si>
    <t>CESIO</t>
  </si>
  <si>
    <t>C578</t>
  </si>
  <si>
    <t>CESIOMAGGIORE</t>
  </si>
  <si>
    <t>C577</t>
  </si>
  <si>
    <t>CESSALTO</t>
  </si>
  <si>
    <t>C580</t>
  </si>
  <si>
    <t>CESSANITI</t>
  </si>
  <si>
    <t>C581</t>
  </si>
  <si>
    <t>CESSAPALOMBO</t>
  </si>
  <si>
    <t>C582</t>
  </si>
  <si>
    <t>CESSOLE</t>
  </si>
  <si>
    <t>C583</t>
  </si>
  <si>
    <t>CETARA</t>
  </si>
  <si>
    <t>C584</t>
  </si>
  <si>
    <t>CETO</t>
  </si>
  <si>
    <t>C585</t>
  </si>
  <si>
    <t>CETONA</t>
  </si>
  <si>
    <t>C587</t>
  </si>
  <si>
    <t>CETRARO</t>
  </si>
  <si>
    <t>C588</t>
  </si>
  <si>
    <t>CEVA</t>
  </si>
  <si>
    <t>C589</t>
  </si>
  <si>
    <t>CEVO</t>
  </si>
  <si>
    <t>C591</t>
  </si>
  <si>
    <t>CHALLAND SAINT ANSELME</t>
  </si>
  <si>
    <t>C593</t>
  </si>
  <si>
    <t>CHALLAND SAINT VICTOR</t>
  </si>
  <si>
    <t>C594</t>
  </si>
  <si>
    <t>CHAMBAVE</t>
  </si>
  <si>
    <t>C595</t>
  </si>
  <si>
    <t>CHAMOIS</t>
  </si>
  <si>
    <t>B491</t>
  </si>
  <si>
    <t>CHAMPDEPRAZ</t>
  </si>
  <si>
    <t>C596</t>
  </si>
  <si>
    <t>CHAMPORCHER</t>
  </si>
  <si>
    <t>B540</t>
  </si>
  <si>
    <t>CHARVENSOD</t>
  </si>
  <si>
    <t>C598</t>
  </si>
  <si>
    <t>CHATILLON</t>
  </si>
  <si>
    <t>C294</t>
  </si>
  <si>
    <t>CHERASCO</t>
  </si>
  <si>
    <t>C599</t>
  </si>
  <si>
    <t>CHEREMULE</t>
  </si>
  <si>
    <t>C600</t>
  </si>
  <si>
    <t>CHERSO</t>
  </si>
  <si>
    <t>C601</t>
  </si>
  <si>
    <t>CHIALAMBERTO</t>
  </si>
  <si>
    <t>C604</t>
  </si>
  <si>
    <t>CHIAMPO</t>
  </si>
  <si>
    <t>C605</t>
  </si>
  <si>
    <t>CHIANCHE</t>
  </si>
  <si>
    <t>C606</t>
  </si>
  <si>
    <t>CHIANCIANO TERME</t>
  </si>
  <si>
    <t>C608</t>
  </si>
  <si>
    <t>CHIANNI</t>
  </si>
  <si>
    <t>C609</t>
  </si>
  <si>
    <t>CHIANOCCO</t>
  </si>
  <si>
    <t>C610</t>
  </si>
  <si>
    <t>CHIAPOVANO</t>
  </si>
  <si>
    <t>C611</t>
  </si>
  <si>
    <t>CHIARAMONTE GULFI</t>
  </si>
  <si>
    <t>C612</t>
  </si>
  <si>
    <t>CHIARAMONTI</t>
  </si>
  <si>
    <t>C613</t>
  </si>
  <si>
    <t>CHIARANO</t>
  </si>
  <si>
    <t>C614</t>
  </si>
  <si>
    <t>CHIARAVALLE</t>
  </si>
  <si>
    <t>C615</t>
  </si>
  <si>
    <t>CHIARAVALLE CENTRALE</t>
  </si>
  <si>
    <t>C616</t>
  </si>
  <si>
    <t>CHIARI</t>
  </si>
  <si>
    <t>C618</t>
  </si>
  <si>
    <t>CHIAROMONTE</t>
  </si>
  <si>
    <t>C619</t>
  </si>
  <si>
    <t>CHIAUCI</t>
  </si>
  <si>
    <t>C620</t>
  </si>
  <si>
    <t>CHIAVARI</t>
  </si>
  <si>
    <t>C621</t>
  </si>
  <si>
    <t>CHIAVENNA</t>
  </si>
  <si>
    <t>C623</t>
  </si>
  <si>
    <t>CHIAVERANO</t>
  </si>
  <si>
    <t>C624</t>
  </si>
  <si>
    <t>CHIENES</t>
  </si>
  <si>
    <t>C625</t>
  </si>
  <si>
    <t>CHIERI</t>
  </si>
  <si>
    <t>C627</t>
  </si>
  <si>
    <t>CHIES D'ALPAGO</t>
  </si>
  <si>
    <t>C630</t>
  </si>
  <si>
    <t>CHIESA IN VALMALENCO</t>
  </si>
  <si>
    <t>C628</t>
  </si>
  <si>
    <t>CHIESANUOVA</t>
  </si>
  <si>
    <t>C629</t>
  </si>
  <si>
    <t>CHIESINA UZZANESE</t>
  </si>
  <si>
    <t>C631</t>
  </si>
  <si>
    <t>CHIETI</t>
  </si>
  <si>
    <t>C632</t>
  </si>
  <si>
    <t>CHIEUTI</t>
  </si>
  <si>
    <t>C633</t>
  </si>
  <si>
    <t>CHIEVE</t>
  </si>
  <si>
    <t>C634</t>
  </si>
  <si>
    <t>CHIGNOLO D'ISOLA</t>
  </si>
  <si>
    <t>C635</t>
  </si>
  <si>
    <t>CHIGNOLO PO</t>
  </si>
  <si>
    <t>C637</t>
  </si>
  <si>
    <t>CHIOGGIA</t>
  </si>
  <si>
    <t>C638</t>
  </si>
  <si>
    <t>CHIOMONTE</t>
  </si>
  <si>
    <t>C639</t>
  </si>
  <si>
    <t>CHIONS</t>
  </si>
  <si>
    <t>C640</t>
  </si>
  <si>
    <t>CHIOPRIS-VISCONE</t>
  </si>
  <si>
    <t>C641</t>
  </si>
  <si>
    <t>CHITIGNANO</t>
  </si>
  <si>
    <t>C648</t>
  </si>
  <si>
    <t>CHIUDUNO</t>
  </si>
  <si>
    <t>C649</t>
  </si>
  <si>
    <t>CHIUPPANO</t>
  </si>
  <si>
    <t>C650</t>
  </si>
  <si>
    <t>CHIURO</t>
  </si>
  <si>
    <t>C651</t>
  </si>
  <si>
    <t>CHIUSA</t>
  </si>
  <si>
    <t>C652</t>
  </si>
  <si>
    <t>CHIUSA DI PESIO</t>
  </si>
  <si>
    <t>C653</t>
  </si>
  <si>
    <t>CHIUSA DI SAN MICHELE</t>
  </si>
  <si>
    <t>C655</t>
  </si>
  <si>
    <t>CHIUSA SCLAFANI</t>
  </si>
  <si>
    <t>C654</t>
  </si>
  <si>
    <t>CHIUSAFORTE</t>
  </si>
  <si>
    <t>C656</t>
  </si>
  <si>
    <t>CHIUSANICO</t>
  </si>
  <si>
    <t>C657</t>
  </si>
  <si>
    <t>CHIUSANO D'ASTI</t>
  </si>
  <si>
    <t>C658</t>
  </si>
  <si>
    <t>CHIUSANO DI SAN DOMENICO</t>
  </si>
  <si>
    <t>C659</t>
  </si>
  <si>
    <t>CHIUSAVECCHIA</t>
  </si>
  <si>
    <t>C660</t>
  </si>
  <si>
    <t>CHIUSDINO</t>
  </si>
  <si>
    <t>C661</t>
  </si>
  <si>
    <t>CHIUSI</t>
  </si>
  <si>
    <t>C662</t>
  </si>
  <si>
    <t>CHIUSI DELLA VERNA</t>
  </si>
  <si>
    <t>C663</t>
  </si>
  <si>
    <t>CHIVASSO</t>
  </si>
  <si>
    <t>C665</t>
  </si>
  <si>
    <t>CIAMPINO</t>
  </si>
  <si>
    <t>M272</t>
  </si>
  <si>
    <t>CIANCIANA</t>
  </si>
  <si>
    <t>C668</t>
  </si>
  <si>
    <t>CIBIANA DI CADORE</t>
  </si>
  <si>
    <t>C672</t>
  </si>
  <si>
    <t>CICAGNA</t>
  </si>
  <si>
    <t>C673</t>
  </si>
  <si>
    <t>CICALA</t>
  </si>
  <si>
    <t>C674</t>
  </si>
  <si>
    <t>CICCIANO</t>
  </si>
  <si>
    <t>C675</t>
  </si>
  <si>
    <t>CICERALE</t>
  </si>
  <si>
    <t>C676</t>
  </si>
  <si>
    <t>CICILIANO</t>
  </si>
  <si>
    <t>C677</t>
  </si>
  <si>
    <t>CICOGNOLO</t>
  </si>
  <si>
    <t>C678</t>
  </si>
  <si>
    <t>CICONIO</t>
  </si>
  <si>
    <t>C679</t>
  </si>
  <si>
    <t>CIGLIANO</t>
  </si>
  <si>
    <t>C680</t>
  </si>
  <si>
    <t>CIGLIE'</t>
  </si>
  <si>
    <t>C681</t>
  </si>
  <si>
    <t>CIGOGNOLA</t>
  </si>
  <si>
    <t>C684</t>
  </si>
  <si>
    <t>CIGOLE</t>
  </si>
  <si>
    <t>C685</t>
  </si>
  <si>
    <t>CILAVEGNA</t>
  </si>
  <si>
    <t>C686</t>
  </si>
  <si>
    <t>CIMADOLMO</t>
  </si>
  <si>
    <t>C689</t>
  </si>
  <si>
    <t>CIMBERGO</t>
  </si>
  <si>
    <t>C691</t>
  </si>
  <si>
    <t>CIMEGO</t>
  </si>
  <si>
    <t>C694</t>
  </si>
  <si>
    <t>CIMINA'</t>
  </si>
  <si>
    <t>C695</t>
  </si>
  <si>
    <t>CIMINNA</t>
  </si>
  <si>
    <t>C696</t>
  </si>
  <si>
    <t>CIMITILE</t>
  </si>
  <si>
    <t>C697</t>
  </si>
  <si>
    <t>CIMOLAIS</t>
  </si>
  <si>
    <t>C699</t>
  </si>
  <si>
    <t>CIMONE</t>
  </si>
  <si>
    <t>C700</t>
  </si>
  <si>
    <t>CINAGLIO</t>
  </si>
  <si>
    <t>C701</t>
  </si>
  <si>
    <t>CINETO ROMANO</t>
  </si>
  <si>
    <t>C702</t>
  </si>
  <si>
    <t>CINGIA DE' BOTTI</t>
  </si>
  <si>
    <t>C703</t>
  </si>
  <si>
    <t>CINGOLI</t>
  </si>
  <si>
    <t>C704</t>
  </si>
  <si>
    <t>CINIGIANO</t>
  </si>
  <si>
    <t>C705</t>
  </si>
  <si>
    <t>CINISELLO BALSAMO</t>
  </si>
  <si>
    <t>C707</t>
  </si>
  <si>
    <t>CINISI</t>
  </si>
  <si>
    <t>C708</t>
  </si>
  <si>
    <t>CINO</t>
  </si>
  <si>
    <t>C709</t>
  </si>
  <si>
    <t>CINQUEFRONDI</t>
  </si>
  <si>
    <t>C710</t>
  </si>
  <si>
    <t>CINTANO</t>
  </si>
  <si>
    <t>C711</t>
  </si>
  <si>
    <t>CINTE TESINO</t>
  </si>
  <si>
    <t>C712</t>
  </si>
  <si>
    <t>CINTO CAOMAGGIORE</t>
  </si>
  <si>
    <t>C714</t>
  </si>
  <si>
    <t>CINTO EUGANEO</t>
  </si>
  <si>
    <t>C713</t>
  </si>
  <si>
    <t>CINZANO</t>
  </si>
  <si>
    <t>C715</t>
  </si>
  <si>
    <t>CIORLANO</t>
  </si>
  <si>
    <t>C716</t>
  </si>
  <si>
    <t>CIPRESSA</t>
  </si>
  <si>
    <t>C718</t>
  </si>
  <si>
    <t>CIRCELLO</t>
  </si>
  <si>
    <t>C719</t>
  </si>
  <si>
    <t>CIRCHINA</t>
  </si>
  <si>
    <t>C720</t>
  </si>
  <si>
    <t>CIRIE'</t>
  </si>
  <si>
    <t>C722</t>
  </si>
  <si>
    <t>CIRIGLIANO</t>
  </si>
  <si>
    <t>C723</t>
  </si>
  <si>
    <t>CIRIMIDO</t>
  </si>
  <si>
    <t>C724</t>
  </si>
  <si>
    <t>CIRO'</t>
  </si>
  <si>
    <t>C725</t>
  </si>
  <si>
    <t>CIRO' MARINA</t>
  </si>
  <si>
    <t>C726</t>
  </si>
  <si>
    <t>CIS</t>
  </si>
  <si>
    <t>C727</t>
  </si>
  <si>
    <t>CISANO BERGAMASCO</t>
  </si>
  <si>
    <t>C728</t>
  </si>
  <si>
    <t>CISANO SUL NEVA</t>
  </si>
  <si>
    <t>C729</t>
  </si>
  <si>
    <t>CISERANO</t>
  </si>
  <si>
    <t>C730</t>
  </si>
  <si>
    <t>CISLAGO</t>
  </si>
  <si>
    <t>C732</t>
  </si>
  <si>
    <t>CISLIANO</t>
  </si>
  <si>
    <t>C733</t>
  </si>
  <si>
    <t>CISMON DEL GRAPPA</t>
  </si>
  <si>
    <t>C734</t>
  </si>
  <si>
    <t>CISON DI VALMARINO</t>
  </si>
  <si>
    <t>C735</t>
  </si>
  <si>
    <t>CISSONE</t>
  </si>
  <si>
    <t>C738</t>
  </si>
  <si>
    <t>CISTERNA D'ASTI</t>
  </si>
  <si>
    <t>C739</t>
  </si>
  <si>
    <t>CISTERNA DI LATINA</t>
  </si>
  <si>
    <t>C740</t>
  </si>
  <si>
    <t>CISTERNINO</t>
  </si>
  <si>
    <t>C741</t>
  </si>
  <si>
    <t>CITERNA</t>
  </si>
  <si>
    <t>C742</t>
  </si>
  <si>
    <t>CITTA' DELLA PIEVE</t>
  </si>
  <si>
    <t>C744</t>
  </si>
  <si>
    <t>CITTA' DI CASTELLO</t>
  </si>
  <si>
    <t>C745</t>
  </si>
  <si>
    <t>CITTA' SANT'ANGELO</t>
  </si>
  <si>
    <t>C750</t>
  </si>
  <si>
    <t>CITTADELLA</t>
  </si>
  <si>
    <t>C743</t>
  </si>
  <si>
    <t>CITTADUCALE</t>
  </si>
  <si>
    <t>C746</t>
  </si>
  <si>
    <t>CITTANOVA</t>
  </si>
  <si>
    <t>C747</t>
  </si>
  <si>
    <t>CITTANOVA D'ISTRIA</t>
  </si>
  <si>
    <t>C748</t>
  </si>
  <si>
    <t>CITTAREALE</t>
  </si>
  <si>
    <t>C749</t>
  </si>
  <si>
    <t>CITTIGLIO</t>
  </si>
  <si>
    <t>C751</t>
  </si>
  <si>
    <t>CIVATE</t>
  </si>
  <si>
    <t>C752</t>
  </si>
  <si>
    <t>CIVENNA</t>
  </si>
  <si>
    <t>C754</t>
  </si>
  <si>
    <t>CIVEZZA</t>
  </si>
  <si>
    <t>C755</t>
  </si>
  <si>
    <t>CIVEZZANO</t>
  </si>
  <si>
    <t>C756</t>
  </si>
  <si>
    <t>CIVIASCO</t>
  </si>
  <si>
    <t>C757</t>
  </si>
  <si>
    <t>CIVIDALE DEL FRIULI</t>
  </si>
  <si>
    <t>C758</t>
  </si>
  <si>
    <t>CIVIDATE AL PIANO</t>
  </si>
  <si>
    <t>C759</t>
  </si>
  <si>
    <t>CIVIDATE CAMUNO</t>
  </si>
  <si>
    <t>C760</t>
  </si>
  <si>
    <t>CIVITA</t>
  </si>
  <si>
    <t>C763</t>
  </si>
  <si>
    <t>CIVITA CASTELLANA</t>
  </si>
  <si>
    <t>C765</t>
  </si>
  <si>
    <t>CIVITA D'ANTINO</t>
  </si>
  <si>
    <t>C766</t>
  </si>
  <si>
    <t>CIVITACAMPOMARANO</t>
  </si>
  <si>
    <t>C764</t>
  </si>
  <si>
    <t>CIVITALUPARELLA</t>
  </si>
  <si>
    <t>C768</t>
  </si>
  <si>
    <t>CIVITANOVA DEL SANNIO</t>
  </si>
  <si>
    <t>C769</t>
  </si>
  <si>
    <t>CIVITANOVA MARCHE</t>
  </si>
  <si>
    <t>C770</t>
  </si>
  <si>
    <t>CIVITAQUANA</t>
  </si>
  <si>
    <t>C771</t>
  </si>
  <si>
    <t>CIVITAVECCHIA</t>
  </si>
  <si>
    <t>C773</t>
  </si>
  <si>
    <t>CIVITELLA ALFEDENA</t>
  </si>
  <si>
    <t>C778</t>
  </si>
  <si>
    <t>CIVITELLA CASANOVA</t>
  </si>
  <si>
    <t>C779</t>
  </si>
  <si>
    <t>CIVITELLA D'AGLIANO</t>
  </si>
  <si>
    <t>C780</t>
  </si>
  <si>
    <t>CIVITELLA DEL TRONTO</t>
  </si>
  <si>
    <t>C781</t>
  </si>
  <si>
    <t>CIVITELLA DI ROMAGNA</t>
  </si>
  <si>
    <t>C777</t>
  </si>
  <si>
    <t>CIVITELLA IN VAL DI CHIANA</t>
  </si>
  <si>
    <t>C774</t>
  </si>
  <si>
    <t>CIVITELLA MESSER RAIMONDO</t>
  </si>
  <si>
    <t>C776</t>
  </si>
  <si>
    <t>CIVITELLA PAGANICO</t>
  </si>
  <si>
    <t>C782</t>
  </si>
  <si>
    <t>CIVITELLA ROVETO</t>
  </si>
  <si>
    <t>C783</t>
  </si>
  <si>
    <t>CIVITELLA SAN PAOLO</t>
  </si>
  <si>
    <t>C784</t>
  </si>
  <si>
    <t>CIVO</t>
  </si>
  <si>
    <t>C785</t>
  </si>
  <si>
    <t>CLAINO CON OSTENO</t>
  </si>
  <si>
    <t>C787</t>
  </si>
  <si>
    <t>CLANA</t>
  </si>
  <si>
    <t>C788</t>
  </si>
  <si>
    <t>CLAUT</t>
  </si>
  <si>
    <t>C790</t>
  </si>
  <si>
    <t>CLAUZETTO</t>
  </si>
  <si>
    <t>C791</t>
  </si>
  <si>
    <t>CLAVESANA</t>
  </si>
  <si>
    <t>C792</t>
  </si>
  <si>
    <t>CLAVIERE</t>
  </si>
  <si>
    <t>C793</t>
  </si>
  <si>
    <t>CLES</t>
  </si>
  <si>
    <t>C794</t>
  </si>
  <si>
    <t>CLETO</t>
  </si>
  <si>
    <t>C795</t>
  </si>
  <si>
    <t>CLIVIO</t>
  </si>
  <si>
    <t>C796</t>
  </si>
  <si>
    <t>CLOZ</t>
  </si>
  <si>
    <t>C797</t>
  </si>
  <si>
    <t>CLUSONE</t>
  </si>
  <si>
    <t>C800</t>
  </si>
  <si>
    <t>COASSOLO TORINESE</t>
  </si>
  <si>
    <t>C801</t>
  </si>
  <si>
    <t>COAZZE</t>
  </si>
  <si>
    <t>C803</t>
  </si>
  <si>
    <t>COAZZOLO</t>
  </si>
  <si>
    <t>C804</t>
  </si>
  <si>
    <t>COCCAGLIO</t>
  </si>
  <si>
    <t>C806</t>
  </si>
  <si>
    <t>COCCONATO</t>
  </si>
  <si>
    <t>C807</t>
  </si>
  <si>
    <t>COCQUIO-TREVISAGO</t>
  </si>
  <si>
    <t>C810</t>
  </si>
  <si>
    <t>COCULLO</t>
  </si>
  <si>
    <t>C811</t>
  </si>
  <si>
    <t>CODEVIGO</t>
  </si>
  <si>
    <t>C812</t>
  </si>
  <si>
    <t>CODEVILLA</t>
  </si>
  <si>
    <t>C813</t>
  </si>
  <si>
    <t>CODIGORO</t>
  </si>
  <si>
    <t>C814</t>
  </si>
  <si>
    <t>CODOGNE'</t>
  </si>
  <si>
    <t>C815</t>
  </si>
  <si>
    <t>CODOGNO</t>
  </si>
  <si>
    <t>C816</t>
  </si>
  <si>
    <t>CODROIPO</t>
  </si>
  <si>
    <t>C817</t>
  </si>
  <si>
    <t>CODRONGIANOS</t>
  </si>
  <si>
    <t>C818</t>
  </si>
  <si>
    <t>COGGIOLA</t>
  </si>
  <si>
    <t>C819</t>
  </si>
  <si>
    <t>COGLIATE</t>
  </si>
  <si>
    <t>C820</t>
  </si>
  <si>
    <t>COGNE</t>
  </si>
  <si>
    <t>C821</t>
  </si>
  <si>
    <t>COGOLETO</t>
  </si>
  <si>
    <t>C823</t>
  </si>
  <si>
    <t>COGOLLO DEL CENGIO</t>
  </si>
  <si>
    <t>C824</t>
  </si>
  <si>
    <t>COGORNO</t>
  </si>
  <si>
    <t>C826</t>
  </si>
  <si>
    <t>COLAZZA</t>
  </si>
  <si>
    <t>C829</t>
  </si>
  <si>
    <t>COLBORDOLO</t>
  </si>
  <si>
    <t>C830</t>
  </si>
  <si>
    <t>COLCAVAGNO</t>
  </si>
  <si>
    <t>C831</t>
  </si>
  <si>
    <t>COLERE</t>
  </si>
  <si>
    <t>C835</t>
  </si>
  <si>
    <t>COLFELICE</t>
  </si>
  <si>
    <t>C836</t>
  </si>
  <si>
    <t>COLI</t>
  </si>
  <si>
    <t>C838</t>
  </si>
  <si>
    <t>COLICO</t>
  </si>
  <si>
    <t>C839</t>
  </si>
  <si>
    <t>COLLAGNA</t>
  </si>
  <si>
    <t>C840</t>
  </si>
  <si>
    <t>COLLALTO SABINO</t>
  </si>
  <si>
    <t>C841</t>
  </si>
  <si>
    <t>COLLARMELE</t>
  </si>
  <si>
    <t>C844</t>
  </si>
  <si>
    <t>COLLAZZONE</t>
  </si>
  <si>
    <t>C845</t>
  </si>
  <si>
    <t>COLLE BRIANZA</t>
  </si>
  <si>
    <t>C851</t>
  </si>
  <si>
    <t>COLLE D'ANCHISE</t>
  </si>
  <si>
    <t>C854</t>
  </si>
  <si>
    <t>COLLE DI TORA</t>
  </si>
  <si>
    <t>C857</t>
  </si>
  <si>
    <t>COLLE DI VAL D'ELSA</t>
  </si>
  <si>
    <t>C847</t>
  </si>
  <si>
    <t>COLLE SAN MAGNO</t>
  </si>
  <si>
    <t>C870</t>
  </si>
  <si>
    <t>COLLE SANNITA</t>
  </si>
  <si>
    <t>C846</t>
  </si>
  <si>
    <t>COLLE SANTA LUCIA</t>
  </si>
  <si>
    <t>C872</t>
  </si>
  <si>
    <t>COLLE UMBERTO</t>
  </si>
  <si>
    <t>C848</t>
  </si>
  <si>
    <t>COLLEBEATO</t>
  </si>
  <si>
    <t>C850</t>
  </si>
  <si>
    <t>COLLECCHIO</t>
  </si>
  <si>
    <t>C852</t>
  </si>
  <si>
    <t>COLLECORVINO</t>
  </si>
  <si>
    <t>C853</t>
  </si>
  <si>
    <t>COLLEDARA</t>
  </si>
  <si>
    <t>C311</t>
  </si>
  <si>
    <t>COLLEDIMACINE</t>
  </si>
  <si>
    <t>C855</t>
  </si>
  <si>
    <t>COLLEDIMEZZO</t>
  </si>
  <si>
    <t>C856</t>
  </si>
  <si>
    <t>COLLEFERRO</t>
  </si>
  <si>
    <t>C858</t>
  </si>
  <si>
    <t>COLLEGIOVE</t>
  </si>
  <si>
    <t>C859</t>
  </si>
  <si>
    <t>COLLEGNO</t>
  </si>
  <si>
    <t>C860</t>
  </si>
  <si>
    <t>COLLELONGO</t>
  </si>
  <si>
    <t>C862</t>
  </si>
  <si>
    <t>COLLEPARDO</t>
  </si>
  <si>
    <t>C864</t>
  </si>
  <si>
    <t>COLLEPASSO</t>
  </si>
  <si>
    <t>C865</t>
  </si>
  <si>
    <t>COLLEPIETRO</t>
  </si>
  <si>
    <t>C866</t>
  </si>
  <si>
    <t>COLLERETTO CASTELNUOVO</t>
  </si>
  <si>
    <t>C867</t>
  </si>
  <si>
    <t>COLLERETTO GIACOSA</t>
  </si>
  <si>
    <t>C868</t>
  </si>
  <si>
    <t>COLLESALVETTI</t>
  </si>
  <si>
    <t>C869</t>
  </si>
  <si>
    <t>COLLESANO</t>
  </si>
  <si>
    <t>C871</t>
  </si>
  <si>
    <t>COLLETORTO</t>
  </si>
  <si>
    <t>C875</t>
  </si>
  <si>
    <t>COLLEVECCHIO</t>
  </si>
  <si>
    <t>C876</t>
  </si>
  <si>
    <t>COLLI A VOLTURNO</t>
  </si>
  <si>
    <t>C878</t>
  </si>
  <si>
    <t>COLLI DEL TRONTO</t>
  </si>
  <si>
    <t>C877</t>
  </si>
  <si>
    <t>COLLI SUL VELINO</t>
  </si>
  <si>
    <t>C880</t>
  </si>
  <si>
    <t>COLLIANO</t>
  </si>
  <si>
    <t>C879</t>
  </si>
  <si>
    <t>COLLINAS</t>
  </si>
  <si>
    <t>C882</t>
  </si>
  <si>
    <t>COLLIO</t>
  </si>
  <si>
    <t>C883</t>
  </si>
  <si>
    <t>COLLOBIANO</t>
  </si>
  <si>
    <t>C884</t>
  </si>
  <si>
    <t>COLLOREDO DI MONTE ALBANO</t>
  </si>
  <si>
    <t>C885</t>
  </si>
  <si>
    <t>COLMURANO</t>
  </si>
  <si>
    <t>C886</t>
  </si>
  <si>
    <t>COLOBRARO</t>
  </si>
  <si>
    <t>C888</t>
  </si>
  <si>
    <t>COLOGNA VENETA</t>
  </si>
  <si>
    <t>C890</t>
  </si>
  <si>
    <t>COLOGNE</t>
  </si>
  <si>
    <t>C893</t>
  </si>
  <si>
    <t>COLOGNO AL SERIO</t>
  </si>
  <si>
    <t>C894</t>
  </si>
  <si>
    <t>COLOGNO MONZESE</t>
  </si>
  <si>
    <t>C895</t>
  </si>
  <si>
    <t>COLOGNOLA AI COLLI</t>
  </si>
  <si>
    <t>C897</t>
  </si>
  <si>
    <t>COLONNA</t>
  </si>
  <si>
    <t>C900</t>
  </si>
  <si>
    <t>COLONNELLA</t>
  </si>
  <si>
    <t>C901</t>
  </si>
  <si>
    <t>COLONNO</t>
  </si>
  <si>
    <t>C902</t>
  </si>
  <si>
    <t>COLORINA</t>
  </si>
  <si>
    <t>C903</t>
  </si>
  <si>
    <t>COLORNO</t>
  </si>
  <si>
    <t>C904</t>
  </si>
  <si>
    <t>COLOSIMI</t>
  </si>
  <si>
    <t>C905</t>
  </si>
  <si>
    <t>COLTURANO</t>
  </si>
  <si>
    <t>C908</t>
  </si>
  <si>
    <t>COLZATE</t>
  </si>
  <si>
    <t>C910</t>
  </si>
  <si>
    <t>COMABBIO</t>
  </si>
  <si>
    <t>C911</t>
  </si>
  <si>
    <t>COMACCHIO</t>
  </si>
  <si>
    <t>C912</t>
  </si>
  <si>
    <t>COMANO</t>
  </si>
  <si>
    <t>C914</t>
  </si>
  <si>
    <t>COMANO TERME</t>
  </si>
  <si>
    <t>M314</t>
  </si>
  <si>
    <t>COMAZZO</t>
  </si>
  <si>
    <t>C917</t>
  </si>
  <si>
    <t>COMEGLIANS</t>
  </si>
  <si>
    <t>C918</t>
  </si>
  <si>
    <t>COMELICO SUPERIORE</t>
  </si>
  <si>
    <t>C920</t>
  </si>
  <si>
    <t>COMENO</t>
  </si>
  <si>
    <t>C921</t>
  </si>
  <si>
    <t>COMERIO</t>
  </si>
  <si>
    <t>C922</t>
  </si>
  <si>
    <t>COMEZZANO-CIZZAGO</t>
  </si>
  <si>
    <t>C925</t>
  </si>
  <si>
    <t>COMIGNAGO</t>
  </si>
  <si>
    <t>C926</t>
  </si>
  <si>
    <t>COMISO</t>
  </si>
  <si>
    <t>C927</t>
  </si>
  <si>
    <t>COMITINI</t>
  </si>
  <si>
    <t>C928</t>
  </si>
  <si>
    <t>COMIZIANO</t>
  </si>
  <si>
    <t>C929</t>
  </si>
  <si>
    <t>COMMESSAGGIO</t>
  </si>
  <si>
    <t>C930</t>
  </si>
  <si>
    <t>COMMEZZADURA</t>
  </si>
  <si>
    <t>C931</t>
  </si>
  <si>
    <t>COMO</t>
  </si>
  <si>
    <t>C933</t>
  </si>
  <si>
    <t>COMPIANO</t>
  </si>
  <si>
    <t>C934</t>
  </si>
  <si>
    <t>COMUN NUOVO</t>
  </si>
  <si>
    <t>C937</t>
  </si>
  <si>
    <t>COMUNANZA</t>
  </si>
  <si>
    <t>C935</t>
  </si>
  <si>
    <t>CONA</t>
  </si>
  <si>
    <t>C938</t>
  </si>
  <si>
    <t>CONCA CASALE</t>
  </si>
  <si>
    <t>C941</t>
  </si>
  <si>
    <t>CONCA DEI MARINI</t>
  </si>
  <si>
    <t>C940</t>
  </si>
  <si>
    <t>CONCA DELLA CAMPANIA</t>
  </si>
  <si>
    <t>C939</t>
  </si>
  <si>
    <t>CONCAMARISE</t>
  </si>
  <si>
    <t>C943</t>
  </si>
  <si>
    <t>CONCEI</t>
  </si>
  <si>
    <t>C944</t>
  </si>
  <si>
    <t>CONCERVIANO</t>
  </si>
  <si>
    <t>C946</t>
  </si>
  <si>
    <t>CONCESIO</t>
  </si>
  <si>
    <t>C948</t>
  </si>
  <si>
    <t>CONCO</t>
  </si>
  <si>
    <t>C949</t>
  </si>
  <si>
    <t>CONCORDIA SAGITTARIA</t>
  </si>
  <si>
    <t>C950</t>
  </si>
  <si>
    <t>CONCORDIA SULLA SECCHIA</t>
  </si>
  <si>
    <t>C951</t>
  </si>
  <si>
    <t>CONCOREZZO</t>
  </si>
  <si>
    <t>C952</t>
  </si>
  <si>
    <t>CONDINO</t>
  </si>
  <si>
    <t>C953</t>
  </si>
  <si>
    <t>CONDOFURI</t>
  </si>
  <si>
    <t>C954</t>
  </si>
  <si>
    <t>CONDOVE</t>
  </si>
  <si>
    <t>C955</t>
  </si>
  <si>
    <t>CONDRO'</t>
  </si>
  <si>
    <t>C956</t>
  </si>
  <si>
    <t>CONEGLIANO</t>
  </si>
  <si>
    <t>C957</t>
  </si>
  <si>
    <t>CONFIENZA</t>
  </si>
  <si>
    <t>C958</t>
  </si>
  <si>
    <t>CONFIGNI</t>
  </si>
  <si>
    <t>C959</t>
  </si>
  <si>
    <t>CONFLENTI</t>
  </si>
  <si>
    <t>C960</t>
  </si>
  <si>
    <t>CONIOLO</t>
  </si>
  <si>
    <t>C962</t>
  </si>
  <si>
    <t>CONSELICE</t>
  </si>
  <si>
    <t>C963</t>
  </si>
  <si>
    <t>CONSELVE</t>
  </si>
  <si>
    <t>C964</t>
  </si>
  <si>
    <t>CONSIGLIO DI RUMO</t>
  </si>
  <si>
    <t>C965</t>
  </si>
  <si>
    <t>CONTARINA</t>
  </si>
  <si>
    <t>C967</t>
  </si>
  <si>
    <t>CONTESSA ENTELLINA</t>
  </si>
  <si>
    <t>C968</t>
  </si>
  <si>
    <t>CONTIGLIANO</t>
  </si>
  <si>
    <t>C969</t>
  </si>
  <si>
    <t>CONTRADA</t>
  </si>
  <si>
    <t>C971</t>
  </si>
  <si>
    <t>CONTROGUERRA</t>
  </si>
  <si>
    <t>C972</t>
  </si>
  <si>
    <t>CONTRONE</t>
  </si>
  <si>
    <t>C973</t>
  </si>
  <si>
    <t>CONTURSI TERME</t>
  </si>
  <si>
    <t>C974</t>
  </si>
  <si>
    <t>CONVERSANO</t>
  </si>
  <si>
    <t>C975</t>
  </si>
  <si>
    <t>CONZA DELLA CAMPANIA</t>
  </si>
  <si>
    <t>C976</t>
  </si>
  <si>
    <t>CONZANO</t>
  </si>
  <si>
    <t>C977</t>
  </si>
  <si>
    <t>COPERTINO</t>
  </si>
  <si>
    <t>C978</t>
  </si>
  <si>
    <t>COPIANO</t>
  </si>
  <si>
    <t>C979</t>
  </si>
  <si>
    <t>COPPARO</t>
  </si>
  <si>
    <t>C980</t>
  </si>
  <si>
    <t>CORANA</t>
  </si>
  <si>
    <t>C982</t>
  </si>
  <si>
    <t>CORATO</t>
  </si>
  <si>
    <t>C983</t>
  </si>
  <si>
    <t>CORBARA</t>
  </si>
  <si>
    <t>C984</t>
  </si>
  <si>
    <t>CORBETTA</t>
  </si>
  <si>
    <t>C986</t>
  </si>
  <si>
    <t>CORBOLA</t>
  </si>
  <si>
    <t>C987</t>
  </si>
  <si>
    <t>CORCHIANO</t>
  </si>
  <si>
    <t>C988</t>
  </si>
  <si>
    <t>CORCIANO</t>
  </si>
  <si>
    <t>C990</t>
  </si>
  <si>
    <t>CORDENONS</t>
  </si>
  <si>
    <t>C991</t>
  </si>
  <si>
    <t>CORDIGNANO</t>
  </si>
  <si>
    <t>C992</t>
  </si>
  <si>
    <t>CORDOVADO</t>
  </si>
  <si>
    <t>C993</t>
  </si>
  <si>
    <t>COREDO</t>
  </si>
  <si>
    <t>C994</t>
  </si>
  <si>
    <t>COREGLIA ANTELMINELLI</t>
  </si>
  <si>
    <t>C996</t>
  </si>
  <si>
    <t>COREGLIA LIGURE</t>
  </si>
  <si>
    <t>C995</t>
  </si>
  <si>
    <t>CORENO AUSONIO</t>
  </si>
  <si>
    <t>C998</t>
  </si>
  <si>
    <t>CORFINIO</t>
  </si>
  <si>
    <t>C999</t>
  </si>
  <si>
    <t>CORGNALE</t>
  </si>
  <si>
    <t>D002</t>
  </si>
  <si>
    <t>CORI</t>
  </si>
  <si>
    <t>D003</t>
  </si>
  <si>
    <t>CORIANO</t>
  </si>
  <si>
    <t>D004</t>
  </si>
  <si>
    <t>CORIGLIANO CALABRO</t>
  </si>
  <si>
    <t>D005</t>
  </si>
  <si>
    <t>CORIGLIANO D'OTRANTO</t>
  </si>
  <si>
    <t>D006</t>
  </si>
  <si>
    <t>CORINALDO</t>
  </si>
  <si>
    <t>D007</t>
  </si>
  <si>
    <t>CORIO</t>
  </si>
  <si>
    <t>D008</t>
  </si>
  <si>
    <t>CORLEONE</t>
  </si>
  <si>
    <t>D009</t>
  </si>
  <si>
    <t>CORLETO MONFORTE</t>
  </si>
  <si>
    <t>D011</t>
  </si>
  <si>
    <t>CORLETO PERTICARA</t>
  </si>
  <si>
    <t>D010</t>
  </si>
  <si>
    <t>CORMANO</t>
  </si>
  <si>
    <t>D013</t>
  </si>
  <si>
    <t>CORMONS</t>
  </si>
  <si>
    <t>D014</t>
  </si>
  <si>
    <t>CORNA IMAGNA</t>
  </si>
  <si>
    <t>D015</t>
  </si>
  <si>
    <t>CORNALBA</t>
  </si>
  <si>
    <t>D016</t>
  </si>
  <si>
    <t>CORNALE</t>
  </si>
  <si>
    <t>D017</t>
  </si>
  <si>
    <t>CORNAREDO</t>
  </si>
  <si>
    <t>D018</t>
  </si>
  <si>
    <t>CORNATE D'ADDA</t>
  </si>
  <si>
    <t>D019</t>
  </si>
  <si>
    <t>CORNEDO ALL'ISARCO</t>
  </si>
  <si>
    <t>B799</t>
  </si>
  <si>
    <t>CORNEDO VICENTINO</t>
  </si>
  <si>
    <t>D020</t>
  </si>
  <si>
    <t>CORNEGLIANO LAUDENSE</t>
  </si>
  <si>
    <t>D021</t>
  </si>
  <si>
    <t>CORNELIANO D'ALBA</t>
  </si>
  <si>
    <t>D022</t>
  </si>
  <si>
    <t>CORNIGLIO</t>
  </si>
  <si>
    <t>D026</t>
  </si>
  <si>
    <t>CORNO DI ROSAZZO</t>
  </si>
  <si>
    <t>D027</t>
  </si>
  <si>
    <t>CORNO GIOVINE</t>
  </si>
  <si>
    <t>D028</t>
  </si>
  <si>
    <t>CORNOVECCHIO</t>
  </si>
  <si>
    <t>D029</t>
  </si>
  <si>
    <t>CORNUDA</t>
  </si>
  <si>
    <t>D030</t>
  </si>
  <si>
    <t>CORREGGIO</t>
  </si>
  <si>
    <t>D037</t>
  </si>
  <si>
    <t>CORREZZANA</t>
  </si>
  <si>
    <t>D038</t>
  </si>
  <si>
    <t>CORREZZOLA</t>
  </si>
  <si>
    <t>D040</t>
  </si>
  <si>
    <t>CORRIDO</t>
  </si>
  <si>
    <t>D041</t>
  </si>
  <si>
    <t>CORRIDONIA</t>
  </si>
  <si>
    <t>D042</t>
  </si>
  <si>
    <t>CORROPOLI</t>
  </si>
  <si>
    <t>D043</t>
  </si>
  <si>
    <t>CORSANO</t>
  </si>
  <si>
    <t>D044</t>
  </si>
  <si>
    <t>CORSICO</t>
  </si>
  <si>
    <t>D045</t>
  </si>
  <si>
    <t>CORSIONE</t>
  </si>
  <si>
    <t>D046</t>
  </si>
  <si>
    <t>CORTACCIA SULLA STRADA DEL VINO</t>
  </si>
  <si>
    <t>D048</t>
  </si>
  <si>
    <t>CORTALE</t>
  </si>
  <si>
    <t>D049</t>
  </si>
  <si>
    <t>CORTANDONE</t>
  </si>
  <si>
    <t>D050</t>
  </si>
  <si>
    <t>CORTANZE</t>
  </si>
  <si>
    <t>D051</t>
  </si>
  <si>
    <t>CORTAZZONE</t>
  </si>
  <si>
    <t>D052</t>
  </si>
  <si>
    <t>CORTE BRUGNATELLA</t>
  </si>
  <si>
    <t>D054</t>
  </si>
  <si>
    <t>CORTE DE' CORTESI CON CIGNONE</t>
  </si>
  <si>
    <t>D056</t>
  </si>
  <si>
    <t>CORTE DE' FRATI</t>
  </si>
  <si>
    <t>D057</t>
  </si>
  <si>
    <t>CORTE FRANCA</t>
  </si>
  <si>
    <t>D058</t>
  </si>
  <si>
    <t>CORTE PALASIO</t>
  </si>
  <si>
    <t>D068</t>
  </si>
  <si>
    <t>CORTEMAGGIORE</t>
  </si>
  <si>
    <t>D061</t>
  </si>
  <si>
    <t>CORTEMILIA</t>
  </si>
  <si>
    <t>D062</t>
  </si>
  <si>
    <t>CORTENO GOLGI</t>
  </si>
  <si>
    <t>D064</t>
  </si>
  <si>
    <t>CORTENOVA</t>
  </si>
  <si>
    <t>D065</t>
  </si>
  <si>
    <t>CORTENUOVA</t>
  </si>
  <si>
    <t>D066</t>
  </si>
  <si>
    <t>CORTEOLONA</t>
  </si>
  <si>
    <t>D067</t>
  </si>
  <si>
    <t>CORTIGLIONE</t>
  </si>
  <si>
    <t>D072</t>
  </si>
  <si>
    <t>CORTINA D'AMPEZZO</t>
  </si>
  <si>
    <t>A266</t>
  </si>
  <si>
    <t>CORTINA SULLA STRADA DEL VINO</t>
  </si>
  <si>
    <t>D075</t>
  </si>
  <si>
    <t>CORTINO</t>
  </si>
  <si>
    <t>D076</t>
  </si>
  <si>
    <t>CORTONA</t>
  </si>
  <si>
    <t>D077</t>
  </si>
  <si>
    <t>CORVARA</t>
  </si>
  <si>
    <t>D078</t>
  </si>
  <si>
    <t>CORVARA IN BADIA</t>
  </si>
  <si>
    <t>D079</t>
  </si>
  <si>
    <t>CORVINO SAN QUIRICO</t>
  </si>
  <si>
    <t>D081</t>
  </si>
  <si>
    <t>CORZANO</t>
  </si>
  <si>
    <t>D082</t>
  </si>
  <si>
    <t>COSEANO</t>
  </si>
  <si>
    <t>D085</t>
  </si>
  <si>
    <t>COSENZA</t>
  </si>
  <si>
    <t>D086</t>
  </si>
  <si>
    <t>COSIO D'ARROSCIA</t>
  </si>
  <si>
    <t>D087</t>
  </si>
  <si>
    <t>COSIO VALTELLINO</t>
  </si>
  <si>
    <t>D088</t>
  </si>
  <si>
    <t>COSOLETO</t>
  </si>
  <si>
    <t>D089</t>
  </si>
  <si>
    <t>COSSANA</t>
  </si>
  <si>
    <t>D090</t>
  </si>
  <si>
    <t>COSSANO BELBO</t>
  </si>
  <si>
    <t>D093</t>
  </si>
  <si>
    <t>COSSANO CANAVESE</t>
  </si>
  <si>
    <t>D092</t>
  </si>
  <si>
    <t>COSSATO</t>
  </si>
  <si>
    <t>D094</t>
  </si>
  <si>
    <t>COSSERIA</t>
  </si>
  <si>
    <t>D095</t>
  </si>
  <si>
    <t>COSSIGNANO</t>
  </si>
  <si>
    <t>D096</t>
  </si>
  <si>
    <t>COSSOGNO</t>
  </si>
  <si>
    <t>D099</t>
  </si>
  <si>
    <t>COSSOINE</t>
  </si>
  <si>
    <t>D100</t>
  </si>
  <si>
    <t>COSSOMBRATO</t>
  </si>
  <si>
    <t>D101</t>
  </si>
  <si>
    <t>COSTA DE' NOBILI</t>
  </si>
  <si>
    <t>D109</t>
  </si>
  <si>
    <t>COSTA DI MEZZATE</t>
  </si>
  <si>
    <t>D110</t>
  </si>
  <si>
    <t>COSTA DI ROVIGO</t>
  </si>
  <si>
    <t>D105</t>
  </si>
  <si>
    <t>COSTA DI SERINA</t>
  </si>
  <si>
    <t>D111</t>
  </si>
  <si>
    <t>COSTA MASNAGA</t>
  </si>
  <si>
    <t>D112</t>
  </si>
  <si>
    <t>COSTA VALLE IMAGNA</t>
  </si>
  <si>
    <t>D103</t>
  </si>
  <si>
    <t>COSTA VESCOVATO</t>
  </si>
  <si>
    <t>D102</t>
  </si>
  <si>
    <t>COSTA VOLPINO</t>
  </si>
  <si>
    <t>D117</t>
  </si>
  <si>
    <t>COSTABISSARA</t>
  </si>
  <si>
    <t>D107</t>
  </si>
  <si>
    <t>COSTACCIARO</t>
  </si>
  <si>
    <t>D108</t>
  </si>
  <si>
    <t>COSTANZANA</t>
  </si>
  <si>
    <t>D113</t>
  </si>
  <si>
    <t>COSTARAINERA</t>
  </si>
  <si>
    <t>D114</t>
  </si>
  <si>
    <t>COSTERMANO</t>
  </si>
  <si>
    <t>D118</t>
  </si>
  <si>
    <t>COSTIGLIOLE D'ASTI</t>
  </si>
  <si>
    <t>D119</t>
  </si>
  <si>
    <t>COSTIGLIOLE SALUZZO</t>
  </si>
  <si>
    <t>D120</t>
  </si>
  <si>
    <t>COTIGNOLA</t>
  </si>
  <si>
    <t>D121</t>
  </si>
  <si>
    <t>COTRONEI</t>
  </si>
  <si>
    <t>D123</t>
  </si>
  <si>
    <t>COTTANELLO</t>
  </si>
  <si>
    <t>D124</t>
  </si>
  <si>
    <t>COURMAYEUR</t>
  </si>
  <si>
    <t>D012</t>
  </si>
  <si>
    <t>COVO</t>
  </si>
  <si>
    <t>D126</t>
  </si>
  <si>
    <t>COZZO</t>
  </si>
  <si>
    <t>D127</t>
  </si>
  <si>
    <t>CRACO</t>
  </si>
  <si>
    <t>D128</t>
  </si>
  <si>
    <t>CRANDOLA VALSASSINA</t>
  </si>
  <si>
    <t>D131</t>
  </si>
  <si>
    <t>CRAVAGLIANA</t>
  </si>
  <si>
    <t>D132</t>
  </si>
  <si>
    <t>CRAVANZANA</t>
  </si>
  <si>
    <t>D133</t>
  </si>
  <si>
    <t>CRAVEGGIA</t>
  </si>
  <si>
    <t>D134</t>
  </si>
  <si>
    <t>CREAZZO</t>
  </si>
  <si>
    <t>D136</t>
  </si>
  <si>
    <t>CRECCHIO</t>
  </si>
  <si>
    <t>D137</t>
  </si>
  <si>
    <t>CREDARO</t>
  </si>
  <si>
    <t>D139</t>
  </si>
  <si>
    <t>CREDERA RUBBIANO</t>
  </si>
  <si>
    <t>D141</t>
  </si>
  <si>
    <t>CREMA</t>
  </si>
  <si>
    <t>D142</t>
  </si>
  <si>
    <t>CREMELLA</t>
  </si>
  <si>
    <t>D143</t>
  </si>
  <si>
    <t>CREMENAGA</t>
  </si>
  <si>
    <t>D144</t>
  </si>
  <si>
    <t>CREMENO</t>
  </si>
  <si>
    <t>D145</t>
  </si>
  <si>
    <t>CREMIA</t>
  </si>
  <si>
    <t>D147</t>
  </si>
  <si>
    <t>CREMOLINO</t>
  </si>
  <si>
    <t>D149</t>
  </si>
  <si>
    <t>CREMONA</t>
  </si>
  <si>
    <t>D150</t>
  </si>
  <si>
    <t>CREMOSANO</t>
  </si>
  <si>
    <t>D151</t>
  </si>
  <si>
    <t>CRENOVIZZA</t>
  </si>
  <si>
    <t>D153</t>
  </si>
  <si>
    <t>CRESCENTINO</t>
  </si>
  <si>
    <t>D154</t>
  </si>
  <si>
    <t>CRESPADORO</t>
  </si>
  <si>
    <t>D156</t>
  </si>
  <si>
    <t>CRESPANO DEL GRAPPA</t>
  </si>
  <si>
    <t>D157</t>
  </si>
  <si>
    <t>CRESPELLANO</t>
  </si>
  <si>
    <t>D158</t>
  </si>
  <si>
    <t>CRESPIATICA</t>
  </si>
  <si>
    <t>D159</t>
  </si>
  <si>
    <t>CRESPINA</t>
  </si>
  <si>
    <t>D160</t>
  </si>
  <si>
    <t>CRESPINO</t>
  </si>
  <si>
    <t>D161</t>
  </si>
  <si>
    <t>CRESSA</t>
  </si>
  <si>
    <t>D162</t>
  </si>
  <si>
    <t>CREVACUORE</t>
  </si>
  <si>
    <t>D165</t>
  </si>
  <si>
    <t>CREVALCORE</t>
  </si>
  <si>
    <t>D166</t>
  </si>
  <si>
    <t>CREVOLADOSSOLA</t>
  </si>
  <si>
    <t>D168</t>
  </si>
  <si>
    <t>CRISPANO</t>
  </si>
  <si>
    <t>D170</t>
  </si>
  <si>
    <t>CRISPIANO</t>
  </si>
  <si>
    <t>D171</t>
  </si>
  <si>
    <t>CRISSOLO</t>
  </si>
  <si>
    <t>D172</t>
  </si>
  <si>
    <t>CROCEFIESCHI</t>
  </si>
  <si>
    <t>D175</t>
  </si>
  <si>
    <t>CROCETTA DEL MONTELLO</t>
  </si>
  <si>
    <t>C670</t>
  </si>
  <si>
    <t>CRODO</t>
  </si>
  <si>
    <t>D177</t>
  </si>
  <si>
    <t>CROGNALETO</t>
  </si>
  <si>
    <t>D179</t>
  </si>
  <si>
    <t>CROPALATI</t>
  </si>
  <si>
    <t>D180</t>
  </si>
  <si>
    <t>CROPANI</t>
  </si>
  <si>
    <t>D181</t>
  </si>
  <si>
    <t>CROSA</t>
  </si>
  <si>
    <t>D182</t>
  </si>
  <si>
    <t>CROSIA</t>
  </si>
  <si>
    <t>D184</t>
  </si>
  <si>
    <t>CROSIO DELLA VALLE</t>
  </si>
  <si>
    <t>D185</t>
  </si>
  <si>
    <t>CROTONE</t>
  </si>
  <si>
    <t>D122</t>
  </si>
  <si>
    <t>CROTTA D'ADDA</t>
  </si>
  <si>
    <t>D186</t>
  </si>
  <si>
    <t>CROVA</t>
  </si>
  <si>
    <t>D187</t>
  </si>
  <si>
    <t>CROVIANA</t>
  </si>
  <si>
    <t>D188</t>
  </si>
  <si>
    <t>CRUCOLI</t>
  </si>
  <si>
    <t>D189</t>
  </si>
  <si>
    <t>CUASSO AL MONTE</t>
  </si>
  <si>
    <t>D192</t>
  </si>
  <si>
    <t>CUCCARO MONFERRATO</t>
  </si>
  <si>
    <t>D194</t>
  </si>
  <si>
    <t>CUCCARO VETERE</t>
  </si>
  <si>
    <t>D195</t>
  </si>
  <si>
    <t>CUCCIAGO</t>
  </si>
  <si>
    <t>D196</t>
  </si>
  <si>
    <t>CUCEGLIO</t>
  </si>
  <si>
    <t>D197</t>
  </si>
  <si>
    <t>CUGGIONO</t>
  </si>
  <si>
    <t>D198</t>
  </si>
  <si>
    <t>CUGLIATE-FABIASCO</t>
  </si>
  <si>
    <t>D199</t>
  </si>
  <si>
    <t>CUGLIERI</t>
  </si>
  <si>
    <t>D200</t>
  </si>
  <si>
    <t>CUGNOLI</t>
  </si>
  <si>
    <t>D201</t>
  </si>
  <si>
    <t>CUMIANA</t>
  </si>
  <si>
    <t>D202</t>
  </si>
  <si>
    <t>CUMIGNANO SUL NAVIGLIO</t>
  </si>
  <si>
    <t>D203</t>
  </si>
  <si>
    <t>CUNARDO</t>
  </si>
  <si>
    <t>D204</t>
  </si>
  <si>
    <t>CUNEO</t>
  </si>
  <si>
    <t>D205</t>
  </si>
  <si>
    <t>CUNEVO</t>
  </si>
  <si>
    <t>D206</t>
  </si>
  <si>
    <t>CUNICO</t>
  </si>
  <si>
    <t>D207</t>
  </si>
  <si>
    <t>CUORGNE'</t>
  </si>
  <si>
    <t>D208</t>
  </si>
  <si>
    <t>CUPELLO</t>
  </si>
  <si>
    <t>D209</t>
  </si>
  <si>
    <t>CUPRA MARITTIMA</t>
  </si>
  <si>
    <t>D210</t>
  </si>
  <si>
    <t>CUPRAMONTANA</t>
  </si>
  <si>
    <t>D211</t>
  </si>
  <si>
    <t>CURA CARPIGNANO</t>
  </si>
  <si>
    <t>B824</t>
  </si>
  <si>
    <t>CURCURIS</t>
  </si>
  <si>
    <t>D214</t>
  </si>
  <si>
    <t>CUREGGIO</t>
  </si>
  <si>
    <t>D216</t>
  </si>
  <si>
    <t>CURIGLIA CON MONTEVIASCO</t>
  </si>
  <si>
    <t>D217</t>
  </si>
  <si>
    <t>CURINGA</t>
  </si>
  <si>
    <t>D218</t>
  </si>
  <si>
    <t>CURINO</t>
  </si>
  <si>
    <t>D219</t>
  </si>
  <si>
    <t>CURNO</t>
  </si>
  <si>
    <t>D221</t>
  </si>
  <si>
    <t>CURON VENOSTA</t>
  </si>
  <si>
    <t>D222</t>
  </si>
  <si>
    <t>CURSI</t>
  </si>
  <si>
    <t>D223</t>
  </si>
  <si>
    <t>CURSOLO-ORASSO</t>
  </si>
  <si>
    <t>D225</t>
  </si>
  <si>
    <t>CURTAROLO</t>
  </si>
  <si>
    <t>D226</t>
  </si>
  <si>
    <t>CURTATONE</t>
  </si>
  <si>
    <t>D227</t>
  </si>
  <si>
    <t>CURTI</t>
  </si>
  <si>
    <t>D228</t>
  </si>
  <si>
    <t>CUSAGO</t>
  </si>
  <si>
    <t>D229</t>
  </si>
  <si>
    <t>CUSANO MILANINO</t>
  </si>
  <si>
    <t>D231</t>
  </si>
  <si>
    <t>CUSANO MUTRI</t>
  </si>
  <si>
    <t>D230</t>
  </si>
  <si>
    <t>CUSINO</t>
  </si>
  <si>
    <t>D232</t>
  </si>
  <si>
    <t>CUSIO</t>
  </si>
  <si>
    <t>D233</t>
  </si>
  <si>
    <t>CUSTONACI</t>
  </si>
  <si>
    <t>D234</t>
  </si>
  <si>
    <t>CUTIGLIANO</t>
  </si>
  <si>
    <t>D235</t>
  </si>
  <si>
    <t>CUTRO</t>
  </si>
  <si>
    <t>D236</t>
  </si>
  <si>
    <t>CUTROFIANO</t>
  </si>
  <si>
    <t>D237</t>
  </si>
  <si>
    <t>CUVEGLIO</t>
  </si>
  <si>
    <t>D238</t>
  </si>
  <si>
    <t>CUVIO</t>
  </si>
  <si>
    <t>D239</t>
  </si>
  <si>
    <t>DAIANO</t>
  </si>
  <si>
    <t>D243</t>
  </si>
  <si>
    <t>DAIRAGO</t>
  </si>
  <si>
    <t>D244</t>
  </si>
  <si>
    <t>DALMINE</t>
  </si>
  <si>
    <t>D245</t>
  </si>
  <si>
    <t>DAMBEL</t>
  </si>
  <si>
    <t>D246</t>
  </si>
  <si>
    <t>DANTA</t>
  </si>
  <si>
    <t>D247</t>
  </si>
  <si>
    <t>DAONE</t>
  </si>
  <si>
    <t>D248</t>
  </si>
  <si>
    <t>DARE'</t>
  </si>
  <si>
    <t>D250</t>
  </si>
  <si>
    <t>DARFO BOARIO TERME</t>
  </si>
  <si>
    <t>D251</t>
  </si>
  <si>
    <t>DASA'</t>
  </si>
  <si>
    <t>D253</t>
  </si>
  <si>
    <t>DAVAGNA</t>
  </si>
  <si>
    <t>D255</t>
  </si>
  <si>
    <t>DAVERIO</t>
  </si>
  <si>
    <t>D256</t>
  </si>
  <si>
    <t>DAVOLI</t>
  </si>
  <si>
    <t>D257</t>
  </si>
  <si>
    <t>DAZIO</t>
  </si>
  <si>
    <t>D258</t>
  </si>
  <si>
    <t>DECIMOMANNU</t>
  </si>
  <si>
    <t>D259</t>
  </si>
  <si>
    <t>DECIMOPUTZU</t>
  </si>
  <si>
    <t>D260</t>
  </si>
  <si>
    <t>DECOLLATURA</t>
  </si>
  <si>
    <t>D261</t>
  </si>
  <si>
    <t>DEGO</t>
  </si>
  <si>
    <t>D264</t>
  </si>
  <si>
    <t>DEIVA MARINA</t>
  </si>
  <si>
    <t>D265</t>
  </si>
  <si>
    <t>DELEBIO</t>
  </si>
  <si>
    <t>D266</t>
  </si>
  <si>
    <t>DELIA</t>
  </si>
  <si>
    <t>D267</t>
  </si>
  <si>
    <t>DELIANUOVA</t>
  </si>
  <si>
    <t>D268</t>
  </si>
  <si>
    <t>DELICETO</t>
  </si>
  <si>
    <t>D269</t>
  </si>
  <si>
    <t>DELLO</t>
  </si>
  <si>
    <t>D270</t>
  </si>
  <si>
    <t>DEMONTE</t>
  </si>
  <si>
    <t>D271</t>
  </si>
  <si>
    <t>DENICE</t>
  </si>
  <si>
    <t>D272</t>
  </si>
  <si>
    <t>DENNO</t>
  </si>
  <si>
    <t>D273</t>
  </si>
  <si>
    <t>DERNICE</t>
  </si>
  <si>
    <t>D277</t>
  </si>
  <si>
    <t>DEROVERE</t>
  </si>
  <si>
    <t>D278</t>
  </si>
  <si>
    <t>DERUTA</t>
  </si>
  <si>
    <t>D279</t>
  </si>
  <si>
    <t>DERVIO</t>
  </si>
  <si>
    <t>D280</t>
  </si>
  <si>
    <t>DESANA</t>
  </si>
  <si>
    <t>D281</t>
  </si>
  <si>
    <t>DESENZANO DEL GARDA</t>
  </si>
  <si>
    <t>D284</t>
  </si>
  <si>
    <t>DESIO</t>
  </si>
  <si>
    <t>D286</t>
  </si>
  <si>
    <t>DESULO</t>
  </si>
  <si>
    <t>D287</t>
  </si>
  <si>
    <t>DIAMANTE</t>
  </si>
  <si>
    <t>D289</t>
  </si>
  <si>
    <t>DIANO ARENTINO</t>
  </si>
  <si>
    <t>D293</t>
  </si>
  <si>
    <t>DIANO CASTELLO</t>
  </si>
  <si>
    <t>D296</t>
  </si>
  <si>
    <t>DIANO D'ALBA</t>
  </si>
  <si>
    <t>D291</t>
  </si>
  <si>
    <t>DIANO MARINA</t>
  </si>
  <si>
    <t>D297</t>
  </si>
  <si>
    <t>DIANO SAN PIETRO</t>
  </si>
  <si>
    <t>D298</t>
  </si>
  <si>
    <t>DICOMANO</t>
  </si>
  <si>
    <t>D299</t>
  </si>
  <si>
    <t>DIGNANO</t>
  </si>
  <si>
    <t>D300</t>
  </si>
  <si>
    <t>DIGNANO D'ISTRIA</t>
  </si>
  <si>
    <t>D301</t>
  </si>
  <si>
    <t>DIMARO</t>
  </si>
  <si>
    <t>D302</t>
  </si>
  <si>
    <t>DINAMI</t>
  </si>
  <si>
    <t>D303</t>
  </si>
  <si>
    <t>DIPIGNANO</t>
  </si>
  <si>
    <t>D304</t>
  </si>
  <si>
    <t>DISO</t>
  </si>
  <si>
    <t>D305</t>
  </si>
  <si>
    <t>DIVACCIA GROTTE DEL TIMAVO</t>
  </si>
  <si>
    <t>D308</t>
  </si>
  <si>
    <t>DIVIGNANO</t>
  </si>
  <si>
    <t>D309</t>
  </si>
  <si>
    <t>DIZZASCO</t>
  </si>
  <si>
    <t>D310</t>
  </si>
  <si>
    <t>DOBBIACO</t>
  </si>
  <si>
    <t>D311</t>
  </si>
  <si>
    <t>DOBERDO' DEL LAGO</t>
  </si>
  <si>
    <t>D312</t>
  </si>
  <si>
    <t>DOGLIANI</t>
  </si>
  <si>
    <t>D314</t>
  </si>
  <si>
    <t>DOGLIOLA</t>
  </si>
  <si>
    <t>D315</t>
  </si>
  <si>
    <t>DOGNA</t>
  </si>
  <si>
    <t>D316</t>
  </si>
  <si>
    <t>DOLCE'</t>
  </si>
  <si>
    <t>D317</t>
  </si>
  <si>
    <t>DOLCEACQUA</t>
  </si>
  <si>
    <t>D318</t>
  </si>
  <si>
    <t>DOLCEDO</t>
  </si>
  <si>
    <t>D319</t>
  </si>
  <si>
    <t>DOLEGNA DEL COLLIO</t>
  </si>
  <si>
    <t>D321</t>
  </si>
  <si>
    <t>DOLIANOVA</t>
  </si>
  <si>
    <t>D323</t>
  </si>
  <si>
    <t>DOLO</t>
  </si>
  <si>
    <t>D325</t>
  </si>
  <si>
    <t>DOLZAGO</t>
  </si>
  <si>
    <t>D327</t>
  </si>
  <si>
    <t>DOMANICO</t>
  </si>
  <si>
    <t>D328</t>
  </si>
  <si>
    <t>DOMASO</t>
  </si>
  <si>
    <t>D329</t>
  </si>
  <si>
    <t>DOMEGGE DI CADORE</t>
  </si>
  <si>
    <t>D330</t>
  </si>
  <si>
    <t>DOMICELLA</t>
  </si>
  <si>
    <t>D331</t>
  </si>
  <si>
    <t>DOMODOSSOLA</t>
  </si>
  <si>
    <t>D332</t>
  </si>
  <si>
    <t>DOMUS DE MARIA</t>
  </si>
  <si>
    <t>D333</t>
  </si>
  <si>
    <t>DOMUSNOVAS</t>
  </si>
  <si>
    <t>D334</t>
  </si>
  <si>
    <t>DON</t>
  </si>
  <si>
    <t>D336</t>
  </si>
  <si>
    <t>DONADA</t>
  </si>
  <si>
    <t>D337</t>
  </si>
  <si>
    <t>DONATO</t>
  </si>
  <si>
    <t>D339</t>
  </si>
  <si>
    <t>DONGO</t>
  </si>
  <si>
    <t>D341</t>
  </si>
  <si>
    <t>DONNAS</t>
  </si>
  <si>
    <t>D338</t>
  </si>
  <si>
    <t>DONORI</t>
  </si>
  <si>
    <t>D344</t>
  </si>
  <si>
    <t>DORGALI</t>
  </si>
  <si>
    <t>D345</t>
  </si>
  <si>
    <t>DORIO</t>
  </si>
  <si>
    <t>D346</t>
  </si>
  <si>
    <t>DORMELLETTO</t>
  </si>
  <si>
    <t>D347</t>
  </si>
  <si>
    <t>DORNO</t>
  </si>
  <si>
    <t>D348</t>
  </si>
  <si>
    <t>DORSINO</t>
  </si>
  <si>
    <t>D349</t>
  </si>
  <si>
    <t>DORZANO</t>
  </si>
  <si>
    <t>D350</t>
  </si>
  <si>
    <t>DOSOLO</t>
  </si>
  <si>
    <t>D351</t>
  </si>
  <si>
    <t>DOSSENA</t>
  </si>
  <si>
    <t>D352</t>
  </si>
  <si>
    <t>DOSSO DEL LIRO</t>
  </si>
  <si>
    <t>D355</t>
  </si>
  <si>
    <t>DOUES</t>
  </si>
  <si>
    <t>D356</t>
  </si>
  <si>
    <t>DOVADOLA</t>
  </si>
  <si>
    <t>D357</t>
  </si>
  <si>
    <t>DOVERA</t>
  </si>
  <si>
    <t>D358</t>
  </si>
  <si>
    <t>DOZZA</t>
  </si>
  <si>
    <t>D360</t>
  </si>
  <si>
    <t>DRAGONI</t>
  </si>
  <si>
    <t>D361</t>
  </si>
  <si>
    <t>DRAGUCCIO</t>
  </si>
  <si>
    <t>D362</t>
  </si>
  <si>
    <t>DRAPIA</t>
  </si>
  <si>
    <t>D364</t>
  </si>
  <si>
    <t>DRENA</t>
  </si>
  <si>
    <t>D365</t>
  </si>
  <si>
    <t>DRENCHIA</t>
  </si>
  <si>
    <t>D366</t>
  </si>
  <si>
    <t>DRESANO</t>
  </si>
  <si>
    <t>D367</t>
  </si>
  <si>
    <t>DREZZO</t>
  </si>
  <si>
    <t>D369</t>
  </si>
  <si>
    <t>DRIZZONA</t>
  </si>
  <si>
    <t>D370</t>
  </si>
  <si>
    <t>DRO</t>
  </si>
  <si>
    <t>D371</t>
  </si>
  <si>
    <t>DRONERO</t>
  </si>
  <si>
    <t>D372</t>
  </si>
  <si>
    <t>DRUENTO</t>
  </si>
  <si>
    <t>D373</t>
  </si>
  <si>
    <t>DRUOGNO</t>
  </si>
  <si>
    <t>D374</t>
  </si>
  <si>
    <t>DUALCHI</t>
  </si>
  <si>
    <t>D376</t>
  </si>
  <si>
    <t>DUBINO</t>
  </si>
  <si>
    <t>D377</t>
  </si>
  <si>
    <t>DUE CARRARE</t>
  </si>
  <si>
    <t>M300</t>
  </si>
  <si>
    <t>DUEVILLE</t>
  </si>
  <si>
    <t>D379</t>
  </si>
  <si>
    <t>DUGENTA</t>
  </si>
  <si>
    <t>D380</t>
  </si>
  <si>
    <t>DUINO AURISINA</t>
  </si>
  <si>
    <t>D383</t>
  </si>
  <si>
    <t>DUMENZA</t>
  </si>
  <si>
    <t>D384</t>
  </si>
  <si>
    <t>DUNO</t>
  </si>
  <si>
    <t>D385</t>
  </si>
  <si>
    <t>DURAZZANO</t>
  </si>
  <si>
    <t>D386</t>
  </si>
  <si>
    <t>DURONIA</t>
  </si>
  <si>
    <t>C772</t>
  </si>
  <si>
    <t>DUSINO SAN MICHELE</t>
  </si>
  <si>
    <t>D388</t>
  </si>
  <si>
    <t>DUTTOGLIANO</t>
  </si>
  <si>
    <t>D389</t>
  </si>
  <si>
    <t>EBOLI</t>
  </si>
  <si>
    <t>D390</t>
  </si>
  <si>
    <t>EDOLO</t>
  </si>
  <si>
    <t>D391</t>
  </si>
  <si>
    <t>EGNA</t>
  </si>
  <si>
    <t>D392</t>
  </si>
  <si>
    <t>ELICE</t>
  </si>
  <si>
    <t>D394</t>
  </si>
  <si>
    <t>ELINI</t>
  </si>
  <si>
    <t>D395</t>
  </si>
  <si>
    <t>ELLO</t>
  </si>
  <si>
    <t>D398</t>
  </si>
  <si>
    <t>ELMAS</t>
  </si>
  <si>
    <t>D399</t>
  </si>
  <si>
    <t>ELSANE</t>
  </si>
  <si>
    <t>D400</t>
  </si>
  <si>
    <t>ELVA</t>
  </si>
  <si>
    <t>D401</t>
  </si>
  <si>
    <t>EMARESE</t>
  </si>
  <si>
    <t>D402</t>
  </si>
  <si>
    <t>EMPOLI</t>
  </si>
  <si>
    <t>D403</t>
  </si>
  <si>
    <t>ENDINE GAIANO</t>
  </si>
  <si>
    <t>D406</t>
  </si>
  <si>
    <t>ENEGO</t>
  </si>
  <si>
    <t>D407</t>
  </si>
  <si>
    <t>ENEMONZO</t>
  </si>
  <si>
    <t>D408</t>
  </si>
  <si>
    <t>ENNA</t>
  </si>
  <si>
    <t>C342</t>
  </si>
  <si>
    <t>ENTRACQUE</t>
  </si>
  <si>
    <t>D410</t>
  </si>
  <si>
    <t>ENTRATICO</t>
  </si>
  <si>
    <t>D411</t>
  </si>
  <si>
    <t>ENVIE</t>
  </si>
  <si>
    <t>D412</t>
  </si>
  <si>
    <t>EPISCOPIA</t>
  </si>
  <si>
    <t>D414</t>
  </si>
  <si>
    <t>ERACLEA</t>
  </si>
  <si>
    <t>D415</t>
  </si>
  <si>
    <t>ERBA</t>
  </si>
  <si>
    <t>D416</t>
  </si>
  <si>
    <t>ERBE'</t>
  </si>
  <si>
    <t>D419</t>
  </si>
  <si>
    <t>ERBEZZO</t>
  </si>
  <si>
    <t>D420</t>
  </si>
  <si>
    <t>ERBUSCO</t>
  </si>
  <si>
    <t>D421</t>
  </si>
  <si>
    <t>ERCHIE</t>
  </si>
  <si>
    <t>D422</t>
  </si>
  <si>
    <t>ERCOLANO</t>
  </si>
  <si>
    <t>H243</t>
  </si>
  <si>
    <t>ERICE</t>
  </si>
  <si>
    <t>D423</t>
  </si>
  <si>
    <t>ERLI</t>
  </si>
  <si>
    <t>D424</t>
  </si>
  <si>
    <t>ERPELLE COSINA</t>
  </si>
  <si>
    <t>D425</t>
  </si>
  <si>
    <t>ERTO E CASSO</t>
  </si>
  <si>
    <t>D426</t>
  </si>
  <si>
    <t>ERULA</t>
  </si>
  <si>
    <t>M292</t>
  </si>
  <si>
    <t>ERVE</t>
  </si>
  <si>
    <t>D428</t>
  </si>
  <si>
    <t>ESANATOGLIA</t>
  </si>
  <si>
    <t>D429</t>
  </si>
  <si>
    <t>ESCALAPLANO</t>
  </si>
  <si>
    <t>D430</t>
  </si>
  <si>
    <t>ESCOLCA</t>
  </si>
  <si>
    <t>D431</t>
  </si>
  <si>
    <t>ESINE</t>
  </si>
  <si>
    <t>D434</t>
  </si>
  <si>
    <t>ESINO LARIO</t>
  </si>
  <si>
    <t>D436</t>
  </si>
  <si>
    <t>ESPERIA</t>
  </si>
  <si>
    <t>D440</t>
  </si>
  <si>
    <t>ESPORLATU</t>
  </si>
  <si>
    <t>D441</t>
  </si>
  <si>
    <t>ESTE</t>
  </si>
  <si>
    <t>D442</t>
  </si>
  <si>
    <t>ESTERZILI</t>
  </si>
  <si>
    <t>D443</t>
  </si>
  <si>
    <t>ETROUBLES</t>
  </si>
  <si>
    <t>D444</t>
  </si>
  <si>
    <t>EUPILIO</t>
  </si>
  <si>
    <t>D445</t>
  </si>
  <si>
    <t>EXILLES</t>
  </si>
  <si>
    <t>D433</t>
  </si>
  <si>
    <t>FABBRICA CURONE</t>
  </si>
  <si>
    <t>D447</t>
  </si>
  <si>
    <t>FABBRICHE DI VALLICO</t>
  </si>
  <si>
    <t>D449</t>
  </si>
  <si>
    <t>FABBRICO</t>
  </si>
  <si>
    <t>D450</t>
  </si>
  <si>
    <t>FABRIANO</t>
  </si>
  <si>
    <t>D451</t>
  </si>
  <si>
    <t>FABRICA DI ROMA</t>
  </si>
  <si>
    <t>D452</t>
  </si>
  <si>
    <t>FABRIZIA</t>
  </si>
  <si>
    <t>D453</t>
  </si>
  <si>
    <t>FABRO</t>
  </si>
  <si>
    <t>D454</t>
  </si>
  <si>
    <t>FAEDIS</t>
  </si>
  <si>
    <t>D455</t>
  </si>
  <si>
    <t>FAEDO</t>
  </si>
  <si>
    <t>D457</t>
  </si>
  <si>
    <t>FAEDO VALTELLINO</t>
  </si>
  <si>
    <t>D456</t>
  </si>
  <si>
    <t>FAENZA</t>
  </si>
  <si>
    <t>D458</t>
  </si>
  <si>
    <t>FAETO</t>
  </si>
  <si>
    <t>D459</t>
  </si>
  <si>
    <t>FAGAGNA</t>
  </si>
  <si>
    <t>D461</t>
  </si>
  <si>
    <t>FAGGETO LARIO</t>
  </si>
  <si>
    <t>D462</t>
  </si>
  <si>
    <t>FAGGIANO</t>
  </si>
  <si>
    <t>D463</t>
  </si>
  <si>
    <t>FAGNANO ALTO</t>
  </si>
  <si>
    <t>D465</t>
  </si>
  <si>
    <t>FAGNANO CASTELLO</t>
  </si>
  <si>
    <t>D464</t>
  </si>
  <si>
    <t>FAGNANO OLONA</t>
  </si>
  <si>
    <t>D467</t>
  </si>
  <si>
    <t>FAI DELLA PAGANELLA</t>
  </si>
  <si>
    <t>D468</t>
  </si>
  <si>
    <t>FAICCHIO</t>
  </si>
  <si>
    <t>D469</t>
  </si>
  <si>
    <t>FALCADE</t>
  </si>
  <si>
    <t>D470</t>
  </si>
  <si>
    <t>FALCIANO DEL MASSICO</t>
  </si>
  <si>
    <t>D471</t>
  </si>
  <si>
    <t>FALCONARA ALBANESE</t>
  </si>
  <si>
    <t>D473</t>
  </si>
  <si>
    <t>FALCONARA MARITTIMA</t>
  </si>
  <si>
    <t>D472</t>
  </si>
  <si>
    <t>FALCONE</t>
  </si>
  <si>
    <t>D474</t>
  </si>
  <si>
    <t>FALERIA</t>
  </si>
  <si>
    <t>D475</t>
  </si>
  <si>
    <t>FALERNA</t>
  </si>
  <si>
    <t>D476</t>
  </si>
  <si>
    <t>FALERONE</t>
  </si>
  <si>
    <t>D477</t>
  </si>
  <si>
    <t>FALLO</t>
  </si>
  <si>
    <t>D480</t>
  </si>
  <si>
    <t>FALMENTA</t>
  </si>
  <si>
    <t>D481</t>
  </si>
  <si>
    <t>FALOPPIO</t>
  </si>
  <si>
    <t>D482</t>
  </si>
  <si>
    <t>FALVATERRA</t>
  </si>
  <si>
    <t>D483</t>
  </si>
  <si>
    <t>FALZES</t>
  </si>
  <si>
    <t>D484</t>
  </si>
  <si>
    <t>FANANO</t>
  </si>
  <si>
    <t>D486</t>
  </si>
  <si>
    <t>FANNA</t>
  </si>
  <si>
    <t>D487</t>
  </si>
  <si>
    <t>FANO</t>
  </si>
  <si>
    <t>D488</t>
  </si>
  <si>
    <t>FANO ADRIANO</t>
  </si>
  <si>
    <t>D489</t>
  </si>
  <si>
    <t>FARA FILIORUM PETRI</t>
  </si>
  <si>
    <t>D494</t>
  </si>
  <si>
    <t>FARA GERA D'ADDA</t>
  </si>
  <si>
    <t>D490</t>
  </si>
  <si>
    <t>FARA IN SABINA</t>
  </si>
  <si>
    <t>D493</t>
  </si>
  <si>
    <t>FARA NOVARESE</t>
  </si>
  <si>
    <t>D492</t>
  </si>
  <si>
    <t>FARA OLIVANA CON SOLA</t>
  </si>
  <si>
    <t>D491</t>
  </si>
  <si>
    <t>FARA SAN MARTINO</t>
  </si>
  <si>
    <t>D495</t>
  </si>
  <si>
    <t>FARA VICENTINO</t>
  </si>
  <si>
    <t>D496</t>
  </si>
  <si>
    <t>FARDELLA</t>
  </si>
  <si>
    <t>D497</t>
  </si>
  <si>
    <t>FARIGLIANO</t>
  </si>
  <si>
    <t>D499</t>
  </si>
  <si>
    <t>FARINDOLA</t>
  </si>
  <si>
    <t>D501</t>
  </si>
  <si>
    <t>FARINI D'OLMO</t>
  </si>
  <si>
    <t>D502</t>
  </si>
  <si>
    <t>FARNESE</t>
  </si>
  <si>
    <t>D503</t>
  </si>
  <si>
    <t>FARRA D'ALPAGO</t>
  </si>
  <si>
    <t>D506</t>
  </si>
  <si>
    <t>FARRA DI SOLIGO</t>
  </si>
  <si>
    <t>D505</t>
  </si>
  <si>
    <t>FARRA D'ISONZO</t>
  </si>
  <si>
    <t>D504</t>
  </si>
  <si>
    <t>FASANO</t>
  </si>
  <si>
    <t>D508</t>
  </si>
  <si>
    <t>FASCIA</t>
  </si>
  <si>
    <t>D509</t>
  </si>
  <si>
    <t>FAUGLIA</t>
  </si>
  <si>
    <t>D510</t>
  </si>
  <si>
    <t>FAULE</t>
  </si>
  <si>
    <t>D511</t>
  </si>
  <si>
    <t>FAVALE DI MALVARO</t>
  </si>
  <si>
    <t>D512</t>
  </si>
  <si>
    <t>FAVARA</t>
  </si>
  <si>
    <t>D514</t>
  </si>
  <si>
    <t>FAVER</t>
  </si>
  <si>
    <t>D516</t>
  </si>
  <si>
    <t>FAVIGNANA</t>
  </si>
  <si>
    <t>D518</t>
  </si>
  <si>
    <t>FAVRIA</t>
  </si>
  <si>
    <t>D520</t>
  </si>
  <si>
    <t>FEISOGLIO</t>
  </si>
  <si>
    <t>D523</t>
  </si>
  <si>
    <t>FELETTO</t>
  </si>
  <si>
    <t>D524</t>
  </si>
  <si>
    <t>FELINO</t>
  </si>
  <si>
    <t>D526</t>
  </si>
  <si>
    <t>FELITTO</t>
  </si>
  <si>
    <t>D527</t>
  </si>
  <si>
    <t>FELIZZANO</t>
  </si>
  <si>
    <t>D528</t>
  </si>
  <si>
    <t>FELONICA</t>
  </si>
  <si>
    <t>D529</t>
  </si>
  <si>
    <t>FELTRE</t>
  </si>
  <si>
    <t>D530</t>
  </si>
  <si>
    <t>FENEGRO'</t>
  </si>
  <si>
    <t>D531</t>
  </si>
  <si>
    <t>FENESTRELLE</t>
  </si>
  <si>
    <t>D532</t>
  </si>
  <si>
    <t>FENIS</t>
  </si>
  <si>
    <t>D537</t>
  </si>
  <si>
    <t>FERENTILLO</t>
  </si>
  <si>
    <t>D538</t>
  </si>
  <si>
    <t>FERENTINO</t>
  </si>
  <si>
    <t>D539</t>
  </si>
  <si>
    <t>FERLA</t>
  </si>
  <si>
    <t>D540</t>
  </si>
  <si>
    <t>FERMIGNANO</t>
  </si>
  <si>
    <t>D541</t>
  </si>
  <si>
    <t>FERMO</t>
  </si>
  <si>
    <t>D542</t>
  </si>
  <si>
    <t>FERNO</t>
  </si>
  <si>
    <t>D543</t>
  </si>
  <si>
    <t>FEROLETO ANTICO</t>
  </si>
  <si>
    <t>D544</t>
  </si>
  <si>
    <t>FEROLETO DELLA CHIESA</t>
  </si>
  <si>
    <t>D545</t>
  </si>
  <si>
    <t>FERRANDINA</t>
  </si>
  <si>
    <t>D547</t>
  </si>
  <si>
    <t>FERRARA</t>
  </si>
  <si>
    <t>D548</t>
  </si>
  <si>
    <t>FERRARA DI MONTE BALDO</t>
  </si>
  <si>
    <t>D549</t>
  </si>
  <si>
    <t>FERRAZZANO</t>
  </si>
  <si>
    <t>D550</t>
  </si>
  <si>
    <t>FERRERA DI VARESE</t>
  </si>
  <si>
    <t>D551</t>
  </si>
  <si>
    <t>FERRERA ERBOGNONE</t>
  </si>
  <si>
    <t>D552</t>
  </si>
  <si>
    <t>FERRERE</t>
  </si>
  <si>
    <t>D554</t>
  </si>
  <si>
    <t>FERRIERE</t>
  </si>
  <si>
    <t>D555</t>
  </si>
  <si>
    <t>FERRUZZANO</t>
  </si>
  <si>
    <t>D557</t>
  </si>
  <si>
    <t>FIAMIGNANO</t>
  </si>
  <si>
    <t>D560</t>
  </si>
  <si>
    <t>FIANO</t>
  </si>
  <si>
    <t>D562</t>
  </si>
  <si>
    <t>FIANO ROMANO</t>
  </si>
  <si>
    <t>D561</t>
  </si>
  <si>
    <t>FIANONA</t>
  </si>
  <si>
    <t>D563</t>
  </si>
  <si>
    <t>FIASTRA</t>
  </si>
  <si>
    <t>D564</t>
  </si>
  <si>
    <t>FIAVE'</t>
  </si>
  <si>
    <t>D565</t>
  </si>
  <si>
    <t>FICARAZZI</t>
  </si>
  <si>
    <t>D567</t>
  </si>
  <si>
    <t>FICAROLO</t>
  </si>
  <si>
    <t>D568</t>
  </si>
  <si>
    <t>FICARRA</t>
  </si>
  <si>
    <t>D569</t>
  </si>
  <si>
    <t>FICULLE</t>
  </si>
  <si>
    <t>D570</t>
  </si>
  <si>
    <t>FIDENZA</t>
  </si>
  <si>
    <t>B034</t>
  </si>
  <si>
    <t>FIE' ALLO SCILIAR</t>
  </si>
  <si>
    <t>D571</t>
  </si>
  <si>
    <t>FIERA DI PRIMIERO</t>
  </si>
  <si>
    <t>D572</t>
  </si>
  <si>
    <t>FIEROZZO</t>
  </si>
  <si>
    <t>D573</t>
  </si>
  <si>
    <t>FIESCO</t>
  </si>
  <si>
    <t>D574</t>
  </si>
  <si>
    <t>FIESOLE</t>
  </si>
  <si>
    <t>D575</t>
  </si>
  <si>
    <t>FIESSE</t>
  </si>
  <si>
    <t>D576</t>
  </si>
  <si>
    <t>FIESSO D'ARTICO</t>
  </si>
  <si>
    <t>D578</t>
  </si>
  <si>
    <t>FIESSO UMBERTIANO</t>
  </si>
  <si>
    <t>D577</t>
  </si>
  <si>
    <t>FIGINO SERENZA</t>
  </si>
  <si>
    <t>D579</t>
  </si>
  <si>
    <t>FIGLINE VALDARNO</t>
  </si>
  <si>
    <t>D583</t>
  </si>
  <si>
    <t>FIGLINE VEGLIATURO</t>
  </si>
  <si>
    <t>D582</t>
  </si>
  <si>
    <t>FILACCIANO</t>
  </si>
  <si>
    <t>D586</t>
  </si>
  <si>
    <t>FILADELFIA</t>
  </si>
  <si>
    <t>D587</t>
  </si>
  <si>
    <t>FILAGO</t>
  </si>
  <si>
    <t>D588</t>
  </si>
  <si>
    <t>FILANDARI</t>
  </si>
  <si>
    <t>D589</t>
  </si>
  <si>
    <t>FILATTIERA</t>
  </si>
  <si>
    <t>D590</t>
  </si>
  <si>
    <t>FILETTINO</t>
  </si>
  <si>
    <t>D591</t>
  </si>
  <si>
    <t>FILETTO</t>
  </si>
  <si>
    <t>D592</t>
  </si>
  <si>
    <t>FILIANO</t>
  </si>
  <si>
    <t>D593</t>
  </si>
  <si>
    <t>FILIGHERA</t>
  </si>
  <si>
    <t>D594</t>
  </si>
  <si>
    <t>FILIGNANO</t>
  </si>
  <si>
    <t>D595</t>
  </si>
  <si>
    <t>FILOGASO</t>
  </si>
  <si>
    <t>D596</t>
  </si>
  <si>
    <t>FILOTTRANO</t>
  </si>
  <si>
    <t>D597</t>
  </si>
  <si>
    <t>FINALE EMILIA</t>
  </si>
  <si>
    <t>D599</t>
  </si>
  <si>
    <t>FINALE LIGURE</t>
  </si>
  <si>
    <t>D600</t>
  </si>
  <si>
    <t>FINO DEL MONTE</t>
  </si>
  <si>
    <t>D604</t>
  </si>
  <si>
    <t>FINO MORNASCO</t>
  </si>
  <si>
    <t>D605</t>
  </si>
  <si>
    <t>FIORANO AL SERIO</t>
  </si>
  <si>
    <t>D606</t>
  </si>
  <si>
    <t>FIORANO CANAVESE</t>
  </si>
  <si>
    <t>D608</t>
  </si>
  <si>
    <t>FIORANO MODENESE</t>
  </si>
  <si>
    <t>D607</t>
  </si>
  <si>
    <t>FIORDIMONTE</t>
  </si>
  <si>
    <t>D609</t>
  </si>
  <si>
    <t>FIORENZUOLA D'ARDA</t>
  </si>
  <si>
    <t>D611</t>
  </si>
  <si>
    <t>FIRENZE</t>
  </si>
  <si>
    <t>D612</t>
  </si>
  <si>
    <t>FIRENZUOLA</t>
  </si>
  <si>
    <t>D613</t>
  </si>
  <si>
    <t>FIRMO</t>
  </si>
  <si>
    <t>D614</t>
  </si>
  <si>
    <t>FISCIANO</t>
  </si>
  <si>
    <t>D615</t>
  </si>
  <si>
    <t>FIUGGI</t>
  </si>
  <si>
    <t>A310</t>
  </si>
  <si>
    <t>FIUMALBO</t>
  </si>
  <si>
    <t>D617</t>
  </si>
  <si>
    <t>FIUMARA</t>
  </si>
  <si>
    <t>D619</t>
  </si>
  <si>
    <t>FIUME</t>
  </si>
  <si>
    <t>D620</t>
  </si>
  <si>
    <t>FIUME VENETO</t>
  </si>
  <si>
    <t>D621</t>
  </si>
  <si>
    <t>FIUMEDINISI</t>
  </si>
  <si>
    <t>D622</t>
  </si>
  <si>
    <t>FIUMEFREDDO BRUZIO</t>
  </si>
  <si>
    <t>D624</t>
  </si>
  <si>
    <t>FIUMEFREDDO DI SICILIA</t>
  </si>
  <si>
    <t>D623</t>
  </si>
  <si>
    <t>FIUMICELLO</t>
  </si>
  <si>
    <t>D627</t>
  </si>
  <si>
    <t>FIUMICINO</t>
  </si>
  <si>
    <t>M297</t>
  </si>
  <si>
    <t>FIUMINATA</t>
  </si>
  <si>
    <t>D628</t>
  </si>
  <si>
    <t>FIVIZZANO</t>
  </si>
  <si>
    <t>D629</t>
  </si>
  <si>
    <t>FLAIBANO</t>
  </si>
  <si>
    <t>D630</t>
  </si>
  <si>
    <t>FLAVON</t>
  </si>
  <si>
    <t>D631</t>
  </si>
  <si>
    <t>FLERO</t>
  </si>
  <si>
    <t>D634</t>
  </si>
  <si>
    <t>FLORESTA</t>
  </si>
  <si>
    <t>D635</t>
  </si>
  <si>
    <t>FLORIDIA</t>
  </si>
  <si>
    <t>D636</t>
  </si>
  <si>
    <t>FLORINAS</t>
  </si>
  <si>
    <t>D637</t>
  </si>
  <si>
    <t>FLUMERI</t>
  </si>
  <si>
    <t>D638</t>
  </si>
  <si>
    <t>FLUMINIMAGGIORE</t>
  </si>
  <si>
    <t>D639</t>
  </si>
  <si>
    <t>FLUSSIO</t>
  </si>
  <si>
    <t>D640</t>
  </si>
  <si>
    <t>FOBELLO</t>
  </si>
  <si>
    <t>D641</t>
  </si>
  <si>
    <t>FOGGIA</t>
  </si>
  <si>
    <t>D643</t>
  </si>
  <si>
    <t>FOGLIANISE</t>
  </si>
  <si>
    <t>D644</t>
  </si>
  <si>
    <t>FOGLIANO REDIPUGLIA</t>
  </si>
  <si>
    <t>D645</t>
  </si>
  <si>
    <t>FOGLIZZO</t>
  </si>
  <si>
    <t>D646</t>
  </si>
  <si>
    <t>FOIANO DELLA CHIANA</t>
  </si>
  <si>
    <t>D649</t>
  </si>
  <si>
    <t>FOIANO DI VAL FORTORE</t>
  </si>
  <si>
    <t>D650</t>
  </si>
  <si>
    <t>FOLGARIA</t>
  </si>
  <si>
    <t>D651</t>
  </si>
  <si>
    <t>FOLIGNANO</t>
  </si>
  <si>
    <t>D652</t>
  </si>
  <si>
    <t>FOLIGNO</t>
  </si>
  <si>
    <t>D653</t>
  </si>
  <si>
    <t>FOLLINA</t>
  </si>
  <si>
    <t>D654</t>
  </si>
  <si>
    <t>FOLLO</t>
  </si>
  <si>
    <t>D655</t>
  </si>
  <si>
    <t>FOLLONICA</t>
  </si>
  <si>
    <t>D656</t>
  </si>
  <si>
    <t>FOMBIO</t>
  </si>
  <si>
    <t>D660</t>
  </si>
  <si>
    <t>FONDACHELLI FANTINA</t>
  </si>
  <si>
    <t>D661</t>
  </si>
  <si>
    <t>FONDI</t>
  </si>
  <si>
    <t>D662</t>
  </si>
  <si>
    <t>FONDO</t>
  </si>
  <si>
    <t>D663</t>
  </si>
  <si>
    <t>FONNI</t>
  </si>
  <si>
    <t>D665</t>
  </si>
  <si>
    <t>FONTAINEMORE</t>
  </si>
  <si>
    <t>D666</t>
  </si>
  <si>
    <t>FONTANA DEL CONTE</t>
  </si>
  <si>
    <t>D669</t>
  </si>
  <si>
    <t>FONTANA LIRI</t>
  </si>
  <si>
    <t>D667</t>
  </si>
  <si>
    <t>FONTANAFREDDA</t>
  </si>
  <si>
    <t>D670</t>
  </si>
  <si>
    <t>FONTANAROSA</t>
  </si>
  <si>
    <t>D671</t>
  </si>
  <si>
    <t>FONTANELICE</t>
  </si>
  <si>
    <t>D668</t>
  </si>
  <si>
    <t>FONTANELLA</t>
  </si>
  <si>
    <t>D672</t>
  </si>
  <si>
    <t>FONTANELLATO</t>
  </si>
  <si>
    <t>D673</t>
  </si>
  <si>
    <t>FONTANELLE</t>
  </si>
  <si>
    <t>D674</t>
  </si>
  <si>
    <t>FONTANETO D'AGOGNA</t>
  </si>
  <si>
    <t>D675</t>
  </si>
  <si>
    <t>FONTANETTO PO</t>
  </si>
  <si>
    <t>D676</t>
  </si>
  <si>
    <t>FONTANIGORDA</t>
  </si>
  <si>
    <t>D677</t>
  </si>
  <si>
    <t>FONTANILE</t>
  </si>
  <si>
    <t>D678</t>
  </si>
  <si>
    <t>FONTANIVA</t>
  </si>
  <si>
    <t>D679</t>
  </si>
  <si>
    <t>FONTE</t>
  </si>
  <si>
    <t>D680</t>
  </si>
  <si>
    <t>FONTE NUOVA</t>
  </si>
  <si>
    <t>M309</t>
  </si>
  <si>
    <t>FONTECCHIO</t>
  </si>
  <si>
    <t>D681</t>
  </si>
  <si>
    <t>FONTECHIARI</t>
  </si>
  <si>
    <t>D682</t>
  </si>
  <si>
    <t>FONTEGRECA</t>
  </si>
  <si>
    <t>D683</t>
  </si>
  <si>
    <t>FONTENO</t>
  </si>
  <si>
    <t>D684</t>
  </si>
  <si>
    <t>FONTEVIVO</t>
  </si>
  <si>
    <t>D685</t>
  </si>
  <si>
    <t>FONZASO</t>
  </si>
  <si>
    <t>D686</t>
  </si>
  <si>
    <t>FOPPOLO</t>
  </si>
  <si>
    <t>D688</t>
  </si>
  <si>
    <t>FORANO</t>
  </si>
  <si>
    <t>D689</t>
  </si>
  <si>
    <t>FORCE</t>
  </si>
  <si>
    <t>D691</t>
  </si>
  <si>
    <t>FORCHIA</t>
  </si>
  <si>
    <t>D693</t>
  </si>
  <si>
    <t>FORCOLA</t>
  </si>
  <si>
    <t>D694</t>
  </si>
  <si>
    <t>FORDONGIANUS</t>
  </si>
  <si>
    <t>D695</t>
  </si>
  <si>
    <t>FORENZA</t>
  </si>
  <si>
    <t>D696</t>
  </si>
  <si>
    <t>FORESTO SPARSO</t>
  </si>
  <si>
    <t>D697</t>
  </si>
  <si>
    <t>FORGARIA NEL FRIULI</t>
  </si>
  <si>
    <t>D700</t>
  </si>
  <si>
    <t>FORINO</t>
  </si>
  <si>
    <t>D701</t>
  </si>
  <si>
    <t>FORIO</t>
  </si>
  <si>
    <t>D702</t>
  </si>
  <si>
    <t>FORLI'</t>
  </si>
  <si>
    <t>D704</t>
  </si>
  <si>
    <t>FORLI' DEL SANNIO</t>
  </si>
  <si>
    <t>D703</t>
  </si>
  <si>
    <t>FORLIMPOPOLI</t>
  </si>
  <si>
    <t>D705</t>
  </si>
  <si>
    <t>FORMAZZA</t>
  </si>
  <si>
    <t>D706</t>
  </si>
  <si>
    <t>FORMELLO</t>
  </si>
  <si>
    <t>D707</t>
  </si>
  <si>
    <t>FORMIA</t>
  </si>
  <si>
    <t>D708</t>
  </si>
  <si>
    <t>FORMICOLA</t>
  </si>
  <si>
    <t>D709</t>
  </si>
  <si>
    <t>FORMIGARA</t>
  </si>
  <si>
    <t>D710</t>
  </si>
  <si>
    <t>FORMIGINE</t>
  </si>
  <si>
    <t>D711</t>
  </si>
  <si>
    <t>FORMIGLIANA</t>
  </si>
  <si>
    <t>D712</t>
  </si>
  <si>
    <t>FORMIGNANA</t>
  </si>
  <si>
    <t>D713</t>
  </si>
  <si>
    <t>FORNACE</t>
  </si>
  <si>
    <t>D714</t>
  </si>
  <si>
    <t>FORNELLI</t>
  </si>
  <si>
    <t>D715</t>
  </si>
  <si>
    <t>FORNI AVOLTRI</t>
  </si>
  <si>
    <t>D718</t>
  </si>
  <si>
    <t>FORNI DI SOPRA</t>
  </si>
  <si>
    <t>D719</t>
  </si>
  <si>
    <t>FORNI DI SOTTO</t>
  </si>
  <si>
    <t>D720</t>
  </si>
  <si>
    <t>FORNO CANAVESE</t>
  </si>
  <si>
    <t>D725</t>
  </si>
  <si>
    <t>FORNO DI ZOLDO</t>
  </si>
  <si>
    <t>D726</t>
  </si>
  <si>
    <t>FORNOVO DI SAN GIOVANNI</t>
  </si>
  <si>
    <t>D727</t>
  </si>
  <si>
    <t>FORNOVO DI TARO</t>
  </si>
  <si>
    <t>D728</t>
  </si>
  <si>
    <t>FORTE DEI MARMI</t>
  </si>
  <si>
    <t>D730</t>
  </si>
  <si>
    <t>FORTEZZA</t>
  </si>
  <si>
    <t>D731</t>
  </si>
  <si>
    <t>FORTUNAGO</t>
  </si>
  <si>
    <t>D732</t>
  </si>
  <si>
    <t>FORZA D'AGRO'</t>
  </si>
  <si>
    <t>D733</t>
  </si>
  <si>
    <t>FOSCIANDORA</t>
  </si>
  <si>
    <t>D734</t>
  </si>
  <si>
    <t>FOSDINOVO</t>
  </si>
  <si>
    <t>D735</t>
  </si>
  <si>
    <t>FOSSA</t>
  </si>
  <si>
    <t>D736</t>
  </si>
  <si>
    <t>FOSSACESIA</t>
  </si>
  <si>
    <t>D738</t>
  </si>
  <si>
    <t>FOSSALTA DI PIAVE</t>
  </si>
  <si>
    <t>D740</t>
  </si>
  <si>
    <t>FOSSALTA DI PORTOGRUARO</t>
  </si>
  <si>
    <t>D741</t>
  </si>
  <si>
    <t>FOSSALTO</t>
  </si>
  <si>
    <t>D737</t>
  </si>
  <si>
    <t>FOSSANO</t>
  </si>
  <si>
    <t>D742</t>
  </si>
  <si>
    <t>FOSSATO DI VICO</t>
  </si>
  <si>
    <t>D745</t>
  </si>
  <si>
    <t>FOSSATO SERRALTA</t>
  </si>
  <si>
    <t>D744</t>
  </si>
  <si>
    <t>FOSSO'</t>
  </si>
  <si>
    <t>D748</t>
  </si>
  <si>
    <t>FOSSOMBRONE</t>
  </si>
  <si>
    <t>D749</t>
  </si>
  <si>
    <t>FOZA</t>
  </si>
  <si>
    <t>D750</t>
  </si>
  <si>
    <t>FRABOSA SOPRANA</t>
  </si>
  <si>
    <t>D751</t>
  </si>
  <si>
    <t>FRABOSA SOTTANA</t>
  </si>
  <si>
    <t>D752</t>
  </si>
  <si>
    <t>FRACONALTO</t>
  </si>
  <si>
    <t>D559</t>
  </si>
  <si>
    <t>FRAGAGNANO</t>
  </si>
  <si>
    <t>D754</t>
  </si>
  <si>
    <t>FRAGNETO L'ABATE</t>
  </si>
  <si>
    <t>D755</t>
  </si>
  <si>
    <t>FRAGNETO MONFORTE</t>
  </si>
  <si>
    <t>D756</t>
  </si>
  <si>
    <t>FRAINE</t>
  </si>
  <si>
    <t>D757</t>
  </si>
  <si>
    <t>FRAMURA</t>
  </si>
  <si>
    <t>D758</t>
  </si>
  <si>
    <t>FRANCAVILLA AL MARE</t>
  </si>
  <si>
    <t>D763</t>
  </si>
  <si>
    <t>FRANCAVILLA ANGITOLA</t>
  </si>
  <si>
    <t>D762</t>
  </si>
  <si>
    <t>FRANCAVILLA BISIO</t>
  </si>
  <si>
    <t>D759</t>
  </si>
  <si>
    <t>FRANCAVILLA D'ETE</t>
  </si>
  <si>
    <t>D760</t>
  </si>
  <si>
    <t>FRANCAVILLA DI SICILIA</t>
  </si>
  <si>
    <t>D765</t>
  </si>
  <si>
    <t>FRANCAVILLA FONTANA</t>
  </si>
  <si>
    <t>D761</t>
  </si>
  <si>
    <t>FRANCAVILLA IN SINNI</t>
  </si>
  <si>
    <t>D766</t>
  </si>
  <si>
    <t>FRANCAVILLA MARITTIMA</t>
  </si>
  <si>
    <t>D764</t>
  </si>
  <si>
    <t>FRANCICA</t>
  </si>
  <si>
    <t>D767</t>
  </si>
  <si>
    <t>FRANCOFONTE</t>
  </si>
  <si>
    <t>D768</t>
  </si>
  <si>
    <t>FRANCOLISE</t>
  </si>
  <si>
    <t>D769</t>
  </si>
  <si>
    <t>FRASCARO</t>
  </si>
  <si>
    <t>D770</t>
  </si>
  <si>
    <t>FRASCAROLO</t>
  </si>
  <si>
    <t>D771</t>
  </si>
  <si>
    <t>FRASCATI</t>
  </si>
  <si>
    <t>D773</t>
  </si>
  <si>
    <t>FRASCINETO</t>
  </si>
  <si>
    <t>D774</t>
  </si>
  <si>
    <t>FRASSILONGO</t>
  </si>
  <si>
    <t>D775</t>
  </si>
  <si>
    <t>FRASSINELLE POLESINE</t>
  </si>
  <si>
    <t>D776</t>
  </si>
  <si>
    <t>FRASSINELLO MONFERRATO</t>
  </si>
  <si>
    <t>D777</t>
  </si>
  <si>
    <t>FRASSINELLO-OLIVOLA</t>
  </si>
  <si>
    <t>D778</t>
  </si>
  <si>
    <t>FRASSINETO PO</t>
  </si>
  <si>
    <t>D780</t>
  </si>
  <si>
    <t>FRASSINETTO</t>
  </si>
  <si>
    <t>D781</t>
  </si>
  <si>
    <t>FRASSINO</t>
  </si>
  <si>
    <t>D782</t>
  </si>
  <si>
    <t>FRASSINORO</t>
  </si>
  <si>
    <t>D783</t>
  </si>
  <si>
    <t>FRASSO SABINO</t>
  </si>
  <si>
    <t>D785</t>
  </si>
  <si>
    <t>FRASSO TELESINO</t>
  </si>
  <si>
    <t>D784</t>
  </si>
  <si>
    <t>FRATTA POLESINE</t>
  </si>
  <si>
    <t>D788</t>
  </si>
  <si>
    <t>FRATTA TODINA</t>
  </si>
  <si>
    <t>D787</t>
  </si>
  <si>
    <t>FRATTAMAGGIORE</t>
  </si>
  <si>
    <t>D789</t>
  </si>
  <si>
    <t>FRATTAMINORE</t>
  </si>
  <si>
    <t>D790</t>
  </si>
  <si>
    <t>FRATTE ROSA</t>
  </si>
  <si>
    <t>D791</t>
  </si>
  <si>
    <t>FRAZZANO'</t>
  </si>
  <si>
    <t>D793</t>
  </si>
  <si>
    <t>FREGONA</t>
  </si>
  <si>
    <t>D794</t>
  </si>
  <si>
    <t>FRESAGRANDINARIA</t>
  </si>
  <si>
    <t>D796</t>
  </si>
  <si>
    <t>FRESONARA</t>
  </si>
  <si>
    <t>D797</t>
  </si>
  <si>
    <t>FRIGENTO</t>
  </si>
  <si>
    <t>D798</t>
  </si>
  <si>
    <t>FRIGNANO</t>
  </si>
  <si>
    <t>D799</t>
  </si>
  <si>
    <t>FRINCO</t>
  </si>
  <si>
    <t>D802</t>
  </si>
  <si>
    <t>FRISA</t>
  </si>
  <si>
    <t>D803</t>
  </si>
  <si>
    <t>FRISANCO</t>
  </si>
  <si>
    <t>D804</t>
  </si>
  <si>
    <t>FRONT</t>
  </si>
  <si>
    <t>D805</t>
  </si>
  <si>
    <t>FRONTINO</t>
  </si>
  <si>
    <t>D807</t>
  </si>
  <si>
    <t>FRONTONE</t>
  </si>
  <si>
    <t>D808</t>
  </si>
  <si>
    <t>FROSINONE</t>
  </si>
  <si>
    <t>D810</t>
  </si>
  <si>
    <t>FROSOLONE</t>
  </si>
  <si>
    <t>D811</t>
  </si>
  <si>
    <t>FROSSASCO</t>
  </si>
  <si>
    <t>D812</t>
  </si>
  <si>
    <t>FRUGAROLO</t>
  </si>
  <si>
    <t>D813</t>
  </si>
  <si>
    <t>FUBINE</t>
  </si>
  <si>
    <t>D814</t>
  </si>
  <si>
    <t>FUCECCHIO</t>
  </si>
  <si>
    <t>D815</t>
  </si>
  <si>
    <t>FUIPIANO VALLE IMAGNA</t>
  </si>
  <si>
    <t>D817</t>
  </si>
  <si>
    <t>FUMANE</t>
  </si>
  <si>
    <t>D818</t>
  </si>
  <si>
    <t>FUMONE</t>
  </si>
  <si>
    <t>D819</t>
  </si>
  <si>
    <t>FUNES</t>
  </si>
  <si>
    <t>D821</t>
  </si>
  <si>
    <t>FURCI</t>
  </si>
  <si>
    <t>D823</t>
  </si>
  <si>
    <t>FURCI SICULO</t>
  </si>
  <si>
    <t>D824</t>
  </si>
  <si>
    <t>FURNARI</t>
  </si>
  <si>
    <t>D825</t>
  </si>
  <si>
    <t>FURORE</t>
  </si>
  <si>
    <t>D826</t>
  </si>
  <si>
    <t>FURTEI</t>
  </si>
  <si>
    <t>D827</t>
  </si>
  <si>
    <t>FUSCALDO</t>
  </si>
  <si>
    <t>D828</t>
  </si>
  <si>
    <t>FUSIGNANO</t>
  </si>
  <si>
    <t>D829</t>
  </si>
  <si>
    <t>FUSINE</t>
  </si>
  <si>
    <t>D830</t>
  </si>
  <si>
    <t>FUTANI</t>
  </si>
  <si>
    <t>D832</t>
  </si>
  <si>
    <t>GABBIONETA BINANUOVA</t>
  </si>
  <si>
    <t>D834</t>
  </si>
  <si>
    <t>GABIANO</t>
  </si>
  <si>
    <t>D835</t>
  </si>
  <si>
    <t>GABICCE MARE</t>
  </si>
  <si>
    <t>D836</t>
  </si>
  <si>
    <t>GABY</t>
  </si>
  <si>
    <t>D839</t>
  </si>
  <si>
    <t>GADESCO PIEVE DELMONA</t>
  </si>
  <si>
    <t>D841</t>
  </si>
  <si>
    <t>GADONI</t>
  </si>
  <si>
    <t>D842</t>
  </si>
  <si>
    <t>GAETA</t>
  </si>
  <si>
    <t>D843</t>
  </si>
  <si>
    <t>GAGGI</t>
  </si>
  <si>
    <t>D844</t>
  </si>
  <si>
    <t>GAGGIANO</t>
  </si>
  <si>
    <t>D845</t>
  </si>
  <si>
    <t>GAGGIO MONTANO</t>
  </si>
  <si>
    <t>D847</t>
  </si>
  <si>
    <t>GAGLIANICO</t>
  </si>
  <si>
    <t>D848</t>
  </si>
  <si>
    <t>GAGLIANO ATERNO</t>
  </si>
  <si>
    <t>D850</t>
  </si>
  <si>
    <t>GAGLIANO CASTELFERRATO</t>
  </si>
  <si>
    <t>D849</t>
  </si>
  <si>
    <t>GAGLIANO DEL CAPO</t>
  </si>
  <si>
    <t>D851</t>
  </si>
  <si>
    <t>GAGLIATO</t>
  </si>
  <si>
    <t>D852</t>
  </si>
  <si>
    <t>GAGLIOLE</t>
  </si>
  <si>
    <t>D853</t>
  </si>
  <si>
    <t>GAIARINE</t>
  </si>
  <si>
    <t>D854</t>
  </si>
  <si>
    <t>GAIBA</t>
  </si>
  <si>
    <t>D855</t>
  </si>
  <si>
    <t>GAIOLA</t>
  </si>
  <si>
    <t>D856</t>
  </si>
  <si>
    <t>GAIOLE IN CHIANTI</t>
  </si>
  <si>
    <t>D858</t>
  </si>
  <si>
    <t>GAIRO</t>
  </si>
  <si>
    <t>D859</t>
  </si>
  <si>
    <t>GAIS</t>
  </si>
  <si>
    <t>D860</t>
  </si>
  <si>
    <t>GALATI MAMERTINO</t>
  </si>
  <si>
    <t>D861</t>
  </si>
  <si>
    <t>GALATINA</t>
  </si>
  <si>
    <t>D862</t>
  </si>
  <si>
    <t>GALATONE</t>
  </si>
  <si>
    <t>D863</t>
  </si>
  <si>
    <t>GALATRO</t>
  </si>
  <si>
    <t>D864</t>
  </si>
  <si>
    <t>GALBIATE</t>
  </si>
  <si>
    <t>D865</t>
  </si>
  <si>
    <t>GALEATA</t>
  </si>
  <si>
    <t>D867</t>
  </si>
  <si>
    <t>GALGAGNANO</t>
  </si>
  <si>
    <t>D868</t>
  </si>
  <si>
    <t>GALLARATE</t>
  </si>
  <si>
    <t>D869</t>
  </si>
  <si>
    <t>GALLESE</t>
  </si>
  <si>
    <t>D870</t>
  </si>
  <si>
    <t>GALLIATE</t>
  </si>
  <si>
    <t>D872</t>
  </si>
  <si>
    <t>GALLIATE LOMBARDO</t>
  </si>
  <si>
    <t>D871</t>
  </si>
  <si>
    <t>GALLIAVOLA</t>
  </si>
  <si>
    <t>D873</t>
  </si>
  <si>
    <t>GALLICANO</t>
  </si>
  <si>
    <t>D874</t>
  </si>
  <si>
    <t>GALLICANO NEL LAZIO</t>
  </si>
  <si>
    <t>D875</t>
  </si>
  <si>
    <t>GALLICCHIO</t>
  </si>
  <si>
    <t>D876</t>
  </si>
  <si>
    <t>GALLICO</t>
  </si>
  <si>
    <t>D877</t>
  </si>
  <si>
    <t>GALLIERA</t>
  </si>
  <si>
    <t>D878</t>
  </si>
  <si>
    <t>GALLIERA VENETA</t>
  </si>
  <si>
    <t>D879</t>
  </si>
  <si>
    <t>GALLINA (FRAZ. REGGIO CALABRIA)</t>
  </si>
  <si>
    <t>D880</t>
  </si>
  <si>
    <t>GALLINARO</t>
  </si>
  <si>
    <t>D881</t>
  </si>
  <si>
    <t>GALLIO</t>
  </si>
  <si>
    <t>D882</t>
  </si>
  <si>
    <t>GALLIPOLI</t>
  </si>
  <si>
    <t>D883</t>
  </si>
  <si>
    <t>GALLO MATESE</t>
  </si>
  <si>
    <t>D884</t>
  </si>
  <si>
    <t>GALLODORO</t>
  </si>
  <si>
    <t>D885</t>
  </si>
  <si>
    <t>GALLUCCIO</t>
  </si>
  <si>
    <t>D886</t>
  </si>
  <si>
    <t>GALTELLI'</t>
  </si>
  <si>
    <t>D888</t>
  </si>
  <si>
    <t>GALZIGNANO TERME</t>
  </si>
  <si>
    <t>D889</t>
  </si>
  <si>
    <t>GAMALERO</t>
  </si>
  <si>
    <t>D890</t>
  </si>
  <si>
    <t>GAMBARA</t>
  </si>
  <si>
    <t>D891</t>
  </si>
  <si>
    <t>GAMBARANA</t>
  </si>
  <si>
    <t>D892</t>
  </si>
  <si>
    <t>GAMBASCA</t>
  </si>
  <si>
    <t>D894</t>
  </si>
  <si>
    <t>GAMBASSI TERME</t>
  </si>
  <si>
    <t>D895</t>
  </si>
  <si>
    <t>GAMBATESA</t>
  </si>
  <si>
    <t>D896</t>
  </si>
  <si>
    <t>GAMBELLARA</t>
  </si>
  <si>
    <t>D897</t>
  </si>
  <si>
    <t>GAMBERALE</t>
  </si>
  <si>
    <t>D898</t>
  </si>
  <si>
    <t>GAMBETTOLA</t>
  </si>
  <si>
    <t>D899</t>
  </si>
  <si>
    <t>GAMBOLO'</t>
  </si>
  <si>
    <t>D901</t>
  </si>
  <si>
    <t>GAMBUGLIANO</t>
  </si>
  <si>
    <t>D902</t>
  </si>
  <si>
    <t>GANDELLINO</t>
  </si>
  <si>
    <t>D903</t>
  </si>
  <si>
    <t>GANDINO</t>
  </si>
  <si>
    <t>D905</t>
  </si>
  <si>
    <t>GANDOSSO</t>
  </si>
  <si>
    <t>D906</t>
  </si>
  <si>
    <t>GANGI</t>
  </si>
  <si>
    <t>D907</t>
  </si>
  <si>
    <t>GARAGUSO</t>
  </si>
  <si>
    <t>D909</t>
  </si>
  <si>
    <t>GARBAGNA</t>
  </si>
  <si>
    <t>D910</t>
  </si>
  <si>
    <t>GARBAGNA NOVARESE</t>
  </si>
  <si>
    <t>D911</t>
  </si>
  <si>
    <t>GARBAGNATE MILANESE</t>
  </si>
  <si>
    <t>D912</t>
  </si>
  <si>
    <t>GARBAGNATE MONASTERO</t>
  </si>
  <si>
    <t>D913</t>
  </si>
  <si>
    <t>GARDA</t>
  </si>
  <si>
    <t>D915</t>
  </si>
  <si>
    <t>GARDONE RIVIERA</t>
  </si>
  <si>
    <t>D917</t>
  </si>
  <si>
    <t>GARDONE VAL TROMPIA</t>
  </si>
  <si>
    <t>D918</t>
  </si>
  <si>
    <t>GARESSIO</t>
  </si>
  <si>
    <t>D920</t>
  </si>
  <si>
    <t>GARGALLO</t>
  </si>
  <si>
    <t>D921</t>
  </si>
  <si>
    <t>GARGARO</t>
  </si>
  <si>
    <t>D922</t>
  </si>
  <si>
    <t>GARGAZZONE</t>
  </si>
  <si>
    <t>D923</t>
  </si>
  <si>
    <t>GARGNANO</t>
  </si>
  <si>
    <t>D924</t>
  </si>
  <si>
    <t>GARLASCO</t>
  </si>
  <si>
    <t>D925</t>
  </si>
  <si>
    <t>GARLATE</t>
  </si>
  <si>
    <t>D926</t>
  </si>
  <si>
    <t>GARLENDA</t>
  </si>
  <si>
    <t>D927</t>
  </si>
  <si>
    <t>GARNIGA</t>
  </si>
  <si>
    <t>D928</t>
  </si>
  <si>
    <t>GARZENO</t>
  </si>
  <si>
    <t>D930</t>
  </si>
  <si>
    <t>GARZIGLIANA</t>
  </si>
  <si>
    <t>D931</t>
  </si>
  <si>
    <t>GASPERINA</t>
  </si>
  <si>
    <t>D932</t>
  </si>
  <si>
    <t>GASSINO TORINESE</t>
  </si>
  <si>
    <t>D933</t>
  </si>
  <si>
    <t>GATTATICO</t>
  </si>
  <si>
    <t>D934</t>
  </si>
  <si>
    <t>GATTEO</t>
  </si>
  <si>
    <t>D935</t>
  </si>
  <si>
    <t>GATTICO</t>
  </si>
  <si>
    <t>D937</t>
  </si>
  <si>
    <t>GATTINARA</t>
  </si>
  <si>
    <t>D938</t>
  </si>
  <si>
    <t>GAVARDO</t>
  </si>
  <si>
    <t>D940</t>
  </si>
  <si>
    <t>GAVAZZANA</t>
  </si>
  <si>
    <t>D941</t>
  </si>
  <si>
    <t>GAVELLO</t>
  </si>
  <si>
    <t>D942</t>
  </si>
  <si>
    <t>GAVERINA TERME</t>
  </si>
  <si>
    <t>D943</t>
  </si>
  <si>
    <t>GAVI</t>
  </si>
  <si>
    <t>D944</t>
  </si>
  <si>
    <t>GAVIGNANO</t>
  </si>
  <si>
    <t>D945</t>
  </si>
  <si>
    <t>GAVIRATE</t>
  </si>
  <si>
    <t>D946</t>
  </si>
  <si>
    <t>GAVOI</t>
  </si>
  <si>
    <t>D947</t>
  </si>
  <si>
    <t>GAVORRANO</t>
  </si>
  <si>
    <t>D948</t>
  </si>
  <si>
    <t>GAZOLDO DEGLI IPPOLITI</t>
  </si>
  <si>
    <t>D949</t>
  </si>
  <si>
    <t>GAZZADA SCHIANNO</t>
  </si>
  <si>
    <t>D951</t>
  </si>
  <si>
    <t>GAZZANIGA</t>
  </si>
  <si>
    <t>D952</t>
  </si>
  <si>
    <t>GAZZO</t>
  </si>
  <si>
    <t>D956</t>
  </si>
  <si>
    <t>GAZZO VERONESE</t>
  </si>
  <si>
    <t>D957</t>
  </si>
  <si>
    <t>GAZZOLA</t>
  </si>
  <si>
    <t>D958</t>
  </si>
  <si>
    <t>GAZZUOLO</t>
  </si>
  <si>
    <t>D959</t>
  </si>
  <si>
    <t>GELA</t>
  </si>
  <si>
    <t>D960</t>
  </si>
  <si>
    <t>GEMMANO</t>
  </si>
  <si>
    <t>D961</t>
  </si>
  <si>
    <t>GEMONA DEL FRIULI</t>
  </si>
  <si>
    <t>D962</t>
  </si>
  <si>
    <t>GEMONIO</t>
  </si>
  <si>
    <t>D963</t>
  </si>
  <si>
    <t>GENAZZANO</t>
  </si>
  <si>
    <t>D964</t>
  </si>
  <si>
    <t>GENGA</t>
  </si>
  <si>
    <t>D965</t>
  </si>
  <si>
    <t>GENIVOLTA</t>
  </si>
  <si>
    <t>D966</t>
  </si>
  <si>
    <t>GENOLA</t>
  </si>
  <si>
    <t>D967</t>
  </si>
  <si>
    <t>GENONI</t>
  </si>
  <si>
    <t>D968</t>
  </si>
  <si>
    <t>GENOVA</t>
  </si>
  <si>
    <t>D969</t>
  </si>
  <si>
    <t>GENURI</t>
  </si>
  <si>
    <t>D970</t>
  </si>
  <si>
    <t>GENZANO DI LUCANIA</t>
  </si>
  <si>
    <t>D971</t>
  </si>
  <si>
    <t>GENZANO DI ROMA</t>
  </si>
  <si>
    <t>D972</t>
  </si>
  <si>
    <t>GENZONE</t>
  </si>
  <si>
    <t>D973</t>
  </si>
  <si>
    <t>GERA LARIO</t>
  </si>
  <si>
    <t>D974</t>
  </si>
  <si>
    <t>GERACE</t>
  </si>
  <si>
    <t>D975</t>
  </si>
  <si>
    <t>GERACI SICULO</t>
  </si>
  <si>
    <t>D977</t>
  </si>
  <si>
    <t>GERANO</t>
  </si>
  <si>
    <t>D978</t>
  </si>
  <si>
    <t>GERENZAGO</t>
  </si>
  <si>
    <t>D980</t>
  </si>
  <si>
    <t>GERENZANO</t>
  </si>
  <si>
    <t>D981</t>
  </si>
  <si>
    <t>GERGEI</t>
  </si>
  <si>
    <t>D982</t>
  </si>
  <si>
    <t>GERMAGNANO</t>
  </si>
  <si>
    <t>D983</t>
  </si>
  <si>
    <t>GERMAGNO</t>
  </si>
  <si>
    <t>D984</t>
  </si>
  <si>
    <t>GERMASINO</t>
  </si>
  <si>
    <t>D986</t>
  </si>
  <si>
    <t>GERMIGNAGA</t>
  </si>
  <si>
    <t>D987</t>
  </si>
  <si>
    <t>GEROCARNE</t>
  </si>
  <si>
    <t>D988</t>
  </si>
  <si>
    <t>GEROLA ALTA</t>
  </si>
  <si>
    <t>D990</t>
  </si>
  <si>
    <t>GEROSA</t>
  </si>
  <si>
    <t>D991</t>
  </si>
  <si>
    <t>GERRE DE' CAPRIOLI</t>
  </si>
  <si>
    <t>D993</t>
  </si>
  <si>
    <t>GESICO</t>
  </si>
  <si>
    <t>D994</t>
  </si>
  <si>
    <t>GESSATE</t>
  </si>
  <si>
    <t>D995</t>
  </si>
  <si>
    <t>GESSOPALENA</t>
  </si>
  <si>
    <t>D996</t>
  </si>
  <si>
    <t>GESTURI</t>
  </si>
  <si>
    <t>D997</t>
  </si>
  <si>
    <t>GESUALDO</t>
  </si>
  <si>
    <t>D998</t>
  </si>
  <si>
    <t>GHEDI</t>
  </si>
  <si>
    <t>D999</t>
  </si>
  <si>
    <t>GHEMME</t>
  </si>
  <si>
    <t>E001</t>
  </si>
  <si>
    <t>GHIFFA</t>
  </si>
  <si>
    <t>E003</t>
  </si>
  <si>
    <t>GHILARZA</t>
  </si>
  <si>
    <t>E004</t>
  </si>
  <si>
    <t>GHISALBA</t>
  </si>
  <si>
    <t>E006</t>
  </si>
  <si>
    <t>GHISLARENGO</t>
  </si>
  <si>
    <t>E007</t>
  </si>
  <si>
    <t>GIACCIANO CON BARUCHELLA</t>
  </si>
  <si>
    <t>E008</t>
  </si>
  <si>
    <t>GIAGLIONE</t>
  </si>
  <si>
    <t>E009</t>
  </si>
  <si>
    <t>GIANICO</t>
  </si>
  <si>
    <t>E010</t>
  </si>
  <si>
    <t>GIANO DELL'UMBRIA</t>
  </si>
  <si>
    <t>E012</t>
  </si>
  <si>
    <t>GIANO VETUSTO</t>
  </si>
  <si>
    <t>E011</t>
  </si>
  <si>
    <t>GIARDINELLO</t>
  </si>
  <si>
    <t>E013</t>
  </si>
  <si>
    <t>GIARDINI-NAXOS</t>
  </si>
  <si>
    <t>E014</t>
  </si>
  <si>
    <t>GIAROLE</t>
  </si>
  <si>
    <t>E015</t>
  </si>
  <si>
    <t>GIARRATANA</t>
  </si>
  <si>
    <t>E016</t>
  </si>
  <si>
    <t>GIARRE</t>
  </si>
  <si>
    <t>E017</t>
  </si>
  <si>
    <t>GIAVE</t>
  </si>
  <si>
    <t>E019</t>
  </si>
  <si>
    <t>GIAVENO</t>
  </si>
  <si>
    <t>E020</t>
  </si>
  <si>
    <t>GIAVERA DEL MONTELLO</t>
  </si>
  <si>
    <t>E021</t>
  </si>
  <si>
    <t>GIBA</t>
  </si>
  <si>
    <t>E022</t>
  </si>
  <si>
    <t>GIBELLINA</t>
  </si>
  <si>
    <t>E023</t>
  </si>
  <si>
    <t>GIFFLENGA</t>
  </si>
  <si>
    <t>E024</t>
  </si>
  <si>
    <t>GIFFONE</t>
  </si>
  <si>
    <t>E025</t>
  </si>
  <si>
    <t>GIFFONI SEI CASALI</t>
  </si>
  <si>
    <t>E026</t>
  </si>
  <si>
    <t>GIFFONI VALLE PIANA</t>
  </si>
  <si>
    <t>E027</t>
  </si>
  <si>
    <t>GIGNESE</t>
  </si>
  <si>
    <t>E028</t>
  </si>
  <si>
    <t>GIGNOD</t>
  </si>
  <si>
    <t>E029</t>
  </si>
  <si>
    <t>GILDONE</t>
  </si>
  <si>
    <t>E030</t>
  </si>
  <si>
    <t>GIMIGLIANO</t>
  </si>
  <si>
    <t>E031</t>
  </si>
  <si>
    <t>GIMINO</t>
  </si>
  <si>
    <t>E032</t>
  </si>
  <si>
    <t>GINESTRA</t>
  </si>
  <si>
    <t>E033</t>
  </si>
  <si>
    <t>GINESTRA DEGLI SCHIAVONI</t>
  </si>
  <si>
    <t>E034</t>
  </si>
  <si>
    <t>GINOSA</t>
  </si>
  <si>
    <t>E036</t>
  </si>
  <si>
    <t>GIOI</t>
  </si>
  <si>
    <t>E037</t>
  </si>
  <si>
    <t>GIOIA DEI MARSI</t>
  </si>
  <si>
    <t>E040</t>
  </si>
  <si>
    <t>GIOIA DEL COLLE</t>
  </si>
  <si>
    <t>E038</t>
  </si>
  <si>
    <t>GIOIA SANNITICA</t>
  </si>
  <si>
    <t>E039</t>
  </si>
  <si>
    <t>GIOIA TAURO</t>
  </si>
  <si>
    <t>E041</t>
  </si>
  <si>
    <t>GIOIOSA IONICA</t>
  </si>
  <si>
    <t>E044</t>
  </si>
  <si>
    <t>GIOIOSA MAREA</t>
  </si>
  <si>
    <t>E043</t>
  </si>
  <si>
    <t>GIOVE</t>
  </si>
  <si>
    <t>E045</t>
  </si>
  <si>
    <t>GIOVINAZZO</t>
  </si>
  <si>
    <t>E047</t>
  </si>
  <si>
    <t>GIOVO</t>
  </si>
  <si>
    <t>E048</t>
  </si>
  <si>
    <t>GIRASOLE</t>
  </si>
  <si>
    <t>E049</t>
  </si>
  <si>
    <t>GIRIFALCO</t>
  </si>
  <si>
    <t>E050</t>
  </si>
  <si>
    <t>GIRONICO</t>
  </si>
  <si>
    <t>E051</t>
  </si>
  <si>
    <t>GISSI</t>
  </si>
  <si>
    <t>E052</t>
  </si>
  <si>
    <t>GIUGGIANELLO</t>
  </si>
  <si>
    <t>E053</t>
  </si>
  <si>
    <t>GIUGLIANO IN CAMPANIA</t>
  </si>
  <si>
    <t>E054</t>
  </si>
  <si>
    <t>GIULIANA</t>
  </si>
  <si>
    <t>E055</t>
  </si>
  <si>
    <t>GIULIANO DI ROMA</t>
  </si>
  <si>
    <t>E057</t>
  </si>
  <si>
    <t>GIULIANO TEATINO</t>
  </si>
  <si>
    <t>E056</t>
  </si>
  <si>
    <t>GIULIANOVA</t>
  </si>
  <si>
    <t>E058</t>
  </si>
  <si>
    <t>GIUNCUGNANO</t>
  </si>
  <si>
    <t>E059</t>
  </si>
  <si>
    <t>GIUNGANO</t>
  </si>
  <si>
    <t>E060</t>
  </si>
  <si>
    <t>GIURDIGNANO</t>
  </si>
  <si>
    <t>E061</t>
  </si>
  <si>
    <t>GIUSSAGO</t>
  </si>
  <si>
    <t>E062</t>
  </si>
  <si>
    <t>GIUSSANO</t>
  </si>
  <si>
    <t>E063</t>
  </si>
  <si>
    <t>GIUSTENICE</t>
  </si>
  <si>
    <t>E064</t>
  </si>
  <si>
    <t>GIUSTINO</t>
  </si>
  <si>
    <t>E065</t>
  </si>
  <si>
    <t>GIUSVALLA</t>
  </si>
  <si>
    <t>E066</t>
  </si>
  <si>
    <t>GIVOLETTO</t>
  </si>
  <si>
    <t>E067</t>
  </si>
  <si>
    <t>GIZZERIA</t>
  </si>
  <si>
    <t>E068</t>
  </si>
  <si>
    <t>GLORENZA</t>
  </si>
  <si>
    <t>E069</t>
  </si>
  <si>
    <t>GODEGA DI SANT'URBANO</t>
  </si>
  <si>
    <t>E071</t>
  </si>
  <si>
    <t>GODIASCO</t>
  </si>
  <si>
    <t>E072</t>
  </si>
  <si>
    <t>GODRANO</t>
  </si>
  <si>
    <t>E074</t>
  </si>
  <si>
    <t>GOITO</t>
  </si>
  <si>
    <t>E078</t>
  </si>
  <si>
    <t>GOLASECCA</t>
  </si>
  <si>
    <t>E079</t>
  </si>
  <si>
    <t>GOLFERENZO</t>
  </si>
  <si>
    <t>E081</t>
  </si>
  <si>
    <t>GOLFO ARANCI</t>
  </si>
  <si>
    <t>M274</t>
  </si>
  <si>
    <t>GOMBITO</t>
  </si>
  <si>
    <t>E082</t>
  </si>
  <si>
    <t>GONARS</t>
  </si>
  <si>
    <t>E083</t>
  </si>
  <si>
    <t>GONI</t>
  </si>
  <si>
    <t>E084</t>
  </si>
  <si>
    <t>GONNESA</t>
  </si>
  <si>
    <t>E086</t>
  </si>
  <si>
    <t>GONNOSCODINA</t>
  </si>
  <si>
    <t>E087</t>
  </si>
  <si>
    <t>GONNOSFANADIGA</t>
  </si>
  <si>
    <t>E085</t>
  </si>
  <si>
    <t>GONNOSNO'</t>
  </si>
  <si>
    <t>D585</t>
  </si>
  <si>
    <t>GONNOSTRAMATZA</t>
  </si>
  <si>
    <t>E088</t>
  </si>
  <si>
    <t>GONZAGA</t>
  </si>
  <si>
    <t>E089</t>
  </si>
  <si>
    <t>GORDONA</t>
  </si>
  <si>
    <t>E090</t>
  </si>
  <si>
    <t>GORGA</t>
  </si>
  <si>
    <t>E091</t>
  </si>
  <si>
    <t>GORGO AL MONTICANO</t>
  </si>
  <si>
    <t>E092</t>
  </si>
  <si>
    <t>GORGOGLIONE</t>
  </si>
  <si>
    <t>E093</t>
  </si>
  <si>
    <t>GORGONZOLA</t>
  </si>
  <si>
    <t>E094</t>
  </si>
  <si>
    <t>GORIANO SICOLI</t>
  </si>
  <si>
    <t>E096</t>
  </si>
  <si>
    <t>GORIZIA</t>
  </si>
  <si>
    <t>E098</t>
  </si>
  <si>
    <t>GORLA MAGGIORE</t>
  </si>
  <si>
    <t>E101</t>
  </si>
  <si>
    <t>GORLA MINORE</t>
  </si>
  <si>
    <t>E102</t>
  </si>
  <si>
    <t>GORLAGO</t>
  </si>
  <si>
    <t>E100</t>
  </si>
  <si>
    <t>GORLE</t>
  </si>
  <si>
    <t>E103</t>
  </si>
  <si>
    <t>GORNATE-OLONA</t>
  </si>
  <si>
    <t>E104</t>
  </si>
  <si>
    <t>GORNO</t>
  </si>
  <si>
    <t>E106</t>
  </si>
  <si>
    <t>GORO</t>
  </si>
  <si>
    <t>E107</t>
  </si>
  <si>
    <t>GORRETO</t>
  </si>
  <si>
    <t>E109</t>
  </si>
  <si>
    <t>GORZEGNO</t>
  </si>
  <si>
    <t>E111</t>
  </si>
  <si>
    <t>GOSALDO</t>
  </si>
  <si>
    <t>E113</t>
  </si>
  <si>
    <t>GOSSOLENGO</t>
  </si>
  <si>
    <t>E114</t>
  </si>
  <si>
    <t>GOTTASECCA</t>
  </si>
  <si>
    <t>E115</t>
  </si>
  <si>
    <t>GOTTOLENGO</t>
  </si>
  <si>
    <t>E116</t>
  </si>
  <si>
    <t>GOVONE</t>
  </si>
  <si>
    <t>E118</t>
  </si>
  <si>
    <t>GOZZANO</t>
  </si>
  <si>
    <t>E120</t>
  </si>
  <si>
    <t>GRACOVA SERRAVALLE</t>
  </si>
  <si>
    <t>E121</t>
  </si>
  <si>
    <t>GRADARA</t>
  </si>
  <si>
    <t>E122</t>
  </si>
  <si>
    <t>GRADISCA D'ISONZO</t>
  </si>
  <si>
    <t>E124</t>
  </si>
  <si>
    <t>GRADO</t>
  </si>
  <si>
    <t>E125</t>
  </si>
  <si>
    <t>GRADOLI</t>
  </si>
  <si>
    <t>E126</t>
  </si>
  <si>
    <t>GRAFFIGNANA</t>
  </si>
  <si>
    <t>E127</t>
  </si>
  <si>
    <t>GRAFFIGNANO</t>
  </si>
  <si>
    <t>E128</t>
  </si>
  <si>
    <t>GRAGLIA</t>
  </si>
  <si>
    <t>E130</t>
  </si>
  <si>
    <t>GRAGNANO</t>
  </si>
  <si>
    <t>E131</t>
  </si>
  <si>
    <t>GRAGNANO TREBBIENSE</t>
  </si>
  <si>
    <t>E132</t>
  </si>
  <si>
    <t>GRAMMICHELE</t>
  </si>
  <si>
    <t>E133</t>
  </si>
  <si>
    <t>GRANA</t>
  </si>
  <si>
    <t>E134</t>
  </si>
  <si>
    <t>GRANAGLIONE</t>
  </si>
  <si>
    <t>E135</t>
  </si>
  <si>
    <t>GRANAROLO DELL'EMILIA</t>
  </si>
  <si>
    <t>E136</t>
  </si>
  <si>
    <t>GRANCONA</t>
  </si>
  <si>
    <t>E138</t>
  </si>
  <si>
    <t>GRANDATE</t>
  </si>
  <si>
    <t>E139</t>
  </si>
  <si>
    <t>GRANDOLA ED UNITI</t>
  </si>
  <si>
    <t>E141</t>
  </si>
  <si>
    <t>GRANITI</t>
  </si>
  <si>
    <t>E142</t>
  </si>
  <si>
    <t>GRANOZZO CON MONTICELLO</t>
  </si>
  <si>
    <t>E143</t>
  </si>
  <si>
    <t>GRANTOLA</t>
  </si>
  <si>
    <t>E144</t>
  </si>
  <si>
    <t>GRANTORTO</t>
  </si>
  <si>
    <t>E145</t>
  </si>
  <si>
    <t>GRANZE</t>
  </si>
  <si>
    <t>E146</t>
  </si>
  <si>
    <t>GRASSANO</t>
  </si>
  <si>
    <t>E147</t>
  </si>
  <si>
    <t>GRASSOBBIO</t>
  </si>
  <si>
    <t>E148</t>
  </si>
  <si>
    <t>GRATTERI</t>
  </si>
  <si>
    <t>E149</t>
  </si>
  <si>
    <t>GRAUNO</t>
  </si>
  <si>
    <t>E150</t>
  </si>
  <si>
    <t>GRAVEDONA</t>
  </si>
  <si>
    <t>E151</t>
  </si>
  <si>
    <t>GRAVELLONA LOMELLINA</t>
  </si>
  <si>
    <t>E152</t>
  </si>
  <si>
    <t>GRAVELLONA TOCE</t>
  </si>
  <si>
    <t>E153</t>
  </si>
  <si>
    <t>GRAVERE</t>
  </si>
  <si>
    <t>E154</t>
  </si>
  <si>
    <t>GRAVINA DI CATANIA</t>
  </si>
  <si>
    <t>E156</t>
  </si>
  <si>
    <t>GRAVINA IN PUGLIA</t>
  </si>
  <si>
    <t>E155</t>
  </si>
  <si>
    <t>GRAZZANISE</t>
  </si>
  <si>
    <t>E158</t>
  </si>
  <si>
    <t>GRAZZANO BADOGLIO</t>
  </si>
  <si>
    <t>E159</t>
  </si>
  <si>
    <t>GRECCIO</t>
  </si>
  <si>
    <t>E160</t>
  </si>
  <si>
    <t>GRECI</t>
  </si>
  <si>
    <t>E161</t>
  </si>
  <si>
    <t>GREGGIO</t>
  </si>
  <si>
    <t>E163</t>
  </si>
  <si>
    <t>GREMIASCO</t>
  </si>
  <si>
    <t>E164</t>
  </si>
  <si>
    <t>GRESSAN</t>
  </si>
  <si>
    <t>E165</t>
  </si>
  <si>
    <t>GRESSONEY LA TRINITE'</t>
  </si>
  <si>
    <t>E167</t>
  </si>
  <si>
    <t>GRESSONEY SAINT JEAN</t>
  </si>
  <si>
    <t>E168</t>
  </si>
  <si>
    <t>GREVE IN CHIANTI</t>
  </si>
  <si>
    <t>E169</t>
  </si>
  <si>
    <t>GREZZAGO</t>
  </si>
  <si>
    <t>E170</t>
  </si>
  <si>
    <t>GREZZANA</t>
  </si>
  <si>
    <t>E171</t>
  </si>
  <si>
    <t>GRIANTE</t>
  </si>
  <si>
    <t>E172</t>
  </si>
  <si>
    <t>GRICIGNANO DI AVERSA</t>
  </si>
  <si>
    <t>E173</t>
  </si>
  <si>
    <t>GRIGNASCO</t>
  </si>
  <si>
    <t>E177</t>
  </si>
  <si>
    <t>GRIGNO</t>
  </si>
  <si>
    <t>E178</t>
  </si>
  <si>
    <t>GRIMACCO</t>
  </si>
  <si>
    <t>E179</t>
  </si>
  <si>
    <t>GRIMALDI</t>
  </si>
  <si>
    <t>E180</t>
  </si>
  <si>
    <t>GRINZANE CAVOUR</t>
  </si>
  <si>
    <t>E182</t>
  </si>
  <si>
    <t>GRISIGNANA</t>
  </si>
  <si>
    <t>E183</t>
  </si>
  <si>
    <t>GRISIGNANO DI ZOCCO</t>
  </si>
  <si>
    <t>E184</t>
  </si>
  <si>
    <t>GRISOLIA</t>
  </si>
  <si>
    <t>E185</t>
  </si>
  <si>
    <t>GRIZZANA MORANDI</t>
  </si>
  <si>
    <t>E187</t>
  </si>
  <si>
    <t>GROGNARDO</t>
  </si>
  <si>
    <t>E188</t>
  </si>
  <si>
    <t>GROMO</t>
  </si>
  <si>
    <t>E189</t>
  </si>
  <si>
    <t>GRONDONA</t>
  </si>
  <si>
    <t>E191</t>
  </si>
  <si>
    <t>GRONE</t>
  </si>
  <si>
    <t>E192</t>
  </si>
  <si>
    <t>GRONTARDO</t>
  </si>
  <si>
    <t>E193</t>
  </si>
  <si>
    <t>GROPELLO CAIROLI</t>
  </si>
  <si>
    <t>E195</t>
  </si>
  <si>
    <t>GROPPARELLO</t>
  </si>
  <si>
    <t>E196</t>
  </si>
  <si>
    <t>GROSCAVALLO</t>
  </si>
  <si>
    <t>E199</t>
  </si>
  <si>
    <t>GROSIO</t>
  </si>
  <si>
    <t>E200</t>
  </si>
  <si>
    <t>GROSOTTO</t>
  </si>
  <si>
    <t>E201</t>
  </si>
  <si>
    <t>GROSSETO</t>
  </si>
  <si>
    <t>E202</t>
  </si>
  <si>
    <t>GROSSO</t>
  </si>
  <si>
    <t>E203</t>
  </si>
  <si>
    <t>GROTTAFERRATA</t>
  </si>
  <si>
    <t>E204</t>
  </si>
  <si>
    <t>GROTTAGLIE</t>
  </si>
  <si>
    <t>E205</t>
  </si>
  <si>
    <t>GROTTAMINARDA</t>
  </si>
  <si>
    <t>E206</t>
  </si>
  <si>
    <t>GROTTAMMARE</t>
  </si>
  <si>
    <t>E207</t>
  </si>
  <si>
    <t>GROTTAZZOLINA</t>
  </si>
  <si>
    <t>E208</t>
  </si>
  <si>
    <t>GROTTE</t>
  </si>
  <si>
    <t>E209</t>
  </si>
  <si>
    <t>GROTTE DI CASTRO</t>
  </si>
  <si>
    <t>E210</t>
  </si>
  <si>
    <t>GROTTERIA</t>
  </si>
  <si>
    <t>E212</t>
  </si>
  <si>
    <t>GROTTOLE</t>
  </si>
  <si>
    <t>E213</t>
  </si>
  <si>
    <t>GROTTOLELLA</t>
  </si>
  <si>
    <t>E214</t>
  </si>
  <si>
    <t>GRUARO</t>
  </si>
  <si>
    <t>E215</t>
  </si>
  <si>
    <t>GRUGLIASCO</t>
  </si>
  <si>
    <t>E216</t>
  </si>
  <si>
    <t>GRUMELLO CREMONESE ED UNITI</t>
  </si>
  <si>
    <t>E217</t>
  </si>
  <si>
    <t>GRUMELLO DEL MONTE</t>
  </si>
  <si>
    <t>E219</t>
  </si>
  <si>
    <t>GRUMENTO NOVA</t>
  </si>
  <si>
    <t>E221</t>
  </si>
  <si>
    <t>GRUMES</t>
  </si>
  <si>
    <t>E222</t>
  </si>
  <si>
    <t>GRUMO APPULA</t>
  </si>
  <si>
    <t>E223</t>
  </si>
  <si>
    <t>GRUMO NEVANO</t>
  </si>
  <si>
    <t>E224</t>
  </si>
  <si>
    <t>GRUMOLO DELLE ABBADESSE</t>
  </si>
  <si>
    <t>E226</t>
  </si>
  <si>
    <t>GUAGNANO</t>
  </si>
  <si>
    <t>E227</t>
  </si>
  <si>
    <t>GUALDO</t>
  </si>
  <si>
    <t>E228</t>
  </si>
  <si>
    <t>GUALDO CATTANEO</t>
  </si>
  <si>
    <t>E229</t>
  </si>
  <si>
    <t>GUALDO TADINO</t>
  </si>
  <si>
    <t>E230</t>
  </si>
  <si>
    <t>GUALTIERI</t>
  </si>
  <si>
    <t>E232</t>
  </si>
  <si>
    <t>GUALTIERI SICAMINO'</t>
  </si>
  <si>
    <t>E233</t>
  </si>
  <si>
    <t>GUAMAGGIORE</t>
  </si>
  <si>
    <t>E234</t>
  </si>
  <si>
    <t>GUANZATE</t>
  </si>
  <si>
    <t>E235</t>
  </si>
  <si>
    <t>GUARCINO</t>
  </si>
  <si>
    <t>E236</t>
  </si>
  <si>
    <t>GUARDA VENETA</t>
  </si>
  <si>
    <t>E240</t>
  </si>
  <si>
    <t>GUARDABOSONE</t>
  </si>
  <si>
    <t>E237</t>
  </si>
  <si>
    <t>GUARDAMIGLIO</t>
  </si>
  <si>
    <t>E238</t>
  </si>
  <si>
    <t>GUARDAVALLE</t>
  </si>
  <si>
    <t>E239</t>
  </si>
  <si>
    <t>GUARDEA</t>
  </si>
  <si>
    <t>E241</t>
  </si>
  <si>
    <t>GUARDIA LOMBARDI</t>
  </si>
  <si>
    <t>E245</t>
  </si>
  <si>
    <t>GUARDIA PERTICARA</t>
  </si>
  <si>
    <t>E246</t>
  </si>
  <si>
    <t>GUARDIA PIEMONTESE</t>
  </si>
  <si>
    <t>E242</t>
  </si>
  <si>
    <t>GUARDIA SANFRAMONDI</t>
  </si>
  <si>
    <t>E249</t>
  </si>
  <si>
    <t>GUARDIAGRELE</t>
  </si>
  <si>
    <t>E243</t>
  </si>
  <si>
    <t>GUARDIALFIERA</t>
  </si>
  <si>
    <t>E244</t>
  </si>
  <si>
    <t>GUARDIAREGIA</t>
  </si>
  <si>
    <t>E248</t>
  </si>
  <si>
    <t>GUARDISTALLO</t>
  </si>
  <si>
    <t>E250</t>
  </si>
  <si>
    <t>GUARENE</t>
  </si>
  <si>
    <t>E251</t>
  </si>
  <si>
    <t>GUASILA</t>
  </si>
  <si>
    <t>E252</t>
  </si>
  <si>
    <t>GUASTALLA</t>
  </si>
  <si>
    <t>E253</t>
  </si>
  <si>
    <t>GUAZZORA</t>
  </si>
  <si>
    <t>E255</t>
  </si>
  <si>
    <t>GUBBIO</t>
  </si>
  <si>
    <t>E256</t>
  </si>
  <si>
    <t>GUDO VISCONTI</t>
  </si>
  <si>
    <t>E258</t>
  </si>
  <si>
    <t>GUGLIONESI</t>
  </si>
  <si>
    <t>E259</t>
  </si>
  <si>
    <t>GUIDIZZOLO</t>
  </si>
  <si>
    <t>E261</t>
  </si>
  <si>
    <t>GUIDONIA MONTECELIO</t>
  </si>
  <si>
    <t>E263</t>
  </si>
  <si>
    <t>GUIGLIA</t>
  </si>
  <si>
    <t>E264</t>
  </si>
  <si>
    <t>GUILMI</t>
  </si>
  <si>
    <t>E266</t>
  </si>
  <si>
    <t>GURRO</t>
  </si>
  <si>
    <t>E269</t>
  </si>
  <si>
    <t>GUSPINI</t>
  </si>
  <si>
    <t>E270</t>
  </si>
  <si>
    <t>GUSSAGO</t>
  </si>
  <si>
    <t>E271</t>
  </si>
  <si>
    <t>GUSSOLA</t>
  </si>
  <si>
    <t>E272</t>
  </si>
  <si>
    <t>HONE</t>
  </si>
  <si>
    <t>E273</t>
  </si>
  <si>
    <t>IDRIA</t>
  </si>
  <si>
    <t>E278</t>
  </si>
  <si>
    <t>IDRO</t>
  </si>
  <si>
    <t>E280</t>
  </si>
  <si>
    <t>IGLESIAS</t>
  </si>
  <si>
    <t>E281</t>
  </si>
  <si>
    <t>IGLIANO</t>
  </si>
  <si>
    <t>E282</t>
  </si>
  <si>
    <t>ILBONO</t>
  </si>
  <si>
    <t>E283</t>
  </si>
  <si>
    <t>ILLASI</t>
  </si>
  <si>
    <t>E284</t>
  </si>
  <si>
    <t>ILLORAI</t>
  </si>
  <si>
    <t>E285</t>
  </si>
  <si>
    <t>IMBERSAGO</t>
  </si>
  <si>
    <t>E287</t>
  </si>
  <si>
    <t>IMER</t>
  </si>
  <si>
    <t>E288</t>
  </si>
  <si>
    <t>IMOLA</t>
  </si>
  <si>
    <t>E289</t>
  </si>
  <si>
    <t>IMPERIA</t>
  </si>
  <si>
    <t>E290</t>
  </si>
  <si>
    <t>IMPRUNETA</t>
  </si>
  <si>
    <t>E291</t>
  </si>
  <si>
    <t>INARZO</t>
  </si>
  <si>
    <t>E292</t>
  </si>
  <si>
    <t>INCISA IN VAL D'ARNO</t>
  </si>
  <si>
    <t>E296</t>
  </si>
  <si>
    <t>INCISA SCAPACCINO</t>
  </si>
  <si>
    <t>E295</t>
  </si>
  <si>
    <t>INCUDINE</t>
  </si>
  <si>
    <t>E297</t>
  </si>
  <si>
    <t>INDUNO OLONA</t>
  </si>
  <si>
    <t>E299</t>
  </si>
  <si>
    <t>INGRIA</t>
  </si>
  <si>
    <t>E301</t>
  </si>
  <si>
    <t>INTRA</t>
  </si>
  <si>
    <t>E303</t>
  </si>
  <si>
    <t>INTRAGNA</t>
  </si>
  <si>
    <t>E304</t>
  </si>
  <si>
    <t>INTROBIO</t>
  </si>
  <si>
    <t>E305</t>
  </si>
  <si>
    <t>INTROD</t>
  </si>
  <si>
    <t>E306</t>
  </si>
  <si>
    <t>INTRODACQUA</t>
  </si>
  <si>
    <t>E307</t>
  </si>
  <si>
    <t>INTROZZO</t>
  </si>
  <si>
    <t>E308</t>
  </si>
  <si>
    <t>INVERIGO</t>
  </si>
  <si>
    <t>E309</t>
  </si>
  <si>
    <t>INVERNO E MONTELEONE</t>
  </si>
  <si>
    <t>E310</t>
  </si>
  <si>
    <t>INVERSO PINASCA</t>
  </si>
  <si>
    <t>E311</t>
  </si>
  <si>
    <t>INVERUNO</t>
  </si>
  <si>
    <t>E313</t>
  </si>
  <si>
    <t>INVORIO</t>
  </si>
  <si>
    <t>E314</t>
  </si>
  <si>
    <t>INZAGO</t>
  </si>
  <si>
    <t>E317</t>
  </si>
  <si>
    <t>IONADI</t>
  </si>
  <si>
    <t>E321</t>
  </si>
  <si>
    <t>IONIA</t>
  </si>
  <si>
    <t>E018</t>
  </si>
  <si>
    <t>IRGOLI</t>
  </si>
  <si>
    <t>E323</t>
  </si>
  <si>
    <t>IRMA</t>
  </si>
  <si>
    <t>E325</t>
  </si>
  <si>
    <t>IRSINA</t>
  </si>
  <si>
    <t>E326</t>
  </si>
  <si>
    <t>ISASCA</t>
  </si>
  <si>
    <t>E327</t>
  </si>
  <si>
    <t>ISCA SULLO IONIO</t>
  </si>
  <si>
    <t>E328</t>
  </si>
  <si>
    <t>ISCHIA</t>
  </si>
  <si>
    <t>E329</t>
  </si>
  <si>
    <t>ISCHIA DI CASTRO</t>
  </si>
  <si>
    <t>E330</t>
  </si>
  <si>
    <t>ISCHITELLA</t>
  </si>
  <si>
    <t>E332</t>
  </si>
  <si>
    <t>ISEO</t>
  </si>
  <si>
    <t>E333</t>
  </si>
  <si>
    <t>ISERA</t>
  </si>
  <si>
    <t>E334</t>
  </si>
  <si>
    <t>ISERNIA</t>
  </si>
  <si>
    <t>E335</t>
  </si>
  <si>
    <t>ISILI</t>
  </si>
  <si>
    <t>E336</t>
  </si>
  <si>
    <t>ISNELLO</t>
  </si>
  <si>
    <t>E337</t>
  </si>
  <si>
    <t>ISOLA COMACINA</t>
  </si>
  <si>
    <t>E347</t>
  </si>
  <si>
    <t>ISOLA D'ASTI</t>
  </si>
  <si>
    <t>E338</t>
  </si>
  <si>
    <t>ISOLA DEL CANTONE</t>
  </si>
  <si>
    <t>E341</t>
  </si>
  <si>
    <t>ISOLA DEL GIGLIO</t>
  </si>
  <si>
    <t>E348</t>
  </si>
  <si>
    <t>ISOLA DEL GRAN SASSO D'ITALIA</t>
  </si>
  <si>
    <t>E343</t>
  </si>
  <si>
    <t>ISOLA DEL LIRI</t>
  </si>
  <si>
    <t>E340</t>
  </si>
  <si>
    <t>ISOLA DEL PIANO</t>
  </si>
  <si>
    <t>E351</t>
  </si>
  <si>
    <t>ISOLA DELLA SCALA</t>
  </si>
  <si>
    <t>E349</t>
  </si>
  <si>
    <t>ISOLA DELLE FEMMINE</t>
  </si>
  <si>
    <t>E350</t>
  </si>
  <si>
    <t>ISOLA DI CAPO RIZZUTO</t>
  </si>
  <si>
    <t>E339</t>
  </si>
  <si>
    <t>ISOLA DI FONDRA</t>
  </si>
  <si>
    <t>E353</t>
  </si>
  <si>
    <t>ISOLA D'ISTRIA</t>
  </si>
  <si>
    <t>E355</t>
  </si>
  <si>
    <t>ISOLA DOVARESE</t>
  </si>
  <si>
    <t>E356</t>
  </si>
  <si>
    <t>ISOLA RIZZA</t>
  </si>
  <si>
    <t>E358</t>
  </si>
  <si>
    <t>ISOLA SANT'ANTONIO</t>
  </si>
  <si>
    <t>E360</t>
  </si>
  <si>
    <t>ISOLA VICENTINA</t>
  </si>
  <si>
    <t>E354</t>
  </si>
  <si>
    <t>ISOLABELLA</t>
  </si>
  <si>
    <t>E345</t>
  </si>
  <si>
    <t>ISOLABONA</t>
  </si>
  <si>
    <t>E346</t>
  </si>
  <si>
    <t>ISOLE TREMITI</t>
  </si>
  <si>
    <t>E363</t>
  </si>
  <si>
    <t>ISORELLA</t>
  </si>
  <si>
    <t>E364</t>
  </si>
  <si>
    <t>ISPANI</t>
  </si>
  <si>
    <t>E365</t>
  </si>
  <si>
    <t>ISPICA</t>
  </si>
  <si>
    <t>E366</t>
  </si>
  <si>
    <t>ISPRA</t>
  </si>
  <si>
    <t>E367</t>
  </si>
  <si>
    <t>ISSIGLIO</t>
  </si>
  <si>
    <t>E368</t>
  </si>
  <si>
    <t>ISSIME</t>
  </si>
  <si>
    <t>E369</t>
  </si>
  <si>
    <t>ISSO</t>
  </si>
  <si>
    <t>E370</t>
  </si>
  <si>
    <t>ISSOGNE</t>
  </si>
  <si>
    <t>E371</t>
  </si>
  <si>
    <t>ISTRANA</t>
  </si>
  <si>
    <t>E373</t>
  </si>
  <si>
    <t>ITALA</t>
  </si>
  <si>
    <t>E374</t>
  </si>
  <si>
    <t>ITRI</t>
  </si>
  <si>
    <t>E375</t>
  </si>
  <si>
    <t>ITTIREDDU</t>
  </si>
  <si>
    <t>E376</t>
  </si>
  <si>
    <t>ITTIRI</t>
  </si>
  <si>
    <t>E377</t>
  </si>
  <si>
    <t>IVANO-FRACENA</t>
  </si>
  <si>
    <t>E378</t>
  </si>
  <si>
    <t>IVREA</t>
  </si>
  <si>
    <t>E379</t>
  </si>
  <si>
    <t>IZANO</t>
  </si>
  <si>
    <t>E380</t>
  </si>
  <si>
    <t>JACURSO</t>
  </si>
  <si>
    <t>E274</t>
  </si>
  <si>
    <t>JELSI</t>
  </si>
  <si>
    <t>E381</t>
  </si>
  <si>
    <t>JENNE</t>
  </si>
  <si>
    <t>E382</t>
  </si>
  <si>
    <t>JERAGO CON ORAGO</t>
  </si>
  <si>
    <t>E386</t>
  </si>
  <si>
    <t>JERZU</t>
  </si>
  <si>
    <t>E387</t>
  </si>
  <si>
    <t>JESI</t>
  </si>
  <si>
    <t>E388</t>
  </si>
  <si>
    <t>JESOLO</t>
  </si>
  <si>
    <t>C388</t>
  </si>
  <si>
    <t>JOLANDA DI SAVOIA</t>
  </si>
  <si>
    <t>E320</t>
  </si>
  <si>
    <t>JOPPOLO</t>
  </si>
  <si>
    <t>E389</t>
  </si>
  <si>
    <t>JOPPOLO GIANCAXIO</t>
  </si>
  <si>
    <t>E390</t>
  </si>
  <si>
    <t>JOVENCAN</t>
  </si>
  <si>
    <t>E391</t>
  </si>
  <si>
    <t>LA CASSA</t>
  </si>
  <si>
    <t>E394</t>
  </si>
  <si>
    <t>LA LOGGIA</t>
  </si>
  <si>
    <t>E423</t>
  </si>
  <si>
    <t>LA MADDALENA</t>
  </si>
  <si>
    <t>E425</t>
  </si>
  <si>
    <t>LA MAGDELEINE</t>
  </si>
  <si>
    <t>A308</t>
  </si>
  <si>
    <t>LA MORRA</t>
  </si>
  <si>
    <t>E430</t>
  </si>
  <si>
    <t>LA SALLE</t>
  </si>
  <si>
    <t>E458</t>
  </si>
  <si>
    <t>LA SPEZIA</t>
  </si>
  <si>
    <t>E463</t>
  </si>
  <si>
    <t>LA THUILE</t>
  </si>
  <si>
    <t>E470</t>
  </si>
  <si>
    <t>LA VALLE</t>
  </si>
  <si>
    <t>E491</t>
  </si>
  <si>
    <t>LA VALLE AGORDINA</t>
  </si>
  <si>
    <t>E490</t>
  </si>
  <si>
    <t>LABICO</t>
  </si>
  <si>
    <t>E392</t>
  </si>
  <si>
    <t>LABRO</t>
  </si>
  <si>
    <t>E393</t>
  </si>
  <si>
    <t>LACCHIARELLA</t>
  </si>
  <si>
    <t>E395</t>
  </si>
  <si>
    <t>LACCO AMENO</t>
  </si>
  <si>
    <t>E396</t>
  </si>
  <si>
    <t>LACEDONIA</t>
  </si>
  <si>
    <t>E397</t>
  </si>
  <si>
    <t>LACES</t>
  </si>
  <si>
    <t>E398</t>
  </si>
  <si>
    <t>LACONI</t>
  </si>
  <si>
    <t>E400</t>
  </si>
  <si>
    <t>LADISPOLI</t>
  </si>
  <si>
    <t>M212</t>
  </si>
  <si>
    <t>LAERRU</t>
  </si>
  <si>
    <t>E401</t>
  </si>
  <si>
    <t>LAGANADI</t>
  </si>
  <si>
    <t>E402</t>
  </si>
  <si>
    <t>LAGHI</t>
  </si>
  <si>
    <t>E403</t>
  </si>
  <si>
    <t>LAGLIO</t>
  </si>
  <si>
    <t>E405</t>
  </si>
  <si>
    <t>LAGNASCO</t>
  </si>
  <si>
    <t>E406</t>
  </si>
  <si>
    <t>LAGO</t>
  </si>
  <si>
    <t>E407</t>
  </si>
  <si>
    <t>LAGONEGRO</t>
  </si>
  <si>
    <t>E409</t>
  </si>
  <si>
    <t>LAGOSANTO</t>
  </si>
  <si>
    <t>E410</t>
  </si>
  <si>
    <t>LAGOSTA</t>
  </si>
  <si>
    <t>E411</t>
  </si>
  <si>
    <t>LAGUNDO</t>
  </si>
  <si>
    <t>E412</t>
  </si>
  <si>
    <t>LAIGUEGLIA</t>
  </si>
  <si>
    <t>E414</t>
  </si>
  <si>
    <t>LAINATE</t>
  </si>
  <si>
    <t>E415</t>
  </si>
  <si>
    <t>LAINO</t>
  </si>
  <si>
    <t>E416</t>
  </si>
  <si>
    <t>LAINO BORGO</t>
  </si>
  <si>
    <t>E417</t>
  </si>
  <si>
    <t>LAINO BRUZIO</t>
  </si>
  <si>
    <t>E418</t>
  </si>
  <si>
    <t>LAINO CASTELLO</t>
  </si>
  <si>
    <t>E419</t>
  </si>
  <si>
    <t>LAION</t>
  </si>
  <si>
    <t>E420</t>
  </si>
  <si>
    <t>LAIVES</t>
  </si>
  <si>
    <t>E421</t>
  </si>
  <si>
    <t>LAJATICO</t>
  </si>
  <si>
    <t>E413</t>
  </si>
  <si>
    <t>LALLIO</t>
  </si>
  <si>
    <t>E422</t>
  </si>
  <si>
    <t>LAMA DEI PELIGNI</t>
  </si>
  <si>
    <t>E424</t>
  </si>
  <si>
    <t>LAMA MOCOGNO</t>
  </si>
  <si>
    <t>E426</t>
  </si>
  <si>
    <t>LAMBRUGO</t>
  </si>
  <si>
    <t>E428</t>
  </si>
  <si>
    <t>LAMEZIA TERME</t>
  </si>
  <si>
    <t>M208</t>
  </si>
  <si>
    <t>LAMON</t>
  </si>
  <si>
    <t>E429</t>
  </si>
  <si>
    <t>LAMPEDUSA E LINOSA</t>
  </si>
  <si>
    <t>E431</t>
  </si>
  <si>
    <t>LAMPORECCHIO</t>
  </si>
  <si>
    <t>E432</t>
  </si>
  <si>
    <t>LAMPORO</t>
  </si>
  <si>
    <t>E433</t>
  </si>
  <si>
    <t>LANA</t>
  </si>
  <si>
    <t>E434</t>
  </si>
  <si>
    <t>LANCIANO</t>
  </si>
  <si>
    <t>E435</t>
  </si>
  <si>
    <t>LANDIONA</t>
  </si>
  <si>
    <t>E436</t>
  </si>
  <si>
    <t>LANDRIANO</t>
  </si>
  <si>
    <t>E437</t>
  </si>
  <si>
    <t>LANGHIRANO</t>
  </si>
  <si>
    <t>E438</t>
  </si>
  <si>
    <t>LANGOSCO</t>
  </si>
  <si>
    <t>E439</t>
  </si>
  <si>
    <t>LANISCHIE</t>
  </si>
  <si>
    <t>E440</t>
  </si>
  <si>
    <t>LANUSEI</t>
  </si>
  <si>
    <t>E441</t>
  </si>
  <si>
    <t>LANUVIO</t>
  </si>
  <si>
    <t>C767</t>
  </si>
  <si>
    <t>LANZADA</t>
  </si>
  <si>
    <t>E443</t>
  </si>
  <si>
    <t>LANZO D'INTELVI</t>
  </si>
  <si>
    <t>E444</t>
  </si>
  <si>
    <t>LANZO TORINESE</t>
  </si>
  <si>
    <t>E445</t>
  </si>
  <si>
    <t>LAPEDONA</t>
  </si>
  <si>
    <t>E447</t>
  </si>
  <si>
    <t>LAPIO</t>
  </si>
  <si>
    <t>E448</t>
  </si>
  <si>
    <t>LAPPANO</t>
  </si>
  <si>
    <t>E450</t>
  </si>
  <si>
    <t>L'AQUILA</t>
  </si>
  <si>
    <t>A345</t>
  </si>
  <si>
    <t>LARCIANO</t>
  </si>
  <si>
    <t>E451</t>
  </si>
  <si>
    <t>LARDARO</t>
  </si>
  <si>
    <t>E452</t>
  </si>
  <si>
    <t>LARDIRAGO</t>
  </si>
  <si>
    <t>E454</t>
  </si>
  <si>
    <t>LARI</t>
  </si>
  <si>
    <t>E455</t>
  </si>
  <si>
    <t>LARIANO</t>
  </si>
  <si>
    <t>M207</t>
  </si>
  <si>
    <t>LARINO</t>
  </si>
  <si>
    <t>E456</t>
  </si>
  <si>
    <t>LAS PLASSAS</t>
  </si>
  <si>
    <t>E464</t>
  </si>
  <si>
    <t>LASA</t>
  </si>
  <si>
    <t>E457</t>
  </si>
  <si>
    <t>LASCARI</t>
  </si>
  <si>
    <t>E459</t>
  </si>
  <si>
    <t>LASINO</t>
  </si>
  <si>
    <t>E461</t>
  </si>
  <si>
    <t>LASNIGO</t>
  </si>
  <si>
    <t>E462</t>
  </si>
  <si>
    <t>LASTEBASSE</t>
  </si>
  <si>
    <t>E465</t>
  </si>
  <si>
    <t>LASTRA A SIGNA</t>
  </si>
  <si>
    <t>E466</t>
  </si>
  <si>
    <t>LATERA</t>
  </si>
  <si>
    <t>E467</t>
  </si>
  <si>
    <t>LATERINA</t>
  </si>
  <si>
    <t>E468</t>
  </si>
  <si>
    <t>LATERZA</t>
  </si>
  <si>
    <t>E469</t>
  </si>
  <si>
    <t>LATIANO</t>
  </si>
  <si>
    <t>E471</t>
  </si>
  <si>
    <t>LATINA</t>
  </si>
  <si>
    <t>E472</t>
  </si>
  <si>
    <t>LATISANA</t>
  </si>
  <si>
    <t>E473</t>
  </si>
  <si>
    <t>LATRONICO</t>
  </si>
  <si>
    <t>E474</t>
  </si>
  <si>
    <t>LATTARICO</t>
  </si>
  <si>
    <t>E475</t>
  </si>
  <si>
    <t>LAUCO</t>
  </si>
  <si>
    <t>E476</t>
  </si>
  <si>
    <t>LAURANA</t>
  </si>
  <si>
    <t>E478</t>
  </si>
  <si>
    <t>LAUREANA CILENTO</t>
  </si>
  <si>
    <t>E480</t>
  </si>
  <si>
    <t>LAUREANA DI BORRELLO</t>
  </si>
  <si>
    <t>E479</t>
  </si>
  <si>
    <t>LAUREGNO</t>
  </si>
  <si>
    <t>E481</t>
  </si>
  <si>
    <t>LAURENZANA</t>
  </si>
  <si>
    <t>E482</t>
  </si>
  <si>
    <t>LAURIA</t>
  </si>
  <si>
    <t>E483</t>
  </si>
  <si>
    <t>LAURIANO</t>
  </si>
  <si>
    <t>E484</t>
  </si>
  <si>
    <t>LAURINO</t>
  </si>
  <si>
    <t>E485</t>
  </si>
  <si>
    <t>LAURITO</t>
  </si>
  <si>
    <t>E486</t>
  </si>
  <si>
    <t>LAURO</t>
  </si>
  <si>
    <t>E487</t>
  </si>
  <si>
    <t>LAVAGNA</t>
  </si>
  <si>
    <t>E488</t>
  </si>
  <si>
    <t>LAVAGNO</t>
  </si>
  <si>
    <t>E489</t>
  </si>
  <si>
    <t>LAVARONE</t>
  </si>
  <si>
    <t>E492</t>
  </si>
  <si>
    <t>LAVELLO</t>
  </si>
  <si>
    <t>E493</t>
  </si>
  <si>
    <t>LAVENA-PONTE TRESA</t>
  </si>
  <si>
    <t>E494</t>
  </si>
  <si>
    <t>LAVENO-MOMBELLO</t>
  </si>
  <si>
    <t>E496</t>
  </si>
  <si>
    <t>LAVENONE</t>
  </si>
  <si>
    <t>E497</t>
  </si>
  <si>
    <t>LAVIANO</t>
  </si>
  <si>
    <t>E498</t>
  </si>
  <si>
    <t>LAVIS</t>
  </si>
  <si>
    <t>E500</t>
  </si>
  <si>
    <t>LAZISE</t>
  </si>
  <si>
    <t>E502</t>
  </si>
  <si>
    <t>LAZZATE</t>
  </si>
  <si>
    <t>E504</t>
  </si>
  <si>
    <t>LECCE</t>
  </si>
  <si>
    <t>E506</t>
  </si>
  <si>
    <t>LECCE NEI MARSI</t>
  </si>
  <si>
    <t>E505</t>
  </si>
  <si>
    <t>LECCO</t>
  </si>
  <si>
    <t>E507</t>
  </si>
  <si>
    <t>LEDRO</t>
  </si>
  <si>
    <t>M313</t>
  </si>
  <si>
    <t>LEFFE</t>
  </si>
  <si>
    <t>E509</t>
  </si>
  <si>
    <t>LEGGIUNO</t>
  </si>
  <si>
    <t>E510</t>
  </si>
  <si>
    <t>LEGNAGO</t>
  </si>
  <si>
    <t>E512</t>
  </si>
  <si>
    <t>LEGNANO</t>
  </si>
  <si>
    <t>E514</t>
  </si>
  <si>
    <t>LEGNARO</t>
  </si>
  <si>
    <t>E515</t>
  </si>
  <si>
    <t>LEI</t>
  </si>
  <si>
    <t>E517</t>
  </si>
  <si>
    <t>LEINI</t>
  </si>
  <si>
    <t>E518</t>
  </si>
  <si>
    <t>LEIVI</t>
  </si>
  <si>
    <t>E519</t>
  </si>
  <si>
    <t>LEMIE</t>
  </si>
  <si>
    <t>E520</t>
  </si>
  <si>
    <t>LENDINARA</t>
  </si>
  <si>
    <t>E522</t>
  </si>
  <si>
    <t>LENI</t>
  </si>
  <si>
    <t>E523</t>
  </si>
  <si>
    <t>LENNA</t>
  </si>
  <si>
    <t>E524</t>
  </si>
  <si>
    <t>LENNO</t>
  </si>
  <si>
    <t>E525</t>
  </si>
  <si>
    <t>LENO</t>
  </si>
  <si>
    <t>E526</t>
  </si>
  <si>
    <t>LENOLA</t>
  </si>
  <si>
    <t>E527</t>
  </si>
  <si>
    <t>LENTA</t>
  </si>
  <si>
    <t>E528</t>
  </si>
  <si>
    <t>LENTATE SUL SEVESO</t>
  </si>
  <si>
    <t>E530</t>
  </si>
  <si>
    <t>LENTELLA</t>
  </si>
  <si>
    <t>E531</t>
  </si>
  <si>
    <t>LENTIAI</t>
  </si>
  <si>
    <t>C562</t>
  </si>
  <si>
    <t>LENTINI</t>
  </si>
  <si>
    <t>E532</t>
  </si>
  <si>
    <t>LEONESSA</t>
  </si>
  <si>
    <t>E535</t>
  </si>
  <si>
    <t>LEONFORTE</t>
  </si>
  <si>
    <t>E536</t>
  </si>
  <si>
    <t>LEPORANO</t>
  </si>
  <si>
    <t>E537</t>
  </si>
  <si>
    <t>LEQUILE</t>
  </si>
  <si>
    <t>E538</t>
  </si>
  <si>
    <t>LEQUIO BERRIA</t>
  </si>
  <si>
    <t>E540</t>
  </si>
  <si>
    <t>LEQUIO TANARO</t>
  </si>
  <si>
    <t>E539</t>
  </si>
  <si>
    <t>LERCARA FRIDDI</t>
  </si>
  <si>
    <t>E541</t>
  </si>
  <si>
    <t>LERICI</t>
  </si>
  <si>
    <t>E542</t>
  </si>
  <si>
    <t>LERMA</t>
  </si>
  <si>
    <t>E543</t>
  </si>
  <si>
    <t>LESA</t>
  </si>
  <si>
    <t>E544</t>
  </si>
  <si>
    <t>LESEGNO</t>
  </si>
  <si>
    <t>E546</t>
  </si>
  <si>
    <t>LESIGNANO DE BAGNI</t>
  </si>
  <si>
    <t>E547</t>
  </si>
  <si>
    <t>LESINA</t>
  </si>
  <si>
    <t>E549</t>
  </si>
  <si>
    <t>LESMO</t>
  </si>
  <si>
    <t>E550</t>
  </si>
  <si>
    <t>LESSOLO</t>
  </si>
  <si>
    <t>E551</t>
  </si>
  <si>
    <t>LESSONA</t>
  </si>
  <si>
    <t>E552</t>
  </si>
  <si>
    <t>LESTIZZA</t>
  </si>
  <si>
    <t>E553</t>
  </si>
  <si>
    <t>LETINO</t>
  </si>
  <si>
    <t>E554</t>
  </si>
  <si>
    <t>LETOJANNI</t>
  </si>
  <si>
    <t>E555</t>
  </si>
  <si>
    <t>LETTERE</t>
  </si>
  <si>
    <t>E557</t>
  </si>
  <si>
    <t>LETTOMANOPPELLO</t>
  </si>
  <si>
    <t>E558</t>
  </si>
  <si>
    <t>LETTOPALENA</t>
  </si>
  <si>
    <t>E559</t>
  </si>
  <si>
    <t>LEVANTO</t>
  </si>
  <si>
    <t>E560</t>
  </si>
  <si>
    <t>LEVATE</t>
  </si>
  <si>
    <t>E562</t>
  </si>
  <si>
    <t>LEVERANO</t>
  </si>
  <si>
    <t>E563</t>
  </si>
  <si>
    <t>LEVICE</t>
  </si>
  <si>
    <t>E564</t>
  </si>
  <si>
    <t>LEVICO TERME</t>
  </si>
  <si>
    <t>E565</t>
  </si>
  <si>
    <t>LEVONE</t>
  </si>
  <si>
    <t>E566</t>
  </si>
  <si>
    <t>LEZZENO</t>
  </si>
  <si>
    <t>E569</t>
  </si>
  <si>
    <t>LIBERI</t>
  </si>
  <si>
    <t>E570</t>
  </si>
  <si>
    <t>LIBRIZZI</t>
  </si>
  <si>
    <t>E571</t>
  </si>
  <si>
    <t>LICATA</t>
  </si>
  <si>
    <t>E573</t>
  </si>
  <si>
    <t>LICCIANA NARDI</t>
  </si>
  <si>
    <t>E574</t>
  </si>
  <si>
    <t>LICENZA</t>
  </si>
  <si>
    <t>E576</t>
  </si>
  <si>
    <t>LICODIA EUBEA</t>
  </si>
  <si>
    <t>E578</t>
  </si>
  <si>
    <t>LIERNA</t>
  </si>
  <si>
    <t>E581</t>
  </si>
  <si>
    <t>LIETO COLLE</t>
  </si>
  <si>
    <t>E582</t>
  </si>
  <si>
    <t>LIGNANA</t>
  </si>
  <si>
    <t>E583</t>
  </si>
  <si>
    <t>LIGNANO SABBIADORO</t>
  </si>
  <si>
    <t>E584</t>
  </si>
  <si>
    <t>LIGONCHIO</t>
  </si>
  <si>
    <t>E585</t>
  </si>
  <si>
    <t>LIGOSULLO</t>
  </si>
  <si>
    <t>E586</t>
  </si>
  <si>
    <t>LILLIANES</t>
  </si>
  <si>
    <t>E587</t>
  </si>
  <si>
    <t>LIMANA</t>
  </si>
  <si>
    <t>E588</t>
  </si>
  <si>
    <t>LIMATOLA</t>
  </si>
  <si>
    <t>E589</t>
  </si>
  <si>
    <t>LIMBADI</t>
  </si>
  <si>
    <t>E590</t>
  </si>
  <si>
    <t>LIMBIATE</t>
  </si>
  <si>
    <t>E591</t>
  </si>
  <si>
    <t>LIMENA</t>
  </si>
  <si>
    <t>E592</t>
  </si>
  <si>
    <t>LIMIDO COMASCO</t>
  </si>
  <si>
    <t>E593</t>
  </si>
  <si>
    <t>LIMINA</t>
  </si>
  <si>
    <t>E594</t>
  </si>
  <si>
    <t>LIMONE PIEMONTE</t>
  </si>
  <si>
    <t>E597</t>
  </si>
  <si>
    <t>LIMONE SUL GARDA</t>
  </si>
  <si>
    <t>E596</t>
  </si>
  <si>
    <t>LIMOSANO</t>
  </si>
  <si>
    <t>E599</t>
  </si>
  <si>
    <t>LINAROLO</t>
  </si>
  <si>
    <t>E600</t>
  </si>
  <si>
    <t>LINGUAGLOSSA</t>
  </si>
  <si>
    <t>E602</t>
  </si>
  <si>
    <t>LIONI</t>
  </si>
  <si>
    <t>E605</t>
  </si>
  <si>
    <t>LIPARI</t>
  </si>
  <si>
    <t>E606</t>
  </si>
  <si>
    <t>LIPOMO</t>
  </si>
  <si>
    <t>E607</t>
  </si>
  <si>
    <t>LIRIO</t>
  </si>
  <si>
    <t>E608</t>
  </si>
  <si>
    <t>LISCATE</t>
  </si>
  <si>
    <t>E610</t>
  </si>
  <si>
    <t>LISCIA</t>
  </si>
  <si>
    <t>E611</t>
  </si>
  <si>
    <t>LISCIANO NICCONE</t>
  </si>
  <si>
    <t>E613</t>
  </si>
  <si>
    <t>LISIGNAGO</t>
  </si>
  <si>
    <t>E614</t>
  </si>
  <si>
    <t>LISIO</t>
  </si>
  <si>
    <t>E615</t>
  </si>
  <si>
    <t>LISSONE</t>
  </si>
  <si>
    <t>E617</t>
  </si>
  <si>
    <t>LIVERI</t>
  </si>
  <si>
    <t>E620</t>
  </si>
  <si>
    <t>LIVIGNO</t>
  </si>
  <si>
    <t>E621</t>
  </si>
  <si>
    <t>LIVINALLONGO DEL COL DI LANA</t>
  </si>
  <si>
    <t>E622</t>
  </si>
  <si>
    <t>LIVO</t>
  </si>
  <si>
    <t>E623</t>
  </si>
  <si>
    <t>LIVO DI TRENTO</t>
  </si>
  <si>
    <t>E624</t>
  </si>
  <si>
    <t>LIVORNO</t>
  </si>
  <si>
    <t>E625</t>
  </si>
  <si>
    <t>LIVORNO FERRARIS</t>
  </si>
  <si>
    <t>E626</t>
  </si>
  <si>
    <t>LIVRAGA</t>
  </si>
  <si>
    <t>E627</t>
  </si>
  <si>
    <t>LIZZANELLO</t>
  </si>
  <si>
    <t>E629</t>
  </si>
  <si>
    <t>LIZZANO</t>
  </si>
  <si>
    <t>E630</t>
  </si>
  <si>
    <t>LIZZANO IN BELVEDERE</t>
  </si>
  <si>
    <t>A771</t>
  </si>
  <si>
    <t>LOANO</t>
  </si>
  <si>
    <t>E632</t>
  </si>
  <si>
    <t>LOAZZOLO</t>
  </si>
  <si>
    <t>E633</t>
  </si>
  <si>
    <t>LOCANA</t>
  </si>
  <si>
    <t>E635</t>
  </si>
  <si>
    <t>LOCATE DI TRIULZI</t>
  </si>
  <si>
    <t>E639</t>
  </si>
  <si>
    <t>LOCATE VARESINO</t>
  </si>
  <si>
    <t>E638</t>
  </si>
  <si>
    <t>LOCATELLO</t>
  </si>
  <si>
    <t>E640</t>
  </si>
  <si>
    <t>LOCERI</t>
  </si>
  <si>
    <t>E644</t>
  </si>
  <si>
    <t>LOCOROTONDO</t>
  </si>
  <si>
    <t>E645</t>
  </si>
  <si>
    <t>LOCRI</t>
  </si>
  <si>
    <t>D976</t>
  </si>
  <si>
    <t>LOCULI</t>
  </si>
  <si>
    <t>E646</t>
  </si>
  <si>
    <t>LODE'</t>
  </si>
  <si>
    <t>E647</t>
  </si>
  <si>
    <t>LODI</t>
  </si>
  <si>
    <t>E648</t>
  </si>
  <si>
    <t>LODI VECCHIO</t>
  </si>
  <si>
    <t>E651</t>
  </si>
  <si>
    <t>LODINE</t>
  </si>
  <si>
    <t>E649</t>
  </si>
  <si>
    <t>LODRINO</t>
  </si>
  <si>
    <t>E652</t>
  </si>
  <si>
    <t>LOGRATO</t>
  </si>
  <si>
    <t>E654</t>
  </si>
  <si>
    <t>LOIANO</t>
  </si>
  <si>
    <t>E655</t>
  </si>
  <si>
    <t>LOIRI PORTO SAN PAOLO</t>
  </si>
  <si>
    <t>M275</t>
  </si>
  <si>
    <t>LOMAGNA</t>
  </si>
  <si>
    <t>E656</t>
  </si>
  <si>
    <t>LOMASO</t>
  </si>
  <si>
    <t>E658</t>
  </si>
  <si>
    <t>LOMAZZO</t>
  </si>
  <si>
    <t>E659</t>
  </si>
  <si>
    <t>LOMBARDORE</t>
  </si>
  <si>
    <t>E660</t>
  </si>
  <si>
    <t>LOMBRIASCO</t>
  </si>
  <si>
    <t>E661</t>
  </si>
  <si>
    <t>LOMELLO</t>
  </si>
  <si>
    <t>E662</t>
  </si>
  <si>
    <t>LONA-LASES</t>
  </si>
  <si>
    <t>E664</t>
  </si>
  <si>
    <t>LONATE CEPPINO</t>
  </si>
  <si>
    <t>E665</t>
  </si>
  <si>
    <t>LONATE POZZOLO</t>
  </si>
  <si>
    <t>E666</t>
  </si>
  <si>
    <t>LONATO DEL GARDA</t>
  </si>
  <si>
    <t>E667</t>
  </si>
  <si>
    <t>LONDA</t>
  </si>
  <si>
    <t>E668</t>
  </si>
  <si>
    <t>LONGANO</t>
  </si>
  <si>
    <t>E669</t>
  </si>
  <si>
    <t>LONGARE</t>
  </si>
  <si>
    <t>E671</t>
  </si>
  <si>
    <t>LONGARONE</t>
  </si>
  <si>
    <t>E672</t>
  </si>
  <si>
    <t>LONGHENA</t>
  </si>
  <si>
    <t>E673</t>
  </si>
  <si>
    <t>LONGI</t>
  </si>
  <si>
    <t>E674</t>
  </si>
  <si>
    <t>LONGIANO</t>
  </si>
  <si>
    <t>E675</t>
  </si>
  <si>
    <t>LONGOBARDI</t>
  </si>
  <si>
    <t>E677</t>
  </si>
  <si>
    <t>LONGOBUCCO</t>
  </si>
  <si>
    <t>E678</t>
  </si>
  <si>
    <t>LONGONE AL SEGRINO</t>
  </si>
  <si>
    <t>E679</t>
  </si>
  <si>
    <t>LONGONE SABINO</t>
  </si>
  <si>
    <t>E681</t>
  </si>
  <si>
    <t>LONIGO</t>
  </si>
  <si>
    <t>E682</t>
  </si>
  <si>
    <t>LORANZE'</t>
  </si>
  <si>
    <t>E683</t>
  </si>
  <si>
    <t>LOREGGIA</t>
  </si>
  <si>
    <t>E684</t>
  </si>
  <si>
    <t>LOREGLIA</t>
  </si>
  <si>
    <t>E685</t>
  </si>
  <si>
    <t>LORENZAGO DI CADORE</t>
  </si>
  <si>
    <t>E687</t>
  </si>
  <si>
    <t>LORENZANA</t>
  </si>
  <si>
    <t>E688</t>
  </si>
  <si>
    <t>LOREO</t>
  </si>
  <si>
    <t>E689</t>
  </si>
  <si>
    <t>LORETO</t>
  </si>
  <si>
    <t>E690</t>
  </si>
  <si>
    <t>LORETO APRUTINO</t>
  </si>
  <si>
    <t>E691</t>
  </si>
  <si>
    <t>LORIA</t>
  </si>
  <si>
    <t>E692</t>
  </si>
  <si>
    <t>LORO CIUFFENNA</t>
  </si>
  <si>
    <t>E693</t>
  </si>
  <si>
    <t>LORO PICENO</t>
  </si>
  <si>
    <t>E694</t>
  </si>
  <si>
    <t>LORSICA</t>
  </si>
  <si>
    <t>E695</t>
  </si>
  <si>
    <t>LOSINE</t>
  </si>
  <si>
    <t>E698</t>
  </si>
  <si>
    <t>LOTZORAI</t>
  </si>
  <si>
    <t>E700</t>
  </si>
  <si>
    <t>LOVERE</t>
  </si>
  <si>
    <t>E704</t>
  </si>
  <si>
    <t>LOVERO</t>
  </si>
  <si>
    <t>E705</t>
  </si>
  <si>
    <t>LOZIO</t>
  </si>
  <si>
    <t>E706</t>
  </si>
  <si>
    <t>LOZZA</t>
  </si>
  <si>
    <t>E707</t>
  </si>
  <si>
    <t>LOZZO ATESTINO</t>
  </si>
  <si>
    <t>E709</t>
  </si>
  <si>
    <t>LOZZO DI CADORE</t>
  </si>
  <si>
    <t>E708</t>
  </si>
  <si>
    <t>LOZZOLO</t>
  </si>
  <si>
    <t>E711</t>
  </si>
  <si>
    <t>E712</t>
  </si>
  <si>
    <t>LUBRIANO</t>
  </si>
  <si>
    <t>E713</t>
  </si>
  <si>
    <t>LUCCA</t>
  </si>
  <si>
    <t>E715</t>
  </si>
  <si>
    <t>LUCCA SICULA</t>
  </si>
  <si>
    <t>E714</t>
  </si>
  <si>
    <t>LUCERA</t>
  </si>
  <si>
    <t>E716</t>
  </si>
  <si>
    <t>LUCIGNANO</t>
  </si>
  <si>
    <t>E718</t>
  </si>
  <si>
    <t>LUCINASCO</t>
  </si>
  <si>
    <t>E719</t>
  </si>
  <si>
    <t>LUCITO</t>
  </si>
  <si>
    <t>E722</t>
  </si>
  <si>
    <t>LUCO DEI MARSI</t>
  </si>
  <si>
    <t>E723</t>
  </si>
  <si>
    <t>LUCOLI</t>
  </si>
  <si>
    <t>E724</t>
  </si>
  <si>
    <t>LUGAGNANO VAL D'ARDA</t>
  </si>
  <si>
    <t>E726</t>
  </si>
  <si>
    <t>LUGNACCO</t>
  </si>
  <si>
    <t>E727</t>
  </si>
  <si>
    <t>LUGNANO IN TEVERINA</t>
  </si>
  <si>
    <t>E729</t>
  </si>
  <si>
    <t>LUGO</t>
  </si>
  <si>
    <t>E730</t>
  </si>
  <si>
    <t>LUGO DI VICENZA</t>
  </si>
  <si>
    <t>E731</t>
  </si>
  <si>
    <t>LUINO</t>
  </si>
  <si>
    <t>E734</t>
  </si>
  <si>
    <t>LUISAGO</t>
  </si>
  <si>
    <t>E735</t>
  </si>
  <si>
    <t>LULA</t>
  </si>
  <si>
    <t>E736</t>
  </si>
  <si>
    <t>LUMARZO</t>
  </si>
  <si>
    <t>E737</t>
  </si>
  <si>
    <t>LUMEZZANE</t>
  </si>
  <si>
    <t>E738</t>
  </si>
  <si>
    <t>LUNAMATRONA</t>
  </si>
  <si>
    <t>E742</t>
  </si>
  <si>
    <t>LUNANO</t>
  </si>
  <si>
    <t>E743</t>
  </si>
  <si>
    <t>LUNGAVILLA</t>
  </si>
  <si>
    <t>B387</t>
  </si>
  <si>
    <t>LUNGRO</t>
  </si>
  <si>
    <t>E745</t>
  </si>
  <si>
    <t>LUOGOSANO</t>
  </si>
  <si>
    <t>E746</t>
  </si>
  <si>
    <t>LUOGOSANTO</t>
  </si>
  <si>
    <t>E747</t>
  </si>
  <si>
    <t>LUPARA</t>
  </si>
  <si>
    <t>E748</t>
  </si>
  <si>
    <t>LURAGO D'ERBA</t>
  </si>
  <si>
    <t>E749</t>
  </si>
  <si>
    <t>LURAGO MARINONE</t>
  </si>
  <si>
    <t>E750</t>
  </si>
  <si>
    <t>LURANO</t>
  </si>
  <si>
    <t>E751</t>
  </si>
  <si>
    <t>LURAS</t>
  </si>
  <si>
    <t>E752</t>
  </si>
  <si>
    <t>LURATE CACCIVIO</t>
  </si>
  <si>
    <t>E753</t>
  </si>
  <si>
    <t>LUSCIANO</t>
  </si>
  <si>
    <t>E754</t>
  </si>
  <si>
    <t>LUSERNA</t>
  </si>
  <si>
    <t>E757</t>
  </si>
  <si>
    <t>LUSERNA SAN GIOVANNI</t>
  </si>
  <si>
    <t>E758</t>
  </si>
  <si>
    <t>LUSERNETTA</t>
  </si>
  <si>
    <t>E759</t>
  </si>
  <si>
    <t>LUSEVERA</t>
  </si>
  <si>
    <t>E760</t>
  </si>
  <si>
    <t>LUSIA</t>
  </si>
  <si>
    <t>E761</t>
  </si>
  <si>
    <t>LUSIANA</t>
  </si>
  <si>
    <t>E762</t>
  </si>
  <si>
    <t>LUSIGLIE'</t>
  </si>
  <si>
    <t>E763</t>
  </si>
  <si>
    <t>LUSON</t>
  </si>
  <si>
    <t>E764</t>
  </si>
  <si>
    <t>LUSSINGRANDE</t>
  </si>
  <si>
    <t>E765</t>
  </si>
  <si>
    <t>LUSSINPICCOLO</t>
  </si>
  <si>
    <t>E766</t>
  </si>
  <si>
    <t>LUSTRA</t>
  </si>
  <si>
    <t>E767</t>
  </si>
  <si>
    <t>LUVINATE</t>
  </si>
  <si>
    <t>E769</t>
  </si>
  <si>
    <t>LUZZANA</t>
  </si>
  <si>
    <t>E770</t>
  </si>
  <si>
    <t>LUZZARA</t>
  </si>
  <si>
    <t>E772</t>
  </si>
  <si>
    <t>LUZZI</t>
  </si>
  <si>
    <t>E773</t>
  </si>
  <si>
    <t>MACCAGNO</t>
  </si>
  <si>
    <t>E775</t>
  </si>
  <si>
    <t>MACCASTORNA</t>
  </si>
  <si>
    <t>E777</t>
  </si>
  <si>
    <t>MACCHIA D'ISERNIA</t>
  </si>
  <si>
    <t>E778</t>
  </si>
  <si>
    <t>MACCHIA VALFORTORE</t>
  </si>
  <si>
    <t>E780</t>
  </si>
  <si>
    <t>MACCHIAGODENA</t>
  </si>
  <si>
    <t>E779</t>
  </si>
  <si>
    <t>MACELLO</t>
  </si>
  <si>
    <t>E782</t>
  </si>
  <si>
    <t>MACERATA</t>
  </si>
  <si>
    <t>E783</t>
  </si>
  <si>
    <t>MACERATA CAMPANIA</t>
  </si>
  <si>
    <t>E784</t>
  </si>
  <si>
    <t>MACERATA FELTRIA</t>
  </si>
  <si>
    <t>E785</t>
  </si>
  <si>
    <t>MACHERIO</t>
  </si>
  <si>
    <t>E786</t>
  </si>
  <si>
    <t>MACLODIO</t>
  </si>
  <si>
    <t>E787</t>
  </si>
  <si>
    <t>MACOMER</t>
  </si>
  <si>
    <t>E788</t>
  </si>
  <si>
    <t>MACRA</t>
  </si>
  <si>
    <t>E789</t>
  </si>
  <si>
    <t>MACUGNAGA</t>
  </si>
  <si>
    <t>E790</t>
  </si>
  <si>
    <t>MADDALONI</t>
  </si>
  <si>
    <t>E791</t>
  </si>
  <si>
    <t>MADESIMO</t>
  </si>
  <si>
    <t>E342</t>
  </si>
  <si>
    <t>MADIGNANO</t>
  </si>
  <si>
    <t>E793</t>
  </si>
  <si>
    <t>MADONE</t>
  </si>
  <si>
    <t>E794</t>
  </si>
  <si>
    <t>MADONNA DEL SASSO</t>
  </si>
  <si>
    <t>E795</t>
  </si>
  <si>
    <t>MAENZA</t>
  </si>
  <si>
    <t>E798</t>
  </si>
  <si>
    <t>MAFALDA</t>
  </si>
  <si>
    <t>E799</t>
  </si>
  <si>
    <t>MAGASA</t>
  </si>
  <si>
    <t>E800</t>
  </si>
  <si>
    <t>MAGENTA</t>
  </si>
  <si>
    <t>E801</t>
  </si>
  <si>
    <t>MAGGIORA</t>
  </si>
  <si>
    <t>E803</t>
  </si>
  <si>
    <t>MAGHERNO</t>
  </si>
  <si>
    <t>E804</t>
  </si>
  <si>
    <t>MAGIONE</t>
  </si>
  <si>
    <t>E805</t>
  </si>
  <si>
    <t>MAGISANO</t>
  </si>
  <si>
    <t>E806</t>
  </si>
  <si>
    <t>MAGLIANO ALFIERI</t>
  </si>
  <si>
    <t>E809</t>
  </si>
  <si>
    <t>MAGLIANO ALPI</t>
  </si>
  <si>
    <t>E808</t>
  </si>
  <si>
    <t>MAGLIANO DEI MARSI</t>
  </si>
  <si>
    <t>E811</t>
  </si>
  <si>
    <t>MAGLIANO DI TENNA</t>
  </si>
  <si>
    <t>E807</t>
  </si>
  <si>
    <t>MAGLIANO IN TOSCANA</t>
  </si>
  <si>
    <t>E810</t>
  </si>
  <si>
    <t>MAGLIANO ROMANO</t>
  </si>
  <si>
    <t>E813</t>
  </si>
  <si>
    <t>MAGLIANO SABINA</t>
  </si>
  <si>
    <t>E812</t>
  </si>
  <si>
    <t>MAGLIANO VETERE</t>
  </si>
  <si>
    <t>E814</t>
  </si>
  <si>
    <t>MAGLIE</t>
  </si>
  <si>
    <t>E815</t>
  </si>
  <si>
    <t>MAGLIOLO</t>
  </si>
  <si>
    <t>E816</t>
  </si>
  <si>
    <t>MAGLIONE</t>
  </si>
  <si>
    <t>E817</t>
  </si>
  <si>
    <t>MAGNACAVALLO</t>
  </si>
  <si>
    <t>E818</t>
  </si>
  <si>
    <t>MAGNAGO</t>
  </si>
  <si>
    <t>E819</t>
  </si>
  <si>
    <t>MAGNANO</t>
  </si>
  <si>
    <t>E821</t>
  </si>
  <si>
    <t>MAGNANO IN RIVIERA</t>
  </si>
  <si>
    <t>E820</t>
  </si>
  <si>
    <t>MAGOMADAS</t>
  </si>
  <si>
    <t>E825</t>
  </si>
  <si>
    <t>MAGRE' SULLA STRADA DEL VINO</t>
  </si>
  <si>
    <t>E829</t>
  </si>
  <si>
    <t>MAGREGLIO</t>
  </si>
  <si>
    <t>E830</t>
  </si>
  <si>
    <t>MAIDA</t>
  </si>
  <si>
    <t>E834</t>
  </si>
  <si>
    <t>MAIERA'</t>
  </si>
  <si>
    <t>E835</t>
  </si>
  <si>
    <t>MAIERATO</t>
  </si>
  <si>
    <t>E836</t>
  </si>
  <si>
    <t>MAIOLATI SPONTINI</t>
  </si>
  <si>
    <t>E837</t>
  </si>
  <si>
    <t>MAIOLO</t>
  </si>
  <si>
    <t>E838</t>
  </si>
  <si>
    <t>MAIORI</t>
  </si>
  <si>
    <t>E839</t>
  </si>
  <si>
    <t>MAIRAGO</t>
  </si>
  <si>
    <t>E840</t>
  </si>
  <si>
    <t>MAIRANO</t>
  </si>
  <si>
    <t>E841</t>
  </si>
  <si>
    <t>MAISSANA</t>
  </si>
  <si>
    <t>E842</t>
  </si>
  <si>
    <t>MAJANO</t>
  </si>
  <si>
    <t>E833</t>
  </si>
  <si>
    <t>MALAGNINO</t>
  </si>
  <si>
    <t>E843</t>
  </si>
  <si>
    <t>MALALBERGO</t>
  </si>
  <si>
    <t>E844</t>
  </si>
  <si>
    <t>MALBORGHETTO VALBRUNA</t>
  </si>
  <si>
    <t>E847</t>
  </si>
  <si>
    <t>MALCESINE</t>
  </si>
  <si>
    <t>E848</t>
  </si>
  <si>
    <t>MALE'</t>
  </si>
  <si>
    <t>E850</t>
  </si>
  <si>
    <t>MALEGNO</t>
  </si>
  <si>
    <t>E851</t>
  </si>
  <si>
    <t>MALEO</t>
  </si>
  <si>
    <t>E852</t>
  </si>
  <si>
    <t>MALESCO</t>
  </si>
  <si>
    <t>E853</t>
  </si>
  <si>
    <t>MALETTO</t>
  </si>
  <si>
    <t>E854</t>
  </si>
  <si>
    <t>MALFA</t>
  </si>
  <si>
    <t>E855</t>
  </si>
  <si>
    <t>MALGESSO</t>
  </si>
  <si>
    <t>E856</t>
  </si>
  <si>
    <t>MALGRATE</t>
  </si>
  <si>
    <t>E858</t>
  </si>
  <si>
    <t>MALITO</t>
  </si>
  <si>
    <t>E859</t>
  </si>
  <si>
    <t>MALLARE</t>
  </si>
  <si>
    <t>E860</t>
  </si>
  <si>
    <t>MALLES VENOSTA</t>
  </si>
  <si>
    <t>E862</t>
  </si>
  <si>
    <t>MALNATE</t>
  </si>
  <si>
    <t>E863</t>
  </si>
  <si>
    <t>MALO</t>
  </si>
  <si>
    <t>E864</t>
  </si>
  <si>
    <t>MALONNO</t>
  </si>
  <si>
    <t>E865</t>
  </si>
  <si>
    <t>MALOSCO</t>
  </si>
  <si>
    <t>E866</t>
  </si>
  <si>
    <t>MALTIGNANO</t>
  </si>
  <si>
    <t>E868</t>
  </si>
  <si>
    <t>MALVAGNA</t>
  </si>
  <si>
    <t>E869</t>
  </si>
  <si>
    <t>MALVICINO</t>
  </si>
  <si>
    <t>E870</t>
  </si>
  <si>
    <t>MALVITO</t>
  </si>
  <si>
    <t>E872</t>
  </si>
  <si>
    <t>MAMMOLA</t>
  </si>
  <si>
    <t>E873</t>
  </si>
  <si>
    <t>MAMOIADA</t>
  </si>
  <si>
    <t>E874</t>
  </si>
  <si>
    <t>MANCIANO</t>
  </si>
  <si>
    <t>E875</t>
  </si>
  <si>
    <t>MANDANICI</t>
  </si>
  <si>
    <t>E876</t>
  </si>
  <si>
    <t>MANDAS</t>
  </si>
  <si>
    <t>E877</t>
  </si>
  <si>
    <t>MANDATORICCIO</t>
  </si>
  <si>
    <t>E878</t>
  </si>
  <si>
    <t>MANDELA</t>
  </si>
  <si>
    <t>B632</t>
  </si>
  <si>
    <t>MANDELLO DEL LARIO</t>
  </si>
  <si>
    <t>E879</t>
  </si>
  <si>
    <t>MANDELLO VITTA</t>
  </si>
  <si>
    <t>E880</t>
  </si>
  <si>
    <t>MANDURIA</t>
  </si>
  <si>
    <t>E882</t>
  </si>
  <si>
    <t>MANERBA DEL GARDA</t>
  </si>
  <si>
    <t>E883</t>
  </si>
  <si>
    <t>MANERBIO</t>
  </si>
  <si>
    <t>E884</t>
  </si>
  <si>
    <t>MANFREDONIA</t>
  </si>
  <si>
    <t>E885</t>
  </si>
  <si>
    <t>MANGO</t>
  </si>
  <si>
    <t>E887</t>
  </si>
  <si>
    <t>MANGONE</t>
  </si>
  <si>
    <t>E888</t>
  </si>
  <si>
    <t>MANIACE</t>
  </si>
  <si>
    <t>M283</t>
  </si>
  <si>
    <t>MANIAGO</t>
  </si>
  <si>
    <t>E889</t>
  </si>
  <si>
    <t>MANOCALZATI</t>
  </si>
  <si>
    <t>E891</t>
  </si>
  <si>
    <t>MANOPPELLO</t>
  </si>
  <si>
    <t>E892</t>
  </si>
  <si>
    <t>MANSUE'</t>
  </si>
  <si>
    <t>E893</t>
  </si>
  <si>
    <t>MANTA</t>
  </si>
  <si>
    <t>E894</t>
  </si>
  <si>
    <t>MANTELLO</t>
  </si>
  <si>
    <t>E896</t>
  </si>
  <si>
    <t>MANTOVA</t>
  </si>
  <si>
    <t>E897</t>
  </si>
  <si>
    <t>MANZANO</t>
  </si>
  <si>
    <t>E899</t>
  </si>
  <si>
    <t>MANZIANA</t>
  </si>
  <si>
    <t>E900</t>
  </si>
  <si>
    <t>MAPELLO</t>
  </si>
  <si>
    <t>E901</t>
  </si>
  <si>
    <t>MARA</t>
  </si>
  <si>
    <t>E902</t>
  </si>
  <si>
    <t>MARACALAGONIS</t>
  </si>
  <si>
    <t>E903</t>
  </si>
  <si>
    <t>MARANELLO</t>
  </si>
  <si>
    <t>E904</t>
  </si>
  <si>
    <t>MARANO DI NAPOLI</t>
  </si>
  <si>
    <t>E906</t>
  </si>
  <si>
    <t>MARANO DI VALPOLICELLA</t>
  </si>
  <si>
    <t>E911</t>
  </si>
  <si>
    <t>MARANO EQUO</t>
  </si>
  <si>
    <t>E908</t>
  </si>
  <si>
    <t>MARANO LAGUNARE</t>
  </si>
  <si>
    <t>E910</t>
  </si>
  <si>
    <t>MARANO MARCHESATO</t>
  </si>
  <si>
    <t>E914</t>
  </si>
  <si>
    <t>MARANO PRINCIPATO</t>
  </si>
  <si>
    <t>E915</t>
  </si>
  <si>
    <t>MARANO SUL PANARO</t>
  </si>
  <si>
    <t>E905</t>
  </si>
  <si>
    <t>MARANO TICINO</t>
  </si>
  <si>
    <t>E907</t>
  </si>
  <si>
    <t>MARANO VICENTINO</t>
  </si>
  <si>
    <t>E912</t>
  </si>
  <si>
    <t>MARANZANA</t>
  </si>
  <si>
    <t>E917</t>
  </si>
  <si>
    <t>MARATEA</t>
  </si>
  <si>
    <t>E919</t>
  </si>
  <si>
    <t>MARCALLO CON CASONE</t>
  </si>
  <si>
    <t>E921</t>
  </si>
  <si>
    <t>MARCARIA</t>
  </si>
  <si>
    <t>E922</t>
  </si>
  <si>
    <t>MARCEDUSA</t>
  </si>
  <si>
    <t>E923</t>
  </si>
  <si>
    <t>MARCELLINA</t>
  </si>
  <si>
    <t>E924</t>
  </si>
  <si>
    <t>MARCELLINARA</t>
  </si>
  <si>
    <t>E925</t>
  </si>
  <si>
    <t>MARCETELLI</t>
  </si>
  <si>
    <t>E927</t>
  </si>
  <si>
    <t>MARCHENO</t>
  </si>
  <si>
    <t>E928</t>
  </si>
  <si>
    <t>MARCHIROLO</t>
  </si>
  <si>
    <t>E929</t>
  </si>
  <si>
    <t>MARCIANA</t>
  </si>
  <si>
    <t>E930</t>
  </si>
  <si>
    <t>MARCIANA MARINA</t>
  </si>
  <si>
    <t>E931</t>
  </si>
  <si>
    <t>MARCIANISE</t>
  </si>
  <si>
    <t>E932</t>
  </si>
  <si>
    <t>MARCIANO DELLA CHIANA</t>
  </si>
  <si>
    <t>E933</t>
  </si>
  <si>
    <t>MARCIGNAGO</t>
  </si>
  <si>
    <t>E934</t>
  </si>
  <si>
    <t>MARCON</t>
  </si>
  <si>
    <t>E936</t>
  </si>
  <si>
    <t>MAREBBE</t>
  </si>
  <si>
    <t>E938</t>
  </si>
  <si>
    <t>MARENE</t>
  </si>
  <si>
    <t>E939</t>
  </si>
  <si>
    <t>MARENO DI PIAVE</t>
  </si>
  <si>
    <t>E940</t>
  </si>
  <si>
    <t>MARENTINO</t>
  </si>
  <si>
    <t>E941</t>
  </si>
  <si>
    <t>MARESEGO</t>
  </si>
  <si>
    <t>E942</t>
  </si>
  <si>
    <t>MARETTO</t>
  </si>
  <si>
    <t>E944</t>
  </si>
  <si>
    <t>MARGARITA</t>
  </si>
  <si>
    <t>E945</t>
  </si>
  <si>
    <t>MARGHERITA DI SAVOIA</t>
  </si>
  <si>
    <t>E946</t>
  </si>
  <si>
    <t>MARGNO</t>
  </si>
  <si>
    <t>E947</t>
  </si>
  <si>
    <t>MARIANA MANTOVANA</t>
  </si>
  <si>
    <t>E949</t>
  </si>
  <si>
    <t>MARIANO COMENSE</t>
  </si>
  <si>
    <t>E951</t>
  </si>
  <si>
    <t>MARIANO DEL FRIULI</t>
  </si>
  <si>
    <t>E952</t>
  </si>
  <si>
    <t>MARIANOPOLI</t>
  </si>
  <si>
    <t>E953</t>
  </si>
  <si>
    <t>MARIGLIANELLA</t>
  </si>
  <si>
    <t>E954</t>
  </si>
  <si>
    <t>MARIGLIANO</t>
  </si>
  <si>
    <t>E955</t>
  </si>
  <si>
    <t>MARINA DI GIOIOSA IONICA</t>
  </si>
  <si>
    <t>E956</t>
  </si>
  <si>
    <t>MARINEO</t>
  </si>
  <si>
    <t>E957</t>
  </si>
  <si>
    <t>MARINO</t>
  </si>
  <si>
    <t>E958</t>
  </si>
  <si>
    <t>MARLENGO</t>
  </si>
  <si>
    <t>E959</t>
  </si>
  <si>
    <t>MARLIANA</t>
  </si>
  <si>
    <t>E960</t>
  </si>
  <si>
    <t>MARMENTINO</t>
  </si>
  <si>
    <t>E961</t>
  </si>
  <si>
    <t>MARMIROLO</t>
  </si>
  <si>
    <t>E962</t>
  </si>
  <si>
    <t>MARMORA</t>
  </si>
  <si>
    <t>E963</t>
  </si>
  <si>
    <t>MARNATE</t>
  </si>
  <si>
    <t>E965</t>
  </si>
  <si>
    <t>MARONE</t>
  </si>
  <si>
    <t>E967</t>
  </si>
  <si>
    <t>MAROPATI</t>
  </si>
  <si>
    <t>E968</t>
  </si>
  <si>
    <t>MAROSTICA</t>
  </si>
  <si>
    <t>E970</t>
  </si>
  <si>
    <t>MARRADI</t>
  </si>
  <si>
    <t>E971</t>
  </si>
  <si>
    <t>MARRUBIU</t>
  </si>
  <si>
    <t>E972</t>
  </si>
  <si>
    <t>MARSAGLIA</t>
  </si>
  <si>
    <t>E973</t>
  </si>
  <si>
    <t>MARSALA</t>
  </si>
  <si>
    <t>E974</t>
  </si>
  <si>
    <t>MARSCIANO</t>
  </si>
  <si>
    <t>E975</t>
  </si>
  <si>
    <t>MARSICO NUOVO</t>
  </si>
  <si>
    <t>E976</t>
  </si>
  <si>
    <t>MARSICOVETERE</t>
  </si>
  <si>
    <t>E977</t>
  </si>
  <si>
    <t>MARTA</t>
  </si>
  <si>
    <t>E978</t>
  </si>
  <si>
    <t>MARTANO</t>
  </si>
  <si>
    <t>E979</t>
  </si>
  <si>
    <t>MARTELLAGO</t>
  </si>
  <si>
    <t>E980</t>
  </si>
  <si>
    <t>MARTELLO</t>
  </si>
  <si>
    <t>E981</t>
  </si>
  <si>
    <t>MARTIGNACCO</t>
  </si>
  <si>
    <t>E982</t>
  </si>
  <si>
    <t>MARTIGNANA DI PO</t>
  </si>
  <si>
    <t>E983</t>
  </si>
  <si>
    <t>MARTIGNANO</t>
  </si>
  <si>
    <t>E984</t>
  </si>
  <si>
    <t>MARTINA FRANCA</t>
  </si>
  <si>
    <t>E986</t>
  </si>
  <si>
    <t>MARTINENGO</t>
  </si>
  <si>
    <t>E987</t>
  </si>
  <si>
    <t>MARTINIANA PO</t>
  </si>
  <si>
    <t>E988</t>
  </si>
  <si>
    <t>MARTINSICURO</t>
  </si>
  <si>
    <t>E989</t>
  </si>
  <si>
    <t>MARTIRANO</t>
  </si>
  <si>
    <t>E990</t>
  </si>
  <si>
    <t>MARTIRANO LOMBARDO</t>
  </si>
  <si>
    <t>E991</t>
  </si>
  <si>
    <t>MARTIS</t>
  </si>
  <si>
    <t>E992</t>
  </si>
  <si>
    <t>MARTONE</t>
  </si>
  <si>
    <t>E993</t>
  </si>
  <si>
    <t>MARUDO</t>
  </si>
  <si>
    <t>E994</t>
  </si>
  <si>
    <t>MARUGGIO</t>
  </si>
  <si>
    <t>E995</t>
  </si>
  <si>
    <t>MARZABOTTO</t>
  </si>
  <si>
    <t>B689</t>
  </si>
  <si>
    <t>MARZANO</t>
  </si>
  <si>
    <t>E999</t>
  </si>
  <si>
    <t>MARZANO APPIO</t>
  </si>
  <si>
    <t>E998</t>
  </si>
  <si>
    <t>MARZANO DI NOLA</t>
  </si>
  <si>
    <t>E997</t>
  </si>
  <si>
    <t>MARZI</t>
  </si>
  <si>
    <t>F001</t>
  </si>
  <si>
    <t>MARZIO</t>
  </si>
  <si>
    <t>F002</t>
  </si>
  <si>
    <t>MASAINAS</t>
  </si>
  <si>
    <t>M270</t>
  </si>
  <si>
    <t>MASATE</t>
  </si>
  <si>
    <t>F003</t>
  </si>
  <si>
    <t>MASCALI</t>
  </si>
  <si>
    <t>F004</t>
  </si>
  <si>
    <t>MASCALUCIA</t>
  </si>
  <si>
    <t>F005</t>
  </si>
  <si>
    <t>MASCHITO</t>
  </si>
  <si>
    <t>F006</t>
  </si>
  <si>
    <t>MASCIAGO PRIMO</t>
  </si>
  <si>
    <t>F007</t>
  </si>
  <si>
    <t>MASER</t>
  </si>
  <si>
    <t>F009</t>
  </si>
  <si>
    <t>MASERA</t>
  </si>
  <si>
    <t>F010</t>
  </si>
  <si>
    <t>MASERA' DI PADOVA</t>
  </si>
  <si>
    <t>F011</t>
  </si>
  <si>
    <t>MASERADA SUL PIAVE</t>
  </si>
  <si>
    <t>F012</t>
  </si>
  <si>
    <t>MASI</t>
  </si>
  <si>
    <t>F013</t>
  </si>
  <si>
    <t>MASI TORELLO</t>
  </si>
  <si>
    <t>F016</t>
  </si>
  <si>
    <t>MASIO</t>
  </si>
  <si>
    <t>F015</t>
  </si>
  <si>
    <t>MASLIANICO</t>
  </si>
  <si>
    <t>F017</t>
  </si>
  <si>
    <t>MASON VICENTINO</t>
  </si>
  <si>
    <t>F019</t>
  </si>
  <si>
    <t>MASONE</t>
  </si>
  <si>
    <t>F020</t>
  </si>
  <si>
    <t>MASSA</t>
  </si>
  <si>
    <t>F023</t>
  </si>
  <si>
    <t>MASSA D'ALBE</t>
  </si>
  <si>
    <t>F022</t>
  </si>
  <si>
    <t>MASSA DI SOMMA</t>
  </si>
  <si>
    <t>M289</t>
  </si>
  <si>
    <t>MASSA E COZZILE</t>
  </si>
  <si>
    <t>F025</t>
  </si>
  <si>
    <t>MASSA FERMANA</t>
  </si>
  <si>
    <t>F021</t>
  </si>
  <si>
    <t>MASSA LOMBARDA</t>
  </si>
  <si>
    <t>F029</t>
  </si>
  <si>
    <t>MASSA LUBRENSE</t>
  </si>
  <si>
    <t>F030</t>
  </si>
  <si>
    <t>MASSA MARITTIMA</t>
  </si>
  <si>
    <t>F032</t>
  </si>
  <si>
    <t>MASSA MARTANA</t>
  </si>
  <si>
    <t>F024</t>
  </si>
  <si>
    <t>MASSAFISCAGLIA</t>
  </si>
  <si>
    <t>F026</t>
  </si>
  <si>
    <t>MASSAFRA</t>
  </si>
  <si>
    <t>F027</t>
  </si>
  <si>
    <t>MASSALENGO</t>
  </si>
  <si>
    <t>F028</t>
  </si>
  <si>
    <t>MASSANZAGO</t>
  </si>
  <si>
    <t>F033</t>
  </si>
  <si>
    <t>MASSAROSA</t>
  </si>
  <si>
    <t>F035</t>
  </si>
  <si>
    <t>MASSAZZA</t>
  </si>
  <si>
    <t>F037</t>
  </si>
  <si>
    <t>MASSELLO</t>
  </si>
  <si>
    <t>F041</t>
  </si>
  <si>
    <t>MASSERANO</t>
  </si>
  <si>
    <t>F042</t>
  </si>
  <si>
    <t>MASSIGNANO</t>
  </si>
  <si>
    <t>F044</t>
  </si>
  <si>
    <t>MASSIMENO</t>
  </si>
  <si>
    <t>F045</t>
  </si>
  <si>
    <t>MASSIMINO</t>
  </si>
  <si>
    <t>F046</t>
  </si>
  <si>
    <t>MASSINO VISCONTI</t>
  </si>
  <si>
    <t>F047</t>
  </si>
  <si>
    <t>MASSIOLA</t>
  </si>
  <si>
    <t>F048</t>
  </si>
  <si>
    <t>MASULLAS</t>
  </si>
  <si>
    <t>F050</t>
  </si>
  <si>
    <t>MATELICA</t>
  </si>
  <si>
    <t>F051</t>
  </si>
  <si>
    <t>MATERA</t>
  </si>
  <si>
    <t>F052</t>
  </si>
  <si>
    <t>MATHI</t>
  </si>
  <si>
    <t>F053</t>
  </si>
  <si>
    <t>MATINO</t>
  </si>
  <si>
    <t>F054</t>
  </si>
  <si>
    <t>MATRICE</t>
  </si>
  <si>
    <t>F055</t>
  </si>
  <si>
    <t>MATTERIA</t>
  </si>
  <si>
    <t>F057</t>
  </si>
  <si>
    <t>MATTIE</t>
  </si>
  <si>
    <t>F058</t>
  </si>
  <si>
    <t>MATTINATA</t>
  </si>
  <si>
    <t>F059</t>
  </si>
  <si>
    <t>MATTUGLIE</t>
  </si>
  <si>
    <t>F060</t>
  </si>
  <si>
    <t>MAZARA DEL VALLO</t>
  </si>
  <si>
    <t>F061</t>
  </si>
  <si>
    <t>MAZZANO</t>
  </si>
  <si>
    <t>F063</t>
  </si>
  <si>
    <t>MAZZANO ROMANO</t>
  </si>
  <si>
    <t>F064</t>
  </si>
  <si>
    <t>MAZZARINO</t>
  </si>
  <si>
    <t>F065</t>
  </si>
  <si>
    <t>MAZZARRA' SANT'ANDREA</t>
  </si>
  <si>
    <t>F066</t>
  </si>
  <si>
    <t>MAZZARRONE</t>
  </si>
  <si>
    <t>M271</t>
  </si>
  <si>
    <t>MAZZE'</t>
  </si>
  <si>
    <t>F067</t>
  </si>
  <si>
    <t>MAZZIN</t>
  </si>
  <si>
    <t>F068</t>
  </si>
  <si>
    <t>MAZZO DI VALTELLINA</t>
  </si>
  <si>
    <t>F070</t>
  </si>
  <si>
    <t>MEANA DI SUSA</t>
  </si>
  <si>
    <t>F074</t>
  </si>
  <si>
    <t>MEANA SARDO</t>
  </si>
  <si>
    <t>F073</t>
  </si>
  <si>
    <t>MEDA</t>
  </si>
  <si>
    <t>F078</t>
  </si>
  <si>
    <t>MEDE</t>
  </si>
  <si>
    <t>F080</t>
  </si>
  <si>
    <t>MEDEA</t>
  </si>
  <si>
    <t>F081</t>
  </si>
  <si>
    <t>MEDESANO</t>
  </si>
  <si>
    <t>F082</t>
  </si>
  <si>
    <t>MEDICINA</t>
  </si>
  <si>
    <t>F083</t>
  </si>
  <si>
    <t>MEDIGLIA</t>
  </si>
  <si>
    <t>F084</t>
  </si>
  <si>
    <t>MEDOLAGO</t>
  </si>
  <si>
    <t>F085</t>
  </si>
  <si>
    <t>MEDOLE</t>
  </si>
  <si>
    <t>F086</t>
  </si>
  <si>
    <t>MEDOLLA</t>
  </si>
  <si>
    <t>F087</t>
  </si>
  <si>
    <t>MEDUNA DI LIVENZA</t>
  </si>
  <si>
    <t>F088</t>
  </si>
  <si>
    <t>MEDUNO</t>
  </si>
  <si>
    <t>F089</t>
  </si>
  <si>
    <t>MEGLIADINO SAN FIDENZIO</t>
  </si>
  <si>
    <t>F091</t>
  </si>
  <si>
    <t>MEGLIADINO SAN VITALE</t>
  </si>
  <si>
    <t>F092</t>
  </si>
  <si>
    <t>MEINA</t>
  </si>
  <si>
    <t>F093</t>
  </si>
  <si>
    <t>MEL</t>
  </si>
  <si>
    <t>F094</t>
  </si>
  <si>
    <t>MELARA</t>
  </si>
  <si>
    <t>F095</t>
  </si>
  <si>
    <t>MELAZZO</t>
  </si>
  <si>
    <t>F096</t>
  </si>
  <si>
    <t>MELDOLA</t>
  </si>
  <si>
    <t>F097</t>
  </si>
  <si>
    <t>MELE</t>
  </si>
  <si>
    <t>F098</t>
  </si>
  <si>
    <t>MELEGNANO</t>
  </si>
  <si>
    <t>F100</t>
  </si>
  <si>
    <t>MELENDUGNO</t>
  </si>
  <si>
    <t>F101</t>
  </si>
  <si>
    <t>MELETI</t>
  </si>
  <si>
    <t>F102</t>
  </si>
  <si>
    <t>MELFI</t>
  </si>
  <si>
    <t>F104</t>
  </si>
  <si>
    <t>MELICUCCA'</t>
  </si>
  <si>
    <t>F105</t>
  </si>
  <si>
    <t>MELICUCCO</t>
  </si>
  <si>
    <t>F106</t>
  </si>
  <si>
    <t>MELILLI</t>
  </si>
  <si>
    <t>F107</t>
  </si>
  <si>
    <t>MELISSA</t>
  </si>
  <si>
    <t>F108</t>
  </si>
  <si>
    <t>MELISSANO</t>
  </si>
  <si>
    <t>F109</t>
  </si>
  <si>
    <t>MELITO DI NAPOLI</t>
  </si>
  <si>
    <t>F111</t>
  </si>
  <si>
    <t>MELITO DI PORTO SALVO</t>
  </si>
  <si>
    <t>F112</t>
  </si>
  <si>
    <t>MELITO IRPINO</t>
  </si>
  <si>
    <t>F110</t>
  </si>
  <si>
    <t>MELIZZANO</t>
  </si>
  <si>
    <t>F113</t>
  </si>
  <si>
    <t>MELLE</t>
  </si>
  <si>
    <t>F114</t>
  </si>
  <si>
    <t>MELLO</t>
  </si>
  <si>
    <t>F115</t>
  </si>
  <si>
    <t>MELPIGNANO</t>
  </si>
  <si>
    <t>F117</t>
  </si>
  <si>
    <t>MELTINA</t>
  </si>
  <si>
    <t>F118</t>
  </si>
  <si>
    <t>MELZO</t>
  </si>
  <si>
    <t>F119</t>
  </si>
  <si>
    <t>MENAGGIO</t>
  </si>
  <si>
    <t>F120</t>
  </si>
  <si>
    <t>MENAROLA</t>
  </si>
  <si>
    <t>F121</t>
  </si>
  <si>
    <t>MENCONICO</t>
  </si>
  <si>
    <t>F122</t>
  </si>
  <si>
    <t>MENDATICA</t>
  </si>
  <si>
    <t>F123</t>
  </si>
  <si>
    <t>MENDICINO</t>
  </si>
  <si>
    <t>F125</t>
  </si>
  <si>
    <t>MENFI</t>
  </si>
  <si>
    <t>F126</t>
  </si>
  <si>
    <t>MENTANA</t>
  </si>
  <si>
    <t>F127</t>
  </si>
  <si>
    <t>MEOLO</t>
  </si>
  <si>
    <t>F130</t>
  </si>
  <si>
    <t>MERANA</t>
  </si>
  <si>
    <t>F131</t>
  </si>
  <si>
    <t>MERANO</t>
  </si>
  <si>
    <t>F132</t>
  </si>
  <si>
    <t>MERATE</t>
  </si>
  <si>
    <t>F133</t>
  </si>
  <si>
    <t>MERCALLO</t>
  </si>
  <si>
    <t>F134</t>
  </si>
  <si>
    <t>MERCATELLO SUL METAURO</t>
  </si>
  <si>
    <t>F135</t>
  </si>
  <si>
    <t>MERCATINO CONCA</t>
  </si>
  <si>
    <t>F136</t>
  </si>
  <si>
    <t>MERCATO SAN SEVERINO</t>
  </si>
  <si>
    <t>F138</t>
  </si>
  <si>
    <t>MERCATO SARACENO</t>
  </si>
  <si>
    <t>F139</t>
  </si>
  <si>
    <t>MERCENASCO</t>
  </si>
  <si>
    <t>F140</t>
  </si>
  <si>
    <t>MERCOGLIANO</t>
  </si>
  <si>
    <t>F141</t>
  </si>
  <si>
    <t>MERETO DI TOMBA</t>
  </si>
  <si>
    <t>F144</t>
  </si>
  <si>
    <t>MERGO</t>
  </si>
  <si>
    <t>F145</t>
  </si>
  <si>
    <t>MERGOZZO</t>
  </si>
  <si>
    <t>F146</t>
  </si>
  <si>
    <t>MERI'</t>
  </si>
  <si>
    <t>F147</t>
  </si>
  <si>
    <t>MERLARA</t>
  </si>
  <si>
    <t>F148</t>
  </si>
  <si>
    <t>MERLINO</t>
  </si>
  <si>
    <t>F149</t>
  </si>
  <si>
    <t>MERNA</t>
  </si>
  <si>
    <t>F150</t>
  </si>
  <si>
    <t>MERONE</t>
  </si>
  <si>
    <t>F151</t>
  </si>
  <si>
    <t>MESAGNE</t>
  </si>
  <si>
    <t>F152</t>
  </si>
  <si>
    <t>MESE</t>
  </si>
  <si>
    <t>F153</t>
  </si>
  <si>
    <t>MESENZANA</t>
  </si>
  <si>
    <t>F154</t>
  </si>
  <si>
    <t>MESERO</t>
  </si>
  <si>
    <t>F155</t>
  </si>
  <si>
    <t>MESOLA</t>
  </si>
  <si>
    <t>F156</t>
  </si>
  <si>
    <t>MESORACA</t>
  </si>
  <si>
    <t>F157</t>
  </si>
  <si>
    <t>MESSINA</t>
  </si>
  <si>
    <t>F158</t>
  </si>
  <si>
    <t>MESTRE (FRAZ. VENEZIA)</t>
  </si>
  <si>
    <t>F159</t>
  </si>
  <si>
    <t>MESTRINO</t>
  </si>
  <si>
    <t>F161</t>
  </si>
  <si>
    <t>META</t>
  </si>
  <si>
    <t>F162</t>
  </si>
  <si>
    <t>MEUGLIANO</t>
  </si>
  <si>
    <t>F164</t>
  </si>
  <si>
    <t>MEZZAGO</t>
  </si>
  <si>
    <t>F165</t>
  </si>
  <si>
    <t>MEZZANA</t>
  </si>
  <si>
    <t>F168</t>
  </si>
  <si>
    <t>MEZZANA BIGLI</t>
  </si>
  <si>
    <t>F170</t>
  </si>
  <si>
    <t>MEZZANA MORTIGLIENGO</t>
  </si>
  <si>
    <t>F167</t>
  </si>
  <si>
    <t>MEZZANA RABATTONE</t>
  </si>
  <si>
    <t>F171</t>
  </si>
  <si>
    <t>MEZZANE DI SOTTO</t>
  </si>
  <si>
    <t>F172</t>
  </si>
  <si>
    <t>MEZZANEGO</t>
  </si>
  <si>
    <t>F173</t>
  </si>
  <si>
    <t>MEZZANI</t>
  </si>
  <si>
    <t>F174</t>
  </si>
  <si>
    <t>MEZZANINO</t>
  </si>
  <si>
    <t>F175</t>
  </si>
  <si>
    <t>MEZZANO</t>
  </si>
  <si>
    <t>F176</t>
  </si>
  <si>
    <t>MEZZEGRA</t>
  </si>
  <si>
    <t>F181</t>
  </si>
  <si>
    <t>MEZZENILE</t>
  </si>
  <si>
    <t>F182</t>
  </si>
  <si>
    <t>MEZZOCORONA</t>
  </si>
  <si>
    <t>F183</t>
  </si>
  <si>
    <t>MEZZOJUSO</t>
  </si>
  <si>
    <t>F184</t>
  </si>
  <si>
    <t>MEZZOLDO</t>
  </si>
  <si>
    <t>F186</t>
  </si>
  <si>
    <t>MEZZOLOMBARDO</t>
  </si>
  <si>
    <t>F187</t>
  </si>
  <si>
    <t>MEZZOMERICO</t>
  </si>
  <si>
    <t>F188</t>
  </si>
  <si>
    <t>MIAGLIANO</t>
  </si>
  <si>
    <t>F189</t>
  </si>
  <si>
    <t>MIANE</t>
  </si>
  <si>
    <t>F190</t>
  </si>
  <si>
    <t>MIASINO</t>
  </si>
  <si>
    <t>F191</t>
  </si>
  <si>
    <t>MIAZZINA</t>
  </si>
  <si>
    <t>F192</t>
  </si>
  <si>
    <t>MICIGLIANO</t>
  </si>
  <si>
    <t>F193</t>
  </si>
  <si>
    <t>MIGGIANO</t>
  </si>
  <si>
    <t>F194</t>
  </si>
  <si>
    <t>MIGLIANICO</t>
  </si>
  <si>
    <t>F196</t>
  </si>
  <si>
    <t>MIGLIARINO</t>
  </si>
  <si>
    <t>F198</t>
  </si>
  <si>
    <t>MIGLIARO</t>
  </si>
  <si>
    <t>F199</t>
  </si>
  <si>
    <t>MIGLIERINA</t>
  </si>
  <si>
    <t>F200</t>
  </si>
  <si>
    <t>MIGLIONICO</t>
  </si>
  <si>
    <t>F201</t>
  </si>
  <si>
    <t>MIGNANEGO</t>
  </si>
  <si>
    <t>F202</t>
  </si>
  <si>
    <t>MIGNANO MONTE LUNGO</t>
  </si>
  <si>
    <t>F203</t>
  </si>
  <si>
    <t>MILANO</t>
  </si>
  <si>
    <t>F205</t>
  </si>
  <si>
    <t>MILAZZO</t>
  </si>
  <si>
    <t>F206</t>
  </si>
  <si>
    <t>MILENA</t>
  </si>
  <si>
    <t>E618</t>
  </si>
  <si>
    <t>MILETO</t>
  </si>
  <si>
    <t>F207</t>
  </si>
  <si>
    <t>MILIS</t>
  </si>
  <si>
    <t>F208</t>
  </si>
  <si>
    <t>MILITELLO IN VAL DI CATANIA</t>
  </si>
  <si>
    <t>F209</t>
  </si>
  <si>
    <t>MILITELLO ROSMARINO</t>
  </si>
  <si>
    <t>F210</t>
  </si>
  <si>
    <t>MILLESIMO</t>
  </si>
  <si>
    <t>F213</t>
  </si>
  <si>
    <t>MILO</t>
  </si>
  <si>
    <t>F214</t>
  </si>
  <si>
    <t>MILZANO</t>
  </si>
  <si>
    <t>F216</t>
  </si>
  <si>
    <t>MINEO</t>
  </si>
  <si>
    <t>F217</t>
  </si>
  <si>
    <t>MINERBE</t>
  </si>
  <si>
    <t>F218</t>
  </si>
  <si>
    <t>MINERBIO</t>
  </si>
  <si>
    <t>F219</t>
  </si>
  <si>
    <t>MINERVINO DI LECCE</t>
  </si>
  <si>
    <t>F221</t>
  </si>
  <si>
    <t>MINERVINO MURGE</t>
  </si>
  <si>
    <t>F220</t>
  </si>
  <si>
    <t>MINORI</t>
  </si>
  <si>
    <t>F223</t>
  </si>
  <si>
    <t>MINTURNO</t>
  </si>
  <si>
    <t>F224</t>
  </si>
  <si>
    <t>MINUCCIANO</t>
  </si>
  <si>
    <t>F225</t>
  </si>
  <si>
    <t>MIOGLIA</t>
  </si>
  <si>
    <t>F226</t>
  </si>
  <si>
    <t>MIRA</t>
  </si>
  <si>
    <t>F229</t>
  </si>
  <si>
    <t>MIRABELLA ECLANO</t>
  </si>
  <si>
    <t>F230</t>
  </si>
  <si>
    <t>MIRABELLA IMBACCARI</t>
  </si>
  <si>
    <t>F231</t>
  </si>
  <si>
    <t>MIRABELLO</t>
  </si>
  <si>
    <t>F235</t>
  </si>
  <si>
    <t>MIRABELLO MONFERRATO</t>
  </si>
  <si>
    <t>F232</t>
  </si>
  <si>
    <t>MIRABELLO SANNITICO</t>
  </si>
  <si>
    <t>F233</t>
  </si>
  <si>
    <t>MIRADOLO TERME</t>
  </si>
  <si>
    <t>F238</t>
  </si>
  <si>
    <t>MIRANDA</t>
  </si>
  <si>
    <t>F239</t>
  </si>
  <si>
    <t>MIRANDOLA</t>
  </si>
  <si>
    <t>F240</t>
  </si>
  <si>
    <t>MIRANO</t>
  </si>
  <si>
    <t>F241</t>
  </si>
  <si>
    <t>MIRTO</t>
  </si>
  <si>
    <t>F242</t>
  </si>
  <si>
    <t>MISANO ADRIATICO</t>
  </si>
  <si>
    <t>F244</t>
  </si>
  <si>
    <t>MISANO DI GERA D'ADDA</t>
  </si>
  <si>
    <t>F243</t>
  </si>
  <si>
    <t>MISILMERI</t>
  </si>
  <si>
    <t>F246</t>
  </si>
  <si>
    <t>MISINTO</t>
  </si>
  <si>
    <t>F247</t>
  </si>
  <si>
    <t>MISSAGLIA</t>
  </si>
  <si>
    <t>F248</t>
  </si>
  <si>
    <t>MISSANELLO</t>
  </si>
  <si>
    <t>F249</t>
  </si>
  <si>
    <t>MISTERBIANCO</t>
  </si>
  <si>
    <t>F250</t>
  </si>
  <si>
    <t>MISTRETTA</t>
  </si>
  <si>
    <t>F251</t>
  </si>
  <si>
    <t>MOASCA</t>
  </si>
  <si>
    <t>F254</t>
  </si>
  <si>
    <t>MOCONESI</t>
  </si>
  <si>
    <t>F256</t>
  </si>
  <si>
    <t>MODENA</t>
  </si>
  <si>
    <t>F257</t>
  </si>
  <si>
    <t>MODICA</t>
  </si>
  <si>
    <t>F258</t>
  </si>
  <si>
    <t>MODIGLIANA</t>
  </si>
  <si>
    <t>F259</t>
  </si>
  <si>
    <t>MODOLO</t>
  </si>
  <si>
    <t>F261</t>
  </si>
  <si>
    <t>MODUGNO</t>
  </si>
  <si>
    <t>F262</t>
  </si>
  <si>
    <t>MOENA</t>
  </si>
  <si>
    <t>F263</t>
  </si>
  <si>
    <t>MOGGIO</t>
  </si>
  <si>
    <t>F265</t>
  </si>
  <si>
    <t>MOGGIO UDINESE</t>
  </si>
  <si>
    <t>F266</t>
  </si>
  <si>
    <t>MOGLIA</t>
  </si>
  <si>
    <t>F267</t>
  </si>
  <si>
    <t>MOGLIANO</t>
  </si>
  <si>
    <t>F268</t>
  </si>
  <si>
    <t>MOGLIANO VENETO</t>
  </si>
  <si>
    <t>F269</t>
  </si>
  <si>
    <t>MOGORELLA</t>
  </si>
  <si>
    <t>F270</t>
  </si>
  <si>
    <t>MOGORO</t>
  </si>
  <si>
    <t>F272</t>
  </si>
  <si>
    <t>MOIANO</t>
  </si>
  <si>
    <t>F274</t>
  </si>
  <si>
    <t>MOIMACCO</t>
  </si>
  <si>
    <t>F275</t>
  </si>
  <si>
    <t>MOIO ALCANTARA</t>
  </si>
  <si>
    <t>F277</t>
  </si>
  <si>
    <t>MOIO DE' CALVI</t>
  </si>
  <si>
    <t>F276</t>
  </si>
  <si>
    <t>MOIO DELLA CIVITELLA</t>
  </si>
  <si>
    <t>F278</t>
  </si>
  <si>
    <t>MOIOLA</t>
  </si>
  <si>
    <t>F279</t>
  </si>
  <si>
    <t>MOLA DI BARI</t>
  </si>
  <si>
    <t>F280</t>
  </si>
  <si>
    <t>MOLARE</t>
  </si>
  <si>
    <t>F281</t>
  </si>
  <si>
    <t>MOLAZZANA</t>
  </si>
  <si>
    <t>F283</t>
  </si>
  <si>
    <t>MOLFETTA</t>
  </si>
  <si>
    <t>F284</t>
  </si>
  <si>
    <t>MOLINA ATERNO</t>
  </si>
  <si>
    <t>M255</t>
  </si>
  <si>
    <t>MOLINA DI LEDRO</t>
  </si>
  <si>
    <t>F286</t>
  </si>
  <si>
    <t>MOLINARA</t>
  </si>
  <si>
    <t>F287</t>
  </si>
  <si>
    <t>MOLINELLA</t>
  </si>
  <si>
    <t>F288</t>
  </si>
  <si>
    <t>MOLINI DI TRIORA</t>
  </si>
  <si>
    <t>F290</t>
  </si>
  <si>
    <t>MOLINO ALZANO</t>
  </si>
  <si>
    <t>F292</t>
  </si>
  <si>
    <t>MOLINO DEI TORTI</t>
  </si>
  <si>
    <t>F293</t>
  </si>
  <si>
    <t>MOLISE</t>
  </si>
  <si>
    <t>F294</t>
  </si>
  <si>
    <t>MOLITERNO</t>
  </si>
  <si>
    <t>F295</t>
  </si>
  <si>
    <t>MOLLIA</t>
  </si>
  <si>
    <t>F297</t>
  </si>
  <si>
    <t>MOLOCHIO</t>
  </si>
  <si>
    <t>F301</t>
  </si>
  <si>
    <t>MOLTENO</t>
  </si>
  <si>
    <t>F304</t>
  </si>
  <si>
    <t>MOLTRASIO</t>
  </si>
  <si>
    <t>F305</t>
  </si>
  <si>
    <t>MOLVENA</t>
  </si>
  <si>
    <t>F306</t>
  </si>
  <si>
    <t>MOLVENO</t>
  </si>
  <si>
    <t>F307</t>
  </si>
  <si>
    <t>MOMBALDONE</t>
  </si>
  <si>
    <t>F308</t>
  </si>
  <si>
    <t>MOMBARCARO</t>
  </si>
  <si>
    <t>F309</t>
  </si>
  <si>
    <t>MOMBAROCCIO</t>
  </si>
  <si>
    <t>F310</t>
  </si>
  <si>
    <t>MOMBARUZZO</t>
  </si>
  <si>
    <t>F311</t>
  </si>
  <si>
    <t>MOMBASIGLIO</t>
  </si>
  <si>
    <t>F312</t>
  </si>
  <si>
    <t>MOMBELLO DI TORINO</t>
  </si>
  <si>
    <t>F315</t>
  </si>
  <si>
    <t>MOMBELLO MONFERRATO</t>
  </si>
  <si>
    <t>F313</t>
  </si>
  <si>
    <t>MOMBERCELLI</t>
  </si>
  <si>
    <t>F316</t>
  </si>
  <si>
    <t>MOMO</t>
  </si>
  <si>
    <t>F317</t>
  </si>
  <si>
    <t>MOMPANTERO</t>
  </si>
  <si>
    <t>F318</t>
  </si>
  <si>
    <t>MOMPEO</t>
  </si>
  <si>
    <t>F319</t>
  </si>
  <si>
    <t>MOMPERONE</t>
  </si>
  <si>
    <t>F320</t>
  </si>
  <si>
    <t>MONACILIONI</t>
  </si>
  <si>
    <t>F322</t>
  </si>
  <si>
    <t>MONALE</t>
  </si>
  <si>
    <t>F323</t>
  </si>
  <si>
    <t>MONASTERACE</t>
  </si>
  <si>
    <t>F324</t>
  </si>
  <si>
    <t>MONASTERO BORMIDA</t>
  </si>
  <si>
    <t>F325</t>
  </si>
  <si>
    <t>MONASTERO DI LANZO</t>
  </si>
  <si>
    <t>F327</t>
  </si>
  <si>
    <t>MONASTERO DI VASCO</t>
  </si>
  <si>
    <t>F326</t>
  </si>
  <si>
    <t>MONASTEROLO CASOTTO</t>
  </si>
  <si>
    <t>F329</t>
  </si>
  <si>
    <t>MONASTEROLO DEL CASTELLO</t>
  </si>
  <si>
    <t>F328</t>
  </si>
  <si>
    <t>MONASTEROLO DI SAVIGLIANO</t>
  </si>
  <si>
    <t>F330</t>
  </si>
  <si>
    <t>MONASTIER DI TREVISO</t>
  </si>
  <si>
    <t>F332</t>
  </si>
  <si>
    <t>MONASTIR</t>
  </si>
  <si>
    <t>F333</t>
  </si>
  <si>
    <t>MONCALIERI</t>
  </si>
  <si>
    <t>F335</t>
  </si>
  <si>
    <t>MONCALVO</t>
  </si>
  <si>
    <t>F336</t>
  </si>
  <si>
    <t>MONCENISIO</t>
  </si>
  <si>
    <t>D553</t>
  </si>
  <si>
    <t>MONCESTINO</t>
  </si>
  <si>
    <t>F337</t>
  </si>
  <si>
    <t>MONCHIERO</t>
  </si>
  <si>
    <t>F338</t>
  </si>
  <si>
    <t>MONCHIO DELLE CORTI</t>
  </si>
  <si>
    <t>F340</t>
  </si>
  <si>
    <t>MONCLASSICO</t>
  </si>
  <si>
    <t>F341</t>
  </si>
  <si>
    <t>MONCRIVELLO</t>
  </si>
  <si>
    <t>F342</t>
  </si>
  <si>
    <t>MONCUCCO TORINESE</t>
  </si>
  <si>
    <t>F343</t>
  </si>
  <si>
    <t>MONDAINO</t>
  </si>
  <si>
    <t>F346</t>
  </si>
  <si>
    <t>MONDAVIO</t>
  </si>
  <si>
    <t>F347</t>
  </si>
  <si>
    <t>MONDOLFO</t>
  </si>
  <si>
    <t>F348</t>
  </si>
  <si>
    <t>MONDOVI'</t>
  </si>
  <si>
    <t>F351</t>
  </si>
  <si>
    <t>MONDRAGONE</t>
  </si>
  <si>
    <t>F352</t>
  </si>
  <si>
    <t>MONEGLIA</t>
  </si>
  <si>
    <t>F354</t>
  </si>
  <si>
    <t>MONESIGLIO</t>
  </si>
  <si>
    <t>F355</t>
  </si>
  <si>
    <t>MONFALCONE</t>
  </si>
  <si>
    <t>F356</t>
  </si>
  <si>
    <t>MONFORTE D'ALBA</t>
  </si>
  <si>
    <t>F358</t>
  </si>
  <si>
    <t>MONFORTE SAN GIORGIO</t>
  </si>
  <si>
    <t>F359</t>
  </si>
  <si>
    <t>MONFUMO</t>
  </si>
  <si>
    <t>F360</t>
  </si>
  <si>
    <t>MONGARDINO</t>
  </si>
  <si>
    <t>F361</t>
  </si>
  <si>
    <t>MONGHIDORO</t>
  </si>
  <si>
    <t>F363</t>
  </si>
  <si>
    <t>MONGIANA</t>
  </si>
  <si>
    <t>F364</t>
  </si>
  <si>
    <t>MONGIARDINO LIGURE</t>
  </si>
  <si>
    <t>F365</t>
  </si>
  <si>
    <t>MONGIUFFI MELIA</t>
  </si>
  <si>
    <t>F368</t>
  </si>
  <si>
    <t>MONGRANDO</t>
  </si>
  <si>
    <t>F369</t>
  </si>
  <si>
    <t>MONGRASSANO</t>
  </si>
  <si>
    <t>F370</t>
  </si>
  <si>
    <t>MONGUELFO</t>
  </si>
  <si>
    <t>F371</t>
  </si>
  <si>
    <t>MONGUZZO</t>
  </si>
  <si>
    <t>F372</t>
  </si>
  <si>
    <t>MONIGA DEL GARDA</t>
  </si>
  <si>
    <t>F373</t>
  </si>
  <si>
    <t>MONLEALE</t>
  </si>
  <si>
    <t>F374</t>
  </si>
  <si>
    <t>MONNO</t>
  </si>
  <si>
    <t>F375</t>
  </si>
  <si>
    <t>MONOPOLI</t>
  </si>
  <si>
    <t>F376</t>
  </si>
  <si>
    <t>MONREALE</t>
  </si>
  <si>
    <t>F377</t>
  </si>
  <si>
    <t>MONRUPINO</t>
  </si>
  <si>
    <t>F378</t>
  </si>
  <si>
    <t>MONSAMPIETRO MORICO</t>
  </si>
  <si>
    <t>F379</t>
  </si>
  <si>
    <t>MONSAMPOLO DEL TRONTO</t>
  </si>
  <si>
    <t>F380</t>
  </si>
  <si>
    <t>MONSANO</t>
  </si>
  <si>
    <t>F381</t>
  </si>
  <si>
    <t>MONSELICE</t>
  </si>
  <si>
    <t>F382</t>
  </si>
  <si>
    <t>MONSERRATO</t>
  </si>
  <si>
    <t>F383</t>
  </si>
  <si>
    <t>MONSUMMANO TERME</t>
  </si>
  <si>
    <t>F384</t>
  </si>
  <si>
    <t>MONTA'</t>
  </si>
  <si>
    <t>F385</t>
  </si>
  <si>
    <t>MONTABONE</t>
  </si>
  <si>
    <t>F386</t>
  </si>
  <si>
    <t>MONTACUTO</t>
  </si>
  <si>
    <t>F387</t>
  </si>
  <si>
    <t>MONTAFIA</t>
  </si>
  <si>
    <t>F390</t>
  </si>
  <si>
    <t>MONTAGANO</t>
  </si>
  <si>
    <t>F391</t>
  </si>
  <si>
    <t>MONTAGNA</t>
  </si>
  <si>
    <t>F392</t>
  </si>
  <si>
    <t>MONTAGNA IN VALTELLINA</t>
  </si>
  <si>
    <t>F393</t>
  </si>
  <si>
    <t>MONTAGNANA</t>
  </si>
  <si>
    <t>F394</t>
  </si>
  <si>
    <t>MONTAGNAREALE</t>
  </si>
  <si>
    <t>F395</t>
  </si>
  <si>
    <t>MONTAGNE</t>
  </si>
  <si>
    <t>F396</t>
  </si>
  <si>
    <t>MONTAGUTO</t>
  </si>
  <si>
    <t>F397</t>
  </si>
  <si>
    <t>MONTAIONE</t>
  </si>
  <si>
    <t>F398</t>
  </si>
  <si>
    <t>MONTALBANO ELICONA</t>
  </si>
  <si>
    <t>F400</t>
  </si>
  <si>
    <t>MONTALBANO IONICO</t>
  </si>
  <si>
    <t>F399</t>
  </si>
  <si>
    <t>MONTALCINO</t>
  </si>
  <si>
    <t>F402</t>
  </si>
  <si>
    <t>MONTALDEO</t>
  </si>
  <si>
    <t>F403</t>
  </si>
  <si>
    <t>MONTALDO BORMIDA</t>
  </si>
  <si>
    <t>F404</t>
  </si>
  <si>
    <t>MONTALDO DI MONDOVI'</t>
  </si>
  <si>
    <t>F405</t>
  </si>
  <si>
    <t>MONTALDO ROERO</t>
  </si>
  <si>
    <t>F408</t>
  </si>
  <si>
    <t>MONTALDO SCARAMPI</t>
  </si>
  <si>
    <t>F409</t>
  </si>
  <si>
    <t>MONTALDO TORINESE</t>
  </si>
  <si>
    <t>F407</t>
  </si>
  <si>
    <t>MONTALE</t>
  </si>
  <si>
    <t>F410</t>
  </si>
  <si>
    <t>MONTALENGHE</t>
  </si>
  <si>
    <t>F411</t>
  </si>
  <si>
    <t>MONTALLEGRO</t>
  </si>
  <si>
    <t>F414</t>
  </si>
  <si>
    <t>MONTALTO DELLE MARCHE</t>
  </si>
  <si>
    <t>F415</t>
  </si>
  <si>
    <t>MONTALTO DI CASTRO</t>
  </si>
  <si>
    <t>F419</t>
  </si>
  <si>
    <t>MONTALTO DORA</t>
  </si>
  <si>
    <t>F420</t>
  </si>
  <si>
    <t>MONTALTO LIGURE</t>
  </si>
  <si>
    <t>F406</t>
  </si>
  <si>
    <t>MONTALTO PAVESE</t>
  </si>
  <si>
    <t>F417</t>
  </si>
  <si>
    <t>MONTALTO UFFUGO</t>
  </si>
  <si>
    <t>F416</t>
  </si>
  <si>
    <t>MONTANARO</t>
  </si>
  <si>
    <t>F422</t>
  </si>
  <si>
    <t>MONTANASO LOMBARDO</t>
  </si>
  <si>
    <t>F423</t>
  </si>
  <si>
    <t>MONTANERA</t>
  </si>
  <si>
    <t>F424</t>
  </si>
  <si>
    <t>MONTANO ANTILIA</t>
  </si>
  <si>
    <t>F426</t>
  </si>
  <si>
    <t>MONTANO LUCINO</t>
  </si>
  <si>
    <t>F427</t>
  </si>
  <si>
    <t>MONTAPPONE</t>
  </si>
  <si>
    <t>F428</t>
  </si>
  <si>
    <t>MONTAQUILA</t>
  </si>
  <si>
    <t>F429</t>
  </si>
  <si>
    <t>MONTASOLA</t>
  </si>
  <si>
    <t>F430</t>
  </si>
  <si>
    <t>MONTAURO</t>
  </si>
  <si>
    <t>F432</t>
  </si>
  <si>
    <t>MONTAZZOLI</t>
  </si>
  <si>
    <t>F433</t>
  </si>
  <si>
    <t>MONTE ARGENTARIO</t>
  </si>
  <si>
    <t>F437</t>
  </si>
  <si>
    <t>MONTE CASTELLO DI VIBIO</t>
  </si>
  <si>
    <t>F456</t>
  </si>
  <si>
    <t>MONTE CAVALLO</t>
  </si>
  <si>
    <t>F460</t>
  </si>
  <si>
    <t>MONTE CERIGNONE</t>
  </si>
  <si>
    <t>F467</t>
  </si>
  <si>
    <t>MONTE COLOMBO</t>
  </si>
  <si>
    <t>F476</t>
  </si>
  <si>
    <t>MONTE CREMASCO</t>
  </si>
  <si>
    <t>F434</t>
  </si>
  <si>
    <t>MONTE DI MALO</t>
  </si>
  <si>
    <t>F486</t>
  </si>
  <si>
    <t>MONTE DI PROCIDA</t>
  </si>
  <si>
    <t>F488</t>
  </si>
  <si>
    <t>MONTE DICAPODISTRIA</t>
  </si>
  <si>
    <t>F485</t>
  </si>
  <si>
    <t>MONTE GIBERTO</t>
  </si>
  <si>
    <t>F517</t>
  </si>
  <si>
    <t>MONTE GRIMANO</t>
  </si>
  <si>
    <t>F524</t>
  </si>
  <si>
    <t>MONTE ISOLA</t>
  </si>
  <si>
    <t>F532</t>
  </si>
  <si>
    <t>MONTE MARENZO</t>
  </si>
  <si>
    <t>F561</t>
  </si>
  <si>
    <t>MONTE PORZIO</t>
  </si>
  <si>
    <t>F589</t>
  </si>
  <si>
    <t>MONTE PORZIO CATONE</t>
  </si>
  <si>
    <t>F590</t>
  </si>
  <si>
    <t>MONTE RINALDO</t>
  </si>
  <si>
    <t>F599</t>
  </si>
  <si>
    <t>MONTE ROBERTO</t>
  </si>
  <si>
    <t>F600</t>
  </si>
  <si>
    <t>MONTE ROMANO</t>
  </si>
  <si>
    <t>F603</t>
  </si>
  <si>
    <t>MONTE SAN BIAGIO</t>
  </si>
  <si>
    <t>F616</t>
  </si>
  <si>
    <t>MONTE SAN GIACOMO</t>
  </si>
  <si>
    <t>F618</t>
  </si>
  <si>
    <t>MONTE SAN GIOVANNI CAMPANO</t>
  </si>
  <si>
    <t>F620</t>
  </si>
  <si>
    <t>MONTE SAN GIOVANNI IN SABINA</t>
  </si>
  <si>
    <t>F619</t>
  </si>
  <si>
    <t>MONTE SAN GIUSTO</t>
  </si>
  <si>
    <t>F621</t>
  </si>
  <si>
    <t>MONTE SAN MARTINO</t>
  </si>
  <si>
    <t>F622</t>
  </si>
  <si>
    <t>MONTE SAN PIETRANGELI</t>
  </si>
  <si>
    <t>F626</t>
  </si>
  <si>
    <t>MONTE SAN PIETRO</t>
  </si>
  <si>
    <t>F627</t>
  </si>
  <si>
    <t>MONTE SAN SAVINO</t>
  </si>
  <si>
    <t>F628</t>
  </si>
  <si>
    <t>MONTE SAN VITO</t>
  </si>
  <si>
    <t>F634</t>
  </si>
  <si>
    <t>MONTE SANTA MARIA TIBERINA</t>
  </si>
  <si>
    <t>F629</t>
  </si>
  <si>
    <t>MONTE SANT'ANGELO</t>
  </si>
  <si>
    <t>F631</t>
  </si>
  <si>
    <t>MONTE URANO</t>
  </si>
  <si>
    <t>F653</t>
  </si>
  <si>
    <t>MONTE VIDON COMBATTE</t>
  </si>
  <si>
    <t>F664</t>
  </si>
  <si>
    <t>MONTE VIDON CORRADO</t>
  </si>
  <si>
    <t>F665</t>
  </si>
  <si>
    <t>MONTEBELLO DELLA BATTAGLIA</t>
  </si>
  <si>
    <t>F440</t>
  </si>
  <si>
    <t>MONTEBELLO DI BERTONA</t>
  </si>
  <si>
    <t>F441</t>
  </si>
  <si>
    <t>MONTEBELLO IONICO</t>
  </si>
  <si>
    <t>D746</t>
  </si>
  <si>
    <t>MONTEBELLO SUL SANGRO</t>
  </si>
  <si>
    <t>B268</t>
  </si>
  <si>
    <t>MONTEBELLO VICENTINO</t>
  </si>
  <si>
    <t>F442</t>
  </si>
  <si>
    <t>MONTEBELLUNA</t>
  </si>
  <si>
    <t>F443</t>
  </si>
  <si>
    <t>MONTEBRUNO</t>
  </si>
  <si>
    <t>F445</t>
  </si>
  <si>
    <t>MONTEBUONO</t>
  </si>
  <si>
    <t>F446</t>
  </si>
  <si>
    <t>MONTECALVO IN FOGLIA</t>
  </si>
  <si>
    <t>F450</t>
  </si>
  <si>
    <t>MONTECALVO IRPINO</t>
  </si>
  <si>
    <t>F448</t>
  </si>
  <si>
    <t>MONTECALVO VERSIGGIA</t>
  </si>
  <si>
    <t>F449</t>
  </si>
  <si>
    <t>MONTECARLO</t>
  </si>
  <si>
    <t>F452</t>
  </si>
  <si>
    <t>MONTECAROTTO</t>
  </si>
  <si>
    <t>F453</t>
  </si>
  <si>
    <t>MONTECASSIANO</t>
  </si>
  <si>
    <t>F454</t>
  </si>
  <si>
    <t>MONTECASTELLO</t>
  </si>
  <si>
    <t>F455</t>
  </si>
  <si>
    <t>MONTECASTRILLI</t>
  </si>
  <si>
    <t>F457</t>
  </si>
  <si>
    <t>MONTECATINI TERME</t>
  </si>
  <si>
    <t>A561</t>
  </si>
  <si>
    <t>MONTECATINI VAL DI CECINA</t>
  </si>
  <si>
    <t>F458</t>
  </si>
  <si>
    <t>MONTECCHIA DI CROSARA</t>
  </si>
  <si>
    <t>F461</t>
  </si>
  <si>
    <t>MONTECCHIO</t>
  </si>
  <si>
    <t>F462</t>
  </si>
  <si>
    <t>MONTECCHIO EMILIA</t>
  </si>
  <si>
    <t>F463</t>
  </si>
  <si>
    <t>MONTECCHIO MAGGIORE</t>
  </si>
  <si>
    <t>F464</t>
  </si>
  <si>
    <t>MONTECCHIO PRECALCINO</t>
  </si>
  <si>
    <t>F465</t>
  </si>
  <si>
    <t>MONTECHIARO D'ACQUI</t>
  </si>
  <si>
    <t>F469</t>
  </si>
  <si>
    <t>MONTECHIARO D'ASTI</t>
  </si>
  <si>
    <t>F468</t>
  </si>
  <si>
    <t>MONTECHIARUGOLO</t>
  </si>
  <si>
    <t>F473</t>
  </si>
  <si>
    <t>MONTECICCARDO</t>
  </si>
  <si>
    <t>F474</t>
  </si>
  <si>
    <t>MONTECILFONE</t>
  </si>
  <si>
    <t>F475</t>
  </si>
  <si>
    <t>MONTECOMPATRI</t>
  </si>
  <si>
    <t>F477</t>
  </si>
  <si>
    <t>MONTECOPIOLO</t>
  </si>
  <si>
    <t>F478</t>
  </si>
  <si>
    <t>MONTECORICE</t>
  </si>
  <si>
    <t>F479</t>
  </si>
  <si>
    <t>MONTECORVINO PUGLIANO</t>
  </si>
  <si>
    <t>F480</t>
  </si>
  <si>
    <t>MONTECORVINO ROVELLA</t>
  </si>
  <si>
    <t>F481</t>
  </si>
  <si>
    <t>MONTECOSARO</t>
  </si>
  <si>
    <t>F482</t>
  </si>
  <si>
    <t>MONTECRESTESE</t>
  </si>
  <si>
    <t>F483</t>
  </si>
  <si>
    <t>MONTECRETO</t>
  </si>
  <si>
    <t>F484</t>
  </si>
  <si>
    <t>MONTEDINOVE</t>
  </si>
  <si>
    <t>F487</t>
  </si>
  <si>
    <t>MONTEDORO</t>
  </si>
  <si>
    <t>F489</t>
  </si>
  <si>
    <t>MONTEFALCIONE</t>
  </si>
  <si>
    <t>F491</t>
  </si>
  <si>
    <t>MONTEFALCO</t>
  </si>
  <si>
    <t>F492</t>
  </si>
  <si>
    <t>MONTEFALCONE APPENNINO</t>
  </si>
  <si>
    <t>F493</t>
  </si>
  <si>
    <t>MONTEFALCONE DI VAL FORTORE</t>
  </si>
  <si>
    <t>F494</t>
  </si>
  <si>
    <t>MONTEFALCONE NEL SANNIO</t>
  </si>
  <si>
    <t>F495</t>
  </si>
  <si>
    <t>MONTEFANO</t>
  </si>
  <si>
    <t>F496</t>
  </si>
  <si>
    <t>MONTEFELCINO</t>
  </si>
  <si>
    <t>F497</t>
  </si>
  <si>
    <t>MONTEFERRANTE</t>
  </si>
  <si>
    <t>F498</t>
  </si>
  <si>
    <t>MONTEFIASCONE</t>
  </si>
  <si>
    <t>F499</t>
  </si>
  <si>
    <t>MONTEFINO</t>
  </si>
  <si>
    <t>F500</t>
  </si>
  <si>
    <t>MONTEFIORE CONCA</t>
  </si>
  <si>
    <t>F502</t>
  </si>
  <si>
    <t>MONTEFIORE DELL'ASO</t>
  </si>
  <si>
    <t>F501</t>
  </si>
  <si>
    <t>MONTEFIORINO</t>
  </si>
  <si>
    <t>F503</t>
  </si>
  <si>
    <t>MONTEFLAVIO</t>
  </si>
  <si>
    <t>F504</t>
  </si>
  <si>
    <t>MONTEFORTE CILENTO</t>
  </si>
  <si>
    <t>F507</t>
  </si>
  <si>
    <t>MONTEFORTE D'ALPONE</t>
  </si>
  <si>
    <t>F508</t>
  </si>
  <si>
    <t>MONTEFORTE IRPINO</t>
  </si>
  <si>
    <t>F506</t>
  </si>
  <si>
    <t>MONTEFORTINO</t>
  </si>
  <si>
    <t>F509</t>
  </si>
  <si>
    <t>MONTEFRANCO</t>
  </si>
  <si>
    <t>F510</t>
  </si>
  <si>
    <t>MONTEFREDANE</t>
  </si>
  <si>
    <t>F511</t>
  </si>
  <si>
    <t>MONTEFUSCO</t>
  </si>
  <si>
    <t>F512</t>
  </si>
  <si>
    <t>MONTEGABBIONE</t>
  </si>
  <si>
    <t>F513</t>
  </si>
  <si>
    <t>MONTEGALDA</t>
  </si>
  <si>
    <t>F514</t>
  </si>
  <si>
    <t>MONTEGALDELLA</t>
  </si>
  <si>
    <t>F515</t>
  </si>
  <si>
    <t>MONTEGALLO</t>
  </si>
  <si>
    <t>F516</t>
  </si>
  <si>
    <t>MONTEGIOCO</t>
  </si>
  <si>
    <t>F518</t>
  </si>
  <si>
    <t>MONTEGIORDANO</t>
  </si>
  <si>
    <t>F519</t>
  </si>
  <si>
    <t>MONTEGIORGIO</t>
  </si>
  <si>
    <t>F520</t>
  </si>
  <si>
    <t>MONTEGRANARO</t>
  </si>
  <si>
    <t>F522</t>
  </si>
  <si>
    <t>MONTEGRIDOLFO</t>
  </si>
  <si>
    <t>F523</t>
  </si>
  <si>
    <t>MONTEGRINO-VALTRAVAGLIA</t>
  </si>
  <si>
    <t>F526</t>
  </si>
  <si>
    <t>MONTEGROSSO D'ASTI</t>
  </si>
  <si>
    <t>F527</t>
  </si>
  <si>
    <t>MONTEGROSSO PIAN LATTE</t>
  </si>
  <si>
    <t>F528</t>
  </si>
  <si>
    <t>MONTEGROTTO TERME</t>
  </si>
  <si>
    <t>F529</t>
  </si>
  <si>
    <t>MONTEIASI</t>
  </si>
  <si>
    <t>F531</t>
  </si>
  <si>
    <t>MONTELABBATE</t>
  </si>
  <si>
    <t>F533</t>
  </si>
  <si>
    <t>MONTELANICO</t>
  </si>
  <si>
    <t>F534</t>
  </si>
  <si>
    <t>MONTELAPIANO</t>
  </si>
  <si>
    <t>F535</t>
  </si>
  <si>
    <t>MONTELEONE DI FERMO</t>
  </si>
  <si>
    <t>F536</t>
  </si>
  <si>
    <t>MONTELEONE DI PUGLIA</t>
  </si>
  <si>
    <t>F538</t>
  </si>
  <si>
    <t>MONTELEONE DI SPOLETO</t>
  </si>
  <si>
    <t>F540</t>
  </si>
  <si>
    <t>MONTELEONE D'ORVIETO</t>
  </si>
  <si>
    <t>F543</t>
  </si>
  <si>
    <t>MONTELEONE ROCCA DORIA</t>
  </si>
  <si>
    <t>F542</t>
  </si>
  <si>
    <t>MONTELEONE SABINO</t>
  </si>
  <si>
    <t>F541</t>
  </si>
  <si>
    <t>MONTELEPRE</t>
  </si>
  <si>
    <t>F544</t>
  </si>
  <si>
    <t>MONTELIBRETTI</t>
  </si>
  <si>
    <t>F545</t>
  </si>
  <si>
    <t>MONTELLA</t>
  </si>
  <si>
    <t>F546</t>
  </si>
  <si>
    <t>MONTELLO</t>
  </si>
  <si>
    <t>F547</t>
  </si>
  <si>
    <t>MONTELONGO</t>
  </si>
  <si>
    <t>F548</t>
  </si>
  <si>
    <t>MONTELPARO</t>
  </si>
  <si>
    <t>F549</t>
  </si>
  <si>
    <t>MONTELUPO ALBESE</t>
  </si>
  <si>
    <t>F550</t>
  </si>
  <si>
    <t>MONTELUPO FIORENTINO</t>
  </si>
  <si>
    <t>F551</t>
  </si>
  <si>
    <t>MONTELUPONE</t>
  </si>
  <si>
    <t>F552</t>
  </si>
  <si>
    <t>MONTEMAGGIORE AL METAURO</t>
  </si>
  <si>
    <t>F555</t>
  </si>
  <si>
    <t>MONTEMAGGIORE BELSITO</t>
  </si>
  <si>
    <t>F553</t>
  </si>
  <si>
    <t>MONTEMAGNO</t>
  </si>
  <si>
    <t>F556</t>
  </si>
  <si>
    <t>MONTEMALE DI CUNEO</t>
  </si>
  <si>
    <t>F558</t>
  </si>
  <si>
    <t>MONTEMARANO</t>
  </si>
  <si>
    <t>F559</t>
  </si>
  <si>
    <t>MONTEMARCIANO</t>
  </si>
  <si>
    <t>F560</t>
  </si>
  <si>
    <t>MONTEMARZINO</t>
  </si>
  <si>
    <t>F562</t>
  </si>
  <si>
    <t>MONTEMESOLA</t>
  </si>
  <si>
    <t>F563</t>
  </si>
  <si>
    <t>MONTEMEZZO</t>
  </si>
  <si>
    <t>F564</t>
  </si>
  <si>
    <t>MONTEMIGNAIO</t>
  </si>
  <si>
    <t>F565</t>
  </si>
  <si>
    <t>MONTEMILETTO</t>
  </si>
  <si>
    <t>F566</t>
  </si>
  <si>
    <t>MONTEMILONE</t>
  </si>
  <si>
    <t>F568</t>
  </si>
  <si>
    <t>MONTEMITRO</t>
  </si>
  <si>
    <t>F569</t>
  </si>
  <si>
    <t>MONTEMONACO</t>
  </si>
  <si>
    <t>F570</t>
  </si>
  <si>
    <t>MONTEMURLO</t>
  </si>
  <si>
    <t>F572</t>
  </si>
  <si>
    <t>MONTEMURRO</t>
  </si>
  <si>
    <t>F573</t>
  </si>
  <si>
    <t>MONTENARS</t>
  </si>
  <si>
    <t>F574</t>
  </si>
  <si>
    <t>MONTENERO DI BISACCIA</t>
  </si>
  <si>
    <t>F576</t>
  </si>
  <si>
    <t>MONTENERO D'IDRIA</t>
  </si>
  <si>
    <t>F577</t>
  </si>
  <si>
    <t>MONTENERO SABINO</t>
  </si>
  <si>
    <t>F579</t>
  </si>
  <si>
    <t>MONTENERO VALCOCCHIARA</t>
  </si>
  <si>
    <t>F580</t>
  </si>
  <si>
    <t>MONTENERODOMO</t>
  </si>
  <si>
    <t>F578</t>
  </si>
  <si>
    <t>MONTEODORISIO</t>
  </si>
  <si>
    <t>F582</t>
  </si>
  <si>
    <t>MONTEPAONE</t>
  </si>
  <si>
    <t>F586</t>
  </si>
  <si>
    <t>MONTEPARANO</t>
  </si>
  <si>
    <t>F587</t>
  </si>
  <si>
    <t>MONTEPRANDONE</t>
  </si>
  <si>
    <t>F591</t>
  </si>
  <si>
    <t>MONTEPULCIANO</t>
  </si>
  <si>
    <t>F592</t>
  </si>
  <si>
    <t>MONTERADO</t>
  </si>
  <si>
    <t>F593</t>
  </si>
  <si>
    <t>MONTERCHI</t>
  </si>
  <si>
    <t>F594</t>
  </si>
  <si>
    <t>MONTEREALE</t>
  </si>
  <si>
    <t>F595</t>
  </si>
  <si>
    <t>MONTEREALE VALCELLINA</t>
  </si>
  <si>
    <t>F596</t>
  </si>
  <si>
    <t>MONTERENZIO</t>
  </si>
  <si>
    <t>F597</t>
  </si>
  <si>
    <t>MONTERIGGIONI</t>
  </si>
  <si>
    <t>F598</t>
  </si>
  <si>
    <t>MONTERODUNI</t>
  </si>
  <si>
    <t>F601</t>
  </si>
  <si>
    <t>MONTERONI D'ARBIA</t>
  </si>
  <si>
    <t>F605</t>
  </si>
  <si>
    <t>MONTERONI DI LECCE</t>
  </si>
  <si>
    <t>F604</t>
  </si>
  <si>
    <t>MONTEROSI</t>
  </si>
  <si>
    <t>F606</t>
  </si>
  <si>
    <t>MONTEROSSO AL MARE</t>
  </si>
  <si>
    <t>F609</t>
  </si>
  <si>
    <t>MONTEROSSO ALMO</t>
  </si>
  <si>
    <t>F610</t>
  </si>
  <si>
    <t>MONTEROSSO CALABRO</t>
  </si>
  <si>
    <t>F607</t>
  </si>
  <si>
    <t>MONTEROSSO GRANA</t>
  </si>
  <si>
    <t>F608</t>
  </si>
  <si>
    <t>MONTEROTONDO</t>
  </si>
  <si>
    <t>F611</t>
  </si>
  <si>
    <t>MONTEROTONDO MARITTIMO</t>
  </si>
  <si>
    <t>F612</t>
  </si>
  <si>
    <t>MONTERUBBIANO</t>
  </si>
  <si>
    <t>F614</t>
  </si>
  <si>
    <t>MONTESANO SALENTINO</t>
  </si>
  <si>
    <t>F623</t>
  </si>
  <si>
    <t>MONTESANO SULLA MARCELLANA</t>
  </si>
  <si>
    <t>F625</t>
  </si>
  <si>
    <t>MONTESARCHIO</t>
  </si>
  <si>
    <t>F636</t>
  </si>
  <si>
    <t>MONTESCAGLIOSO</t>
  </si>
  <si>
    <t>F637</t>
  </si>
  <si>
    <t>MONTESCANO</t>
  </si>
  <si>
    <t>F638</t>
  </si>
  <si>
    <t>MONTESCHENO</t>
  </si>
  <si>
    <t>F639</t>
  </si>
  <si>
    <t>MONTESCUDAIO</t>
  </si>
  <si>
    <t>F640</t>
  </si>
  <si>
    <t>MONTESCUDO</t>
  </si>
  <si>
    <t>F641</t>
  </si>
  <si>
    <t>MONTESE</t>
  </si>
  <si>
    <t>F642</t>
  </si>
  <si>
    <t>MONTESEGALE</t>
  </si>
  <si>
    <t>F644</t>
  </si>
  <si>
    <t>MONTESILVANO</t>
  </si>
  <si>
    <t>F646</t>
  </si>
  <si>
    <t>MONTESPERTOLI</t>
  </si>
  <si>
    <t>F648</t>
  </si>
  <si>
    <t>MONTESPINO</t>
  </si>
  <si>
    <t>F649</t>
  </si>
  <si>
    <t>MONTEU DA PO</t>
  </si>
  <si>
    <t>F651</t>
  </si>
  <si>
    <t>MONTEU ROERO</t>
  </si>
  <si>
    <t>F654</t>
  </si>
  <si>
    <t>MONTEVAGO</t>
  </si>
  <si>
    <t>F655</t>
  </si>
  <si>
    <t>MONTEVARCHI</t>
  </si>
  <si>
    <t>F656</t>
  </si>
  <si>
    <t>MONTEVECCHIA</t>
  </si>
  <si>
    <t>F657</t>
  </si>
  <si>
    <t>MONTEVEGLIO</t>
  </si>
  <si>
    <t>F659</t>
  </si>
  <si>
    <t>MONTEVERDE</t>
  </si>
  <si>
    <t>F660</t>
  </si>
  <si>
    <t>MONTEVERDI MARITTIMO</t>
  </si>
  <si>
    <t>F661</t>
  </si>
  <si>
    <t>MONTEVIALE</t>
  </si>
  <si>
    <t>F662</t>
  </si>
  <si>
    <t>MONTEZEMOLO</t>
  </si>
  <si>
    <t>F666</t>
  </si>
  <si>
    <t>MONTI</t>
  </si>
  <si>
    <t>F667</t>
  </si>
  <si>
    <t>MONTIANO</t>
  </si>
  <si>
    <t>F668</t>
  </si>
  <si>
    <t>MONTICELLI BRUSATI</t>
  </si>
  <si>
    <t>F672</t>
  </si>
  <si>
    <t>MONTICELLI D'ONGINA</t>
  </si>
  <si>
    <t>F671</t>
  </si>
  <si>
    <t>MONTICELLI PAVESE</t>
  </si>
  <si>
    <t>F670</t>
  </si>
  <si>
    <t>MONTICELLO BRIANZA</t>
  </si>
  <si>
    <t>F674</t>
  </si>
  <si>
    <t>MONTICELLO CONTE OTTO</t>
  </si>
  <si>
    <t>F675</t>
  </si>
  <si>
    <t>MONTICELLO D'ALBA</t>
  </si>
  <si>
    <t>F669</t>
  </si>
  <si>
    <t>MONTICHIARI</t>
  </si>
  <si>
    <t>F471</t>
  </si>
  <si>
    <t>MONTICIANO</t>
  </si>
  <si>
    <t>F676</t>
  </si>
  <si>
    <t>MONTIERI</t>
  </si>
  <si>
    <t>F677</t>
  </si>
  <si>
    <t>MONTIGLIO</t>
  </si>
  <si>
    <t>F678</t>
  </si>
  <si>
    <t>MONTIGLIO MONFERRATO</t>
  </si>
  <si>
    <t>M302</t>
  </si>
  <si>
    <t>MONTIGNOSO</t>
  </si>
  <si>
    <t>F679</t>
  </si>
  <si>
    <t>MONTIRONE</t>
  </si>
  <si>
    <t>F680</t>
  </si>
  <si>
    <t>MONTJOVET</t>
  </si>
  <si>
    <t>F367</t>
  </si>
  <si>
    <t>MONTODINE</t>
  </si>
  <si>
    <t>F681</t>
  </si>
  <si>
    <t>MONTOGGIO</t>
  </si>
  <si>
    <t>F682</t>
  </si>
  <si>
    <t>MONTONE</t>
  </si>
  <si>
    <t>F685</t>
  </si>
  <si>
    <t>MONTOPOLI DI SABINA</t>
  </si>
  <si>
    <t>F687</t>
  </si>
  <si>
    <t>MONTOPOLI IN VAL D'ARNO</t>
  </si>
  <si>
    <t>F686</t>
  </si>
  <si>
    <t>MONTORFANO</t>
  </si>
  <si>
    <t>F688</t>
  </si>
  <si>
    <t>MONTORIO AL VOMANO</t>
  </si>
  <si>
    <t>F690</t>
  </si>
  <si>
    <t>MONTORIO NEI FRENTANI</t>
  </si>
  <si>
    <t>F689</t>
  </si>
  <si>
    <t>MONTORIO ROMANO</t>
  </si>
  <si>
    <t>F692</t>
  </si>
  <si>
    <t>MONTORO INFERIORE</t>
  </si>
  <si>
    <t>F693</t>
  </si>
  <si>
    <t>MONTORO SUPERIORE</t>
  </si>
  <si>
    <t>F694</t>
  </si>
  <si>
    <t>MONTORSO VICENTINO</t>
  </si>
  <si>
    <t>F696</t>
  </si>
  <si>
    <t>MONTOTTONE</t>
  </si>
  <si>
    <t>F697</t>
  </si>
  <si>
    <t>MONTRESTA</t>
  </si>
  <si>
    <t>F698</t>
  </si>
  <si>
    <t>MONTU BECCARIA</t>
  </si>
  <si>
    <t>F701</t>
  </si>
  <si>
    <t>MONVALLE</t>
  </si>
  <si>
    <t>F703</t>
  </si>
  <si>
    <t>MONZA</t>
  </si>
  <si>
    <t>F704</t>
  </si>
  <si>
    <t>MONZAMBANO</t>
  </si>
  <si>
    <t>F705</t>
  </si>
  <si>
    <t>MONZUNO</t>
  </si>
  <si>
    <t>F706</t>
  </si>
  <si>
    <t>MORANO CALABRO</t>
  </si>
  <si>
    <t>F708</t>
  </si>
  <si>
    <t>MORANO SUL PO</t>
  </si>
  <si>
    <t>F707</t>
  </si>
  <si>
    <t>MORANSENGO</t>
  </si>
  <si>
    <t>F709</t>
  </si>
  <si>
    <t>MORARO</t>
  </si>
  <si>
    <t>F710</t>
  </si>
  <si>
    <t>MORAZZONE</t>
  </si>
  <si>
    <t>F711</t>
  </si>
  <si>
    <t>MORBEGNO</t>
  </si>
  <si>
    <t>F712</t>
  </si>
  <si>
    <t>MORBELLO</t>
  </si>
  <si>
    <t>F713</t>
  </si>
  <si>
    <t>MORCIANO DI LEUCA</t>
  </si>
  <si>
    <t>F716</t>
  </si>
  <si>
    <t>MORCIANO DI ROMAGNA</t>
  </si>
  <si>
    <t>F715</t>
  </si>
  <si>
    <t>MORCONE</t>
  </si>
  <si>
    <t>F717</t>
  </si>
  <si>
    <t>MORDANO</t>
  </si>
  <si>
    <t>F718</t>
  </si>
  <si>
    <t>MORENGO</t>
  </si>
  <si>
    <t>F720</t>
  </si>
  <si>
    <t>MORES</t>
  </si>
  <si>
    <t>F721</t>
  </si>
  <si>
    <t>MORESCO</t>
  </si>
  <si>
    <t>F722</t>
  </si>
  <si>
    <t>MORETTA</t>
  </si>
  <si>
    <t>F723</t>
  </si>
  <si>
    <t>MORFASSO</t>
  </si>
  <si>
    <t>F724</t>
  </si>
  <si>
    <t>MORGANO</t>
  </si>
  <si>
    <t>F725</t>
  </si>
  <si>
    <t>MORGEX</t>
  </si>
  <si>
    <t>F726</t>
  </si>
  <si>
    <t>MORGONGIORI</t>
  </si>
  <si>
    <t>F727</t>
  </si>
  <si>
    <t>MORI</t>
  </si>
  <si>
    <t>F728</t>
  </si>
  <si>
    <t>MORIAGO DELLA BATTAGLIA</t>
  </si>
  <si>
    <t>F729</t>
  </si>
  <si>
    <t>MORICONE</t>
  </si>
  <si>
    <t>F730</t>
  </si>
  <si>
    <t>MORIGERATI</t>
  </si>
  <si>
    <t>F731</t>
  </si>
  <si>
    <t>MORIMONDO</t>
  </si>
  <si>
    <t>D033</t>
  </si>
  <si>
    <t>MORINO</t>
  </si>
  <si>
    <t>F732</t>
  </si>
  <si>
    <t>MORIONDO TORINESE</t>
  </si>
  <si>
    <t>F733</t>
  </si>
  <si>
    <t>MORLUPO</t>
  </si>
  <si>
    <t>F734</t>
  </si>
  <si>
    <t>MORMANNO</t>
  </si>
  <si>
    <t>F735</t>
  </si>
  <si>
    <t>MORNAGO</t>
  </si>
  <si>
    <t>F736</t>
  </si>
  <si>
    <t>MORNESE</t>
  </si>
  <si>
    <t>F737</t>
  </si>
  <si>
    <t>MORNICO AL SERIO</t>
  </si>
  <si>
    <t>F738</t>
  </si>
  <si>
    <t>MORNICO LOSANA</t>
  </si>
  <si>
    <t>F739</t>
  </si>
  <si>
    <t>MOROLO</t>
  </si>
  <si>
    <t>F740</t>
  </si>
  <si>
    <t>MOROZZO</t>
  </si>
  <si>
    <t>F743</t>
  </si>
  <si>
    <t>MORRA DE SANCTIS</t>
  </si>
  <si>
    <t>F744</t>
  </si>
  <si>
    <t>MORRO D'ALBA</t>
  </si>
  <si>
    <t>F745</t>
  </si>
  <si>
    <t>MORRO D'ORO</t>
  </si>
  <si>
    <t>F747</t>
  </si>
  <si>
    <t>MORRO REATINO</t>
  </si>
  <si>
    <t>F746</t>
  </si>
  <si>
    <t>MORRONE DEL SANNIO</t>
  </si>
  <si>
    <t>F748</t>
  </si>
  <si>
    <t>MORROVALLE</t>
  </si>
  <si>
    <t>F749</t>
  </si>
  <si>
    <t>MORSANO AL TAGLIAMENTO</t>
  </si>
  <si>
    <t>F750</t>
  </si>
  <si>
    <t>MORSASCO</t>
  </si>
  <si>
    <t>F751</t>
  </si>
  <si>
    <t>MORTARA</t>
  </si>
  <si>
    <t>F754</t>
  </si>
  <si>
    <t>MORTEGLIANO</t>
  </si>
  <si>
    <t>F756</t>
  </si>
  <si>
    <t>MORTERONE</t>
  </si>
  <si>
    <t>F758</t>
  </si>
  <si>
    <t>MORUZZO</t>
  </si>
  <si>
    <t>F760</t>
  </si>
  <si>
    <t>MOSCAZZANO</t>
  </si>
  <si>
    <t>F761</t>
  </si>
  <si>
    <t>MOSCHIANO</t>
  </si>
  <si>
    <t>F762</t>
  </si>
  <si>
    <t>MOSCHIENA</t>
  </si>
  <si>
    <t>F763</t>
  </si>
  <si>
    <t>MOSCIANO SANT'ANGELO</t>
  </si>
  <si>
    <t>F764</t>
  </si>
  <si>
    <t>MOSCUFO</t>
  </si>
  <si>
    <t>F765</t>
  </si>
  <si>
    <t>MOSO IN PASSIRIA</t>
  </si>
  <si>
    <t>F766</t>
  </si>
  <si>
    <t>MOSSA</t>
  </si>
  <si>
    <t>F767</t>
  </si>
  <si>
    <t>MOSSANO</t>
  </si>
  <si>
    <t>F768</t>
  </si>
  <si>
    <t>MOSSO SANTA MARIA</t>
  </si>
  <si>
    <t>F769</t>
  </si>
  <si>
    <t>MOTTA BALUFFI</t>
  </si>
  <si>
    <t>F771</t>
  </si>
  <si>
    <t>MOTTA CAMASTRA</t>
  </si>
  <si>
    <t>F772</t>
  </si>
  <si>
    <t>MOTTA D'AFFERMO</t>
  </si>
  <si>
    <t>F773</t>
  </si>
  <si>
    <t>MOTTA DE' CONTI</t>
  </si>
  <si>
    <t>F774</t>
  </si>
  <si>
    <t>MOTTA DI LIVENZA</t>
  </si>
  <si>
    <t>F770</t>
  </si>
  <si>
    <t>MOTTA MONTECORVINO</t>
  </si>
  <si>
    <t>F777</t>
  </si>
  <si>
    <t>MOTTA SAN GIOVANNI</t>
  </si>
  <si>
    <t>F779</t>
  </si>
  <si>
    <t>MOTTA SANTA LUCIA</t>
  </si>
  <si>
    <t>F780</t>
  </si>
  <si>
    <t>MOTTA SANT'ANASTASIA</t>
  </si>
  <si>
    <t>F781</t>
  </si>
  <si>
    <t>MOTTA VISCONTI</t>
  </si>
  <si>
    <t>F783</t>
  </si>
  <si>
    <t>MOTTAFOLLONE</t>
  </si>
  <si>
    <t>F775</t>
  </si>
  <si>
    <t>MOTTALCIATA</t>
  </si>
  <si>
    <t>F776</t>
  </si>
  <si>
    <t>MOTTEGGIANA</t>
  </si>
  <si>
    <t>B012</t>
  </si>
  <si>
    <t>MOTTOLA</t>
  </si>
  <si>
    <t>F784</t>
  </si>
  <si>
    <t>MOZZAGROGNA</t>
  </si>
  <si>
    <t>F785</t>
  </si>
  <si>
    <t>MOZZANICA</t>
  </si>
  <si>
    <t>F786</t>
  </si>
  <si>
    <t>MOZZATE</t>
  </si>
  <si>
    <t>F788</t>
  </si>
  <si>
    <t>MOZZECANE</t>
  </si>
  <si>
    <t>F789</t>
  </si>
  <si>
    <t>MOZZO</t>
  </si>
  <si>
    <t>F791</t>
  </si>
  <si>
    <t>MUCCIA</t>
  </si>
  <si>
    <t>F793</t>
  </si>
  <si>
    <t>MUGGIA</t>
  </si>
  <si>
    <t>F795</t>
  </si>
  <si>
    <t>MUGGIO'</t>
  </si>
  <si>
    <t>F797</t>
  </si>
  <si>
    <t>MUGNANO DEL CARDINALE</t>
  </si>
  <si>
    <t>F798</t>
  </si>
  <si>
    <t>MUGNANO DI NAPOLI</t>
  </si>
  <si>
    <t>F799</t>
  </si>
  <si>
    <t>MULAZZANO</t>
  </si>
  <si>
    <t>F801</t>
  </si>
  <si>
    <t>MULAZZO</t>
  </si>
  <si>
    <t>F802</t>
  </si>
  <si>
    <t>MURA</t>
  </si>
  <si>
    <t>F806</t>
  </si>
  <si>
    <t>MURAVERA</t>
  </si>
  <si>
    <t>F808</t>
  </si>
  <si>
    <t>MURAZZANO</t>
  </si>
  <si>
    <t>F809</t>
  </si>
  <si>
    <t>MURELLO</t>
  </si>
  <si>
    <t>F811</t>
  </si>
  <si>
    <t>MURIALDO</t>
  </si>
  <si>
    <t>F813</t>
  </si>
  <si>
    <t>MURISENGO</t>
  </si>
  <si>
    <t>F814</t>
  </si>
  <si>
    <t>MURLO</t>
  </si>
  <si>
    <t>F815</t>
  </si>
  <si>
    <t>MURO LECCESE</t>
  </si>
  <si>
    <t>F816</t>
  </si>
  <si>
    <t>MURO LUCANO</t>
  </si>
  <si>
    <t>F817</t>
  </si>
  <si>
    <t>MUROS</t>
  </si>
  <si>
    <t>F818</t>
  </si>
  <si>
    <t>MUSCOLINE</t>
  </si>
  <si>
    <t>F820</t>
  </si>
  <si>
    <t>MUSEI</t>
  </si>
  <si>
    <t>F822</t>
  </si>
  <si>
    <t>MUSILE DI PIAVE</t>
  </si>
  <si>
    <t>F826</t>
  </si>
  <si>
    <t>MUSSO</t>
  </si>
  <si>
    <t>F828</t>
  </si>
  <si>
    <t>MUSSOLENTE</t>
  </si>
  <si>
    <t>F829</t>
  </si>
  <si>
    <t>MUSSOMELI</t>
  </si>
  <si>
    <t>F830</t>
  </si>
  <si>
    <t>MUZZANA DEL TURGNANO</t>
  </si>
  <si>
    <t>F832</t>
  </si>
  <si>
    <t>MUZZANO</t>
  </si>
  <si>
    <t>F833</t>
  </si>
  <si>
    <t>NAGO-TORBOLE</t>
  </si>
  <si>
    <t>F835</t>
  </si>
  <si>
    <t>NALLES</t>
  </si>
  <si>
    <t>F836</t>
  </si>
  <si>
    <t>NANNO</t>
  </si>
  <si>
    <t>F837</t>
  </si>
  <si>
    <t>NANTO</t>
  </si>
  <si>
    <t>F838</t>
  </si>
  <si>
    <t>NAPOLI</t>
  </si>
  <si>
    <t>F839</t>
  </si>
  <si>
    <t>NARBOLIA</t>
  </si>
  <si>
    <t>F840</t>
  </si>
  <si>
    <t>NARCAO</t>
  </si>
  <si>
    <t>F841</t>
  </si>
  <si>
    <t>NARDO'</t>
  </si>
  <si>
    <t>F842</t>
  </si>
  <si>
    <t>NARDODIPACE</t>
  </si>
  <si>
    <t>F843</t>
  </si>
  <si>
    <t>NARNI</t>
  </si>
  <si>
    <t>F844</t>
  </si>
  <si>
    <t>NARO</t>
  </si>
  <si>
    <t>F845</t>
  </si>
  <si>
    <t>NARZOLE</t>
  </si>
  <si>
    <t>F846</t>
  </si>
  <si>
    <t>NASINO</t>
  </si>
  <si>
    <t>F847</t>
  </si>
  <si>
    <t>NASO</t>
  </si>
  <si>
    <t>F848</t>
  </si>
  <si>
    <t>NATURNO</t>
  </si>
  <si>
    <t>F849</t>
  </si>
  <si>
    <t>NAVE</t>
  </si>
  <si>
    <t>F851</t>
  </si>
  <si>
    <t>NAVE SAN ROCCO</t>
  </si>
  <si>
    <t>F853</t>
  </si>
  <si>
    <t>NAVELLI</t>
  </si>
  <si>
    <t>F852</t>
  </si>
  <si>
    <t>NAZ SCIAVES</t>
  </si>
  <si>
    <t>F856</t>
  </si>
  <si>
    <t>NAZZANO</t>
  </si>
  <si>
    <t>F857</t>
  </si>
  <si>
    <t>NE</t>
  </si>
  <si>
    <t>F858</t>
  </si>
  <si>
    <t>NEBBIUNO</t>
  </si>
  <si>
    <t>F859</t>
  </si>
  <si>
    <t>NEGRAR</t>
  </si>
  <si>
    <t>F861</t>
  </si>
  <si>
    <t>NEIRONE</t>
  </si>
  <si>
    <t>F862</t>
  </si>
  <si>
    <t>NEIVE</t>
  </si>
  <si>
    <t>F863</t>
  </si>
  <si>
    <t>NEMBRO</t>
  </si>
  <si>
    <t>F864</t>
  </si>
  <si>
    <t>NEMI</t>
  </si>
  <si>
    <t>F865</t>
  </si>
  <si>
    <t>NEMOLI</t>
  </si>
  <si>
    <t>F866</t>
  </si>
  <si>
    <t>NEONELI</t>
  </si>
  <si>
    <t>F867</t>
  </si>
  <si>
    <t>NEPI</t>
  </si>
  <si>
    <t>F868</t>
  </si>
  <si>
    <t>NERESINE</t>
  </si>
  <si>
    <t>F869</t>
  </si>
  <si>
    <t>NERETO</t>
  </si>
  <si>
    <t>F870</t>
  </si>
  <si>
    <t>NEROLA</t>
  </si>
  <si>
    <t>F871</t>
  </si>
  <si>
    <t>NERVESA DELLA BATTAGLIA</t>
  </si>
  <si>
    <t>F872</t>
  </si>
  <si>
    <t>NERVIANO</t>
  </si>
  <si>
    <t>F874</t>
  </si>
  <si>
    <t>NESPOLO</t>
  </si>
  <si>
    <t>F876</t>
  </si>
  <si>
    <t>NESSO</t>
  </si>
  <si>
    <t>F877</t>
  </si>
  <si>
    <t>NETRO</t>
  </si>
  <si>
    <t>F878</t>
  </si>
  <si>
    <t>NETTUNIA</t>
  </si>
  <si>
    <t>F879</t>
  </si>
  <si>
    <t>NETTUNO</t>
  </si>
  <si>
    <t>F880</t>
  </si>
  <si>
    <t>NEVIANO</t>
  </si>
  <si>
    <t>F881</t>
  </si>
  <si>
    <t>NEVIANO DEGLI ARDUINI</t>
  </si>
  <si>
    <t>F882</t>
  </si>
  <si>
    <t>NEVIGLIE</t>
  </si>
  <si>
    <t>F883</t>
  </si>
  <si>
    <t>NIARDO</t>
  </si>
  <si>
    <t>F884</t>
  </si>
  <si>
    <t>NIBBIANO</t>
  </si>
  <si>
    <t>F885</t>
  </si>
  <si>
    <t>NIBBIOLA</t>
  </si>
  <si>
    <t>F886</t>
  </si>
  <si>
    <t>NIBIONNO</t>
  </si>
  <si>
    <t>F887</t>
  </si>
  <si>
    <t>NICASTRO</t>
  </si>
  <si>
    <t>F888</t>
  </si>
  <si>
    <t>NICHELINO</t>
  </si>
  <si>
    <t>F889</t>
  </si>
  <si>
    <t>NICOLOSI</t>
  </si>
  <si>
    <t>F890</t>
  </si>
  <si>
    <t>NICORVO</t>
  </si>
  <si>
    <t>F891</t>
  </si>
  <si>
    <t>NICOSIA</t>
  </si>
  <si>
    <t>F892</t>
  </si>
  <si>
    <t>NICOTERA</t>
  </si>
  <si>
    <t>F893</t>
  </si>
  <si>
    <t>NIELLA BELBO</t>
  </si>
  <si>
    <t>F894</t>
  </si>
  <si>
    <t>NIELLA TANARO</t>
  </si>
  <si>
    <t>F895</t>
  </si>
  <si>
    <t>NIMIS</t>
  </si>
  <si>
    <t>F898</t>
  </si>
  <si>
    <t>NISCEMI</t>
  </si>
  <si>
    <t>F899</t>
  </si>
  <si>
    <t>NISSORIA</t>
  </si>
  <si>
    <t>F900</t>
  </si>
  <si>
    <t>NIZZA DI SICILIA</t>
  </si>
  <si>
    <t>F901</t>
  </si>
  <si>
    <t>NIZZA MONFERRATO</t>
  </si>
  <si>
    <t>F902</t>
  </si>
  <si>
    <t>NOALE</t>
  </si>
  <si>
    <t>F904</t>
  </si>
  <si>
    <t>NOASCA</t>
  </si>
  <si>
    <t>F906</t>
  </si>
  <si>
    <t>NOCARA</t>
  </si>
  <si>
    <t>F907</t>
  </si>
  <si>
    <t>NOCCIANO</t>
  </si>
  <si>
    <t>F908</t>
  </si>
  <si>
    <t>NOCERA INFERIORE</t>
  </si>
  <si>
    <t>F912</t>
  </si>
  <si>
    <t>NOCERA SUPERIORE</t>
  </si>
  <si>
    <t>F913</t>
  </si>
  <si>
    <t>NOCERA TERINESE</t>
  </si>
  <si>
    <t>F910</t>
  </si>
  <si>
    <t>NOCERA UMBRA</t>
  </si>
  <si>
    <t>F911</t>
  </si>
  <si>
    <t>NOCETO</t>
  </si>
  <si>
    <t>F914</t>
  </si>
  <si>
    <t>NOCI</t>
  </si>
  <si>
    <t>F915</t>
  </si>
  <si>
    <t>NOCIGLIA</t>
  </si>
  <si>
    <t>F916</t>
  </si>
  <si>
    <t>NOEPOLI</t>
  </si>
  <si>
    <t>F917</t>
  </si>
  <si>
    <t>NOGARA</t>
  </si>
  <si>
    <t>F918</t>
  </si>
  <si>
    <t>NOGAREDO</t>
  </si>
  <si>
    <t>F920</t>
  </si>
  <si>
    <t>NOGAROLE ROCCA</t>
  </si>
  <si>
    <t>F921</t>
  </si>
  <si>
    <t>NOGAROLE VICENTINO</t>
  </si>
  <si>
    <t>F922</t>
  </si>
  <si>
    <t>NOICATTARO</t>
  </si>
  <si>
    <t>F923</t>
  </si>
  <si>
    <t>NOLA</t>
  </si>
  <si>
    <t>F924</t>
  </si>
  <si>
    <t>NOLE</t>
  </si>
  <si>
    <t>F925</t>
  </si>
  <si>
    <t>NOLI</t>
  </si>
  <si>
    <t>F926</t>
  </si>
  <si>
    <t>NOMAGLIO</t>
  </si>
  <si>
    <t>F927</t>
  </si>
  <si>
    <t>NOMI</t>
  </si>
  <si>
    <t>F929</t>
  </si>
  <si>
    <t>NONANTOLA</t>
  </si>
  <si>
    <t>F930</t>
  </si>
  <si>
    <t>NONE</t>
  </si>
  <si>
    <t>F931</t>
  </si>
  <si>
    <t>NONIO</t>
  </si>
  <si>
    <t>F932</t>
  </si>
  <si>
    <t>NORAGUGUME</t>
  </si>
  <si>
    <t>F933</t>
  </si>
  <si>
    <t>NORBELLO</t>
  </si>
  <si>
    <t>F934</t>
  </si>
  <si>
    <t>NORCIA</t>
  </si>
  <si>
    <t>F935</t>
  </si>
  <si>
    <t>NORMA</t>
  </si>
  <si>
    <t>F937</t>
  </si>
  <si>
    <t>NOSATE</t>
  </si>
  <si>
    <t>F939</t>
  </si>
  <si>
    <t>NOTARESCO</t>
  </si>
  <si>
    <t>F942</t>
  </si>
  <si>
    <t>NOTO</t>
  </si>
  <si>
    <t>F943</t>
  </si>
  <si>
    <t>NOVA LEVANTE</t>
  </si>
  <si>
    <t>F949</t>
  </si>
  <si>
    <t>NOVA MILANESE</t>
  </si>
  <si>
    <t>F944</t>
  </si>
  <si>
    <t>NOVA PONENTE</t>
  </si>
  <si>
    <t>F950</t>
  </si>
  <si>
    <t>NOVA SIRI</t>
  </si>
  <si>
    <t>A942</t>
  </si>
  <si>
    <t>NOVAFELTRIA</t>
  </si>
  <si>
    <t>F137</t>
  </si>
  <si>
    <t>NOVALEDO</t>
  </si>
  <si>
    <t>F947</t>
  </si>
  <si>
    <t>NOVALESA</t>
  </si>
  <si>
    <t>F948</t>
  </si>
  <si>
    <t>NOVARA</t>
  </si>
  <si>
    <t>F952</t>
  </si>
  <si>
    <t>NOVARA DI SICILIA</t>
  </si>
  <si>
    <t>F951</t>
  </si>
  <si>
    <t>NOVATE MEZZOLA</t>
  </si>
  <si>
    <t>F956</t>
  </si>
  <si>
    <t>NOVATE MILANESE</t>
  </si>
  <si>
    <t>F955</t>
  </si>
  <si>
    <t>NOVE</t>
  </si>
  <si>
    <t>F957</t>
  </si>
  <si>
    <t>NOVEDRATE</t>
  </si>
  <si>
    <t>F958</t>
  </si>
  <si>
    <t>NOVELLARA</t>
  </si>
  <si>
    <t>F960</t>
  </si>
  <si>
    <t>NOVELLO</t>
  </si>
  <si>
    <t>F961</t>
  </si>
  <si>
    <t>NOVENTA DI PIAVE</t>
  </si>
  <si>
    <t>F963</t>
  </si>
  <si>
    <t>NOVENTA PADOVANA</t>
  </si>
  <si>
    <t>F962</t>
  </si>
  <si>
    <t>NOVENTA VICENTINA</t>
  </si>
  <si>
    <t>F964</t>
  </si>
  <si>
    <t>NOVI DI MODENA</t>
  </si>
  <si>
    <t>F966</t>
  </si>
  <si>
    <t>NOVI LIGURE</t>
  </si>
  <si>
    <t>F965</t>
  </si>
  <si>
    <t>NOVI VELIA</t>
  </si>
  <si>
    <t>F967</t>
  </si>
  <si>
    <t>NOVIGLIO</t>
  </si>
  <si>
    <t>F968</t>
  </si>
  <si>
    <t>NOVOLI</t>
  </si>
  <si>
    <t>F970</t>
  </si>
  <si>
    <t>NUCETTO</t>
  </si>
  <si>
    <t>F972</t>
  </si>
  <si>
    <t>NUGHEDU DI SAN NICOLO'</t>
  </si>
  <si>
    <t>F975</t>
  </si>
  <si>
    <t>NUGHEDU SANTA VITTORIA</t>
  </si>
  <si>
    <t>F974</t>
  </si>
  <si>
    <t>NULE</t>
  </si>
  <si>
    <t>F976</t>
  </si>
  <si>
    <t>NULVI</t>
  </si>
  <si>
    <t>F977</t>
  </si>
  <si>
    <t>NUMANA</t>
  </si>
  <si>
    <t>F978</t>
  </si>
  <si>
    <t>NUORO</t>
  </si>
  <si>
    <t>F979</t>
  </si>
  <si>
    <t>NURACHI</t>
  </si>
  <si>
    <t>F980</t>
  </si>
  <si>
    <t>NURAGUS</t>
  </si>
  <si>
    <t>F981</t>
  </si>
  <si>
    <t>NURALLAO</t>
  </si>
  <si>
    <t>F982</t>
  </si>
  <si>
    <t>NURAMINIS</t>
  </si>
  <si>
    <t>F983</t>
  </si>
  <si>
    <t>NURECI</t>
  </si>
  <si>
    <t>F985</t>
  </si>
  <si>
    <t>NURRI</t>
  </si>
  <si>
    <t>F986</t>
  </si>
  <si>
    <t>NUS</t>
  </si>
  <si>
    <t>F987</t>
  </si>
  <si>
    <t>NUSCO</t>
  </si>
  <si>
    <t>F988</t>
  </si>
  <si>
    <t>NUVOLENTO</t>
  </si>
  <si>
    <t>F989</t>
  </si>
  <si>
    <t>NUVOLERA</t>
  </si>
  <si>
    <t>F990</t>
  </si>
  <si>
    <t>NUXIS</t>
  </si>
  <si>
    <t>F991</t>
  </si>
  <si>
    <t>OCCHIEPPO INFERIORE</t>
  </si>
  <si>
    <t>F992</t>
  </si>
  <si>
    <t>OCCHIEPPO SUPERIORE</t>
  </si>
  <si>
    <t>F993</t>
  </si>
  <si>
    <t>OCCHIOBELLO</t>
  </si>
  <si>
    <t>F994</t>
  </si>
  <si>
    <t>OCCIMIANO</t>
  </si>
  <si>
    <t>F995</t>
  </si>
  <si>
    <t>OCRE</t>
  </si>
  <si>
    <t>F996</t>
  </si>
  <si>
    <t>ODALENGO GRANDE</t>
  </si>
  <si>
    <t>F997</t>
  </si>
  <si>
    <t>ODALENGO PICCOLO</t>
  </si>
  <si>
    <t>F998</t>
  </si>
  <si>
    <t>ODERZO</t>
  </si>
  <si>
    <t>F999</t>
  </si>
  <si>
    <t>ODOLO</t>
  </si>
  <si>
    <t>G001</t>
  </si>
  <si>
    <t>OFENA</t>
  </si>
  <si>
    <t>G002</t>
  </si>
  <si>
    <t>OFFAGNA</t>
  </si>
  <si>
    <t>G003</t>
  </si>
  <si>
    <t>OFFANENGO</t>
  </si>
  <si>
    <t>G004</t>
  </si>
  <si>
    <t>OFFIDA</t>
  </si>
  <si>
    <t>G005</t>
  </si>
  <si>
    <t>OFFLAGA</t>
  </si>
  <si>
    <t>G006</t>
  </si>
  <si>
    <t>OGGEBBIO</t>
  </si>
  <si>
    <t>G007</t>
  </si>
  <si>
    <t>OGGIONA CON SANTO STEFANO</t>
  </si>
  <si>
    <t>G008</t>
  </si>
  <si>
    <t>OGGIONO</t>
  </si>
  <si>
    <t>G009</t>
  </si>
  <si>
    <t>OGLIANICO</t>
  </si>
  <si>
    <t>G010</t>
  </si>
  <si>
    <t>OGLIASTRO CILENTO</t>
  </si>
  <si>
    <t>G011</t>
  </si>
  <si>
    <t>OLBIA</t>
  </si>
  <si>
    <t>G015</t>
  </si>
  <si>
    <t>OLCENENGO</t>
  </si>
  <si>
    <t>G016</t>
  </si>
  <si>
    <t>OLDENICO</t>
  </si>
  <si>
    <t>G018</t>
  </si>
  <si>
    <t>OLEGGIO</t>
  </si>
  <si>
    <t>G019</t>
  </si>
  <si>
    <t>OLEGGIO CASTELLO</t>
  </si>
  <si>
    <t>G020</t>
  </si>
  <si>
    <t>OLEVANO DI LOMELLINA</t>
  </si>
  <si>
    <t>G021</t>
  </si>
  <si>
    <t>OLEVANO ROMANO</t>
  </si>
  <si>
    <t>G022</t>
  </si>
  <si>
    <t>OLEVANO SUL TUSCIANO</t>
  </si>
  <si>
    <t>G023</t>
  </si>
  <si>
    <t>OLGIATE CALCO</t>
  </si>
  <si>
    <t>G027</t>
  </si>
  <si>
    <t>OLGIATE COMASCO</t>
  </si>
  <si>
    <t>G025</t>
  </si>
  <si>
    <t>OLGIATE MOLGORA</t>
  </si>
  <si>
    <t>G026</t>
  </si>
  <si>
    <t>OLGIATE OLONA</t>
  </si>
  <si>
    <t>G028</t>
  </si>
  <si>
    <t>OLGINATE</t>
  </si>
  <si>
    <t>G030</t>
  </si>
  <si>
    <t>OLIENA</t>
  </si>
  <si>
    <t>G031</t>
  </si>
  <si>
    <t>OLIVA GESSI</t>
  </si>
  <si>
    <t>G032</t>
  </si>
  <si>
    <t>OLIVADI</t>
  </si>
  <si>
    <t>G034</t>
  </si>
  <si>
    <t>OLIVERI</t>
  </si>
  <si>
    <t>G036</t>
  </si>
  <si>
    <t>OLIVETO CITRA</t>
  </si>
  <si>
    <t>G039</t>
  </si>
  <si>
    <t>OLIVETO LARIO</t>
  </si>
  <si>
    <t>G040</t>
  </si>
  <si>
    <t>OLIVETO LUCANO</t>
  </si>
  <si>
    <t>G037</t>
  </si>
  <si>
    <t>OLIVETTA SAN MICHELE</t>
  </si>
  <si>
    <t>G041</t>
  </si>
  <si>
    <t>OLIVOLA</t>
  </si>
  <si>
    <t>G042</t>
  </si>
  <si>
    <t>OLLASTRA</t>
  </si>
  <si>
    <t>G043</t>
  </si>
  <si>
    <t>OLLOLAI</t>
  </si>
  <si>
    <t>G044</t>
  </si>
  <si>
    <t>OLLOMONT</t>
  </si>
  <si>
    <t>G045</t>
  </si>
  <si>
    <t>OLMEDO</t>
  </si>
  <si>
    <t>G046</t>
  </si>
  <si>
    <t>OLMENETA</t>
  </si>
  <si>
    <t>G047</t>
  </si>
  <si>
    <t>OLMO AL BREMBO</t>
  </si>
  <si>
    <t>G049</t>
  </si>
  <si>
    <t>OLMO GENTILE</t>
  </si>
  <si>
    <t>G048</t>
  </si>
  <si>
    <t>OLTRE IL COLLE</t>
  </si>
  <si>
    <t>G050</t>
  </si>
  <si>
    <t>OLTRESSENDA ALTA</t>
  </si>
  <si>
    <t>G054</t>
  </si>
  <si>
    <t>OLTRONA DI SAN MAMETTE</t>
  </si>
  <si>
    <t>G056</t>
  </si>
  <si>
    <t>OLZAI</t>
  </si>
  <si>
    <t>G058</t>
  </si>
  <si>
    <t>OME</t>
  </si>
  <si>
    <t>G061</t>
  </si>
  <si>
    <t>OMEGNA</t>
  </si>
  <si>
    <t>G062</t>
  </si>
  <si>
    <t>OMIGNANO</t>
  </si>
  <si>
    <t>G063</t>
  </si>
  <si>
    <t>ONANI'</t>
  </si>
  <si>
    <t>G064</t>
  </si>
  <si>
    <t>ONANO</t>
  </si>
  <si>
    <t>G065</t>
  </si>
  <si>
    <t>ONCINO</t>
  </si>
  <si>
    <t>G066</t>
  </si>
  <si>
    <t>ONETA</t>
  </si>
  <si>
    <t>G068</t>
  </si>
  <si>
    <t>ONIFAI</t>
  </si>
  <si>
    <t>G070</t>
  </si>
  <si>
    <t>ONIFERI</t>
  </si>
  <si>
    <t>G071</t>
  </si>
  <si>
    <t>ONO SAN PIETRO</t>
  </si>
  <si>
    <t>G074</t>
  </si>
  <si>
    <t>ONORE</t>
  </si>
  <si>
    <t>G075</t>
  </si>
  <si>
    <t>ONZO</t>
  </si>
  <si>
    <t>G076</t>
  </si>
  <si>
    <t>OPACCHIASELLA</t>
  </si>
  <si>
    <t>G077</t>
  </si>
  <si>
    <t>OPERA</t>
  </si>
  <si>
    <t>G078</t>
  </si>
  <si>
    <t>OPI</t>
  </si>
  <si>
    <t>G079</t>
  </si>
  <si>
    <t>OPPEANO</t>
  </si>
  <si>
    <t>G080</t>
  </si>
  <si>
    <t>OPPIDO LUCANO</t>
  </si>
  <si>
    <t>G081</t>
  </si>
  <si>
    <t>OPPIDO MAMERTINA</t>
  </si>
  <si>
    <t>G082</t>
  </si>
  <si>
    <t>ORA</t>
  </si>
  <si>
    <t>G083</t>
  </si>
  <si>
    <t>ORANI</t>
  </si>
  <si>
    <t>G084</t>
  </si>
  <si>
    <t>ORATINO</t>
  </si>
  <si>
    <t>G086</t>
  </si>
  <si>
    <t>ORBASSANO</t>
  </si>
  <si>
    <t>G087</t>
  </si>
  <si>
    <t>ORBETELLO</t>
  </si>
  <si>
    <t>G088</t>
  </si>
  <si>
    <t>ORCIANO DI PESARO</t>
  </si>
  <si>
    <t>G089</t>
  </si>
  <si>
    <t>ORCIANO PISANO</t>
  </si>
  <si>
    <t>G090</t>
  </si>
  <si>
    <t>ORCO FEGLINO</t>
  </si>
  <si>
    <t>D522</t>
  </si>
  <si>
    <t>ORDONA</t>
  </si>
  <si>
    <t>M266</t>
  </si>
  <si>
    <t>ORERO</t>
  </si>
  <si>
    <t>G093</t>
  </si>
  <si>
    <t>ORGIANO</t>
  </si>
  <si>
    <t>G095</t>
  </si>
  <si>
    <t>ORGOSOLO</t>
  </si>
  <si>
    <t>G097</t>
  </si>
  <si>
    <t>ORIA</t>
  </si>
  <si>
    <t>G098</t>
  </si>
  <si>
    <t>ORICOLA</t>
  </si>
  <si>
    <t>G102</t>
  </si>
  <si>
    <t>ORIGGIO</t>
  </si>
  <si>
    <t>G103</t>
  </si>
  <si>
    <t>ORINO</t>
  </si>
  <si>
    <t>G105</t>
  </si>
  <si>
    <t>ORIO AL SERIO</t>
  </si>
  <si>
    <t>G108</t>
  </si>
  <si>
    <t>ORIO CANAVESE</t>
  </si>
  <si>
    <t>G109</t>
  </si>
  <si>
    <t>ORIO LITTA</t>
  </si>
  <si>
    <t>G107</t>
  </si>
  <si>
    <t>ORIOLO</t>
  </si>
  <si>
    <t>G110</t>
  </si>
  <si>
    <t>ORIOLO ROMANO</t>
  </si>
  <si>
    <t>G111</t>
  </si>
  <si>
    <t>ORISTANO</t>
  </si>
  <si>
    <t>G113</t>
  </si>
  <si>
    <t>ORMEA</t>
  </si>
  <si>
    <t>G114</t>
  </si>
  <si>
    <t>ORMELLE</t>
  </si>
  <si>
    <t>G115</t>
  </si>
  <si>
    <t>ORNAGO</t>
  </si>
  <si>
    <t>G116</t>
  </si>
  <si>
    <t>ORNAVASSO</t>
  </si>
  <si>
    <t>G117</t>
  </si>
  <si>
    <t>ORNICA</t>
  </si>
  <si>
    <t>G118</t>
  </si>
  <si>
    <t>OROSEI</t>
  </si>
  <si>
    <t>G119</t>
  </si>
  <si>
    <t>OROTELLI</t>
  </si>
  <si>
    <t>G120</t>
  </si>
  <si>
    <t>ORRIA</t>
  </si>
  <si>
    <t>G121</t>
  </si>
  <si>
    <t>ORROLI</t>
  </si>
  <si>
    <t>G122</t>
  </si>
  <si>
    <t>ORSAGO</t>
  </si>
  <si>
    <t>G123</t>
  </si>
  <si>
    <t>ORSARA BORMIDA</t>
  </si>
  <si>
    <t>G124</t>
  </si>
  <si>
    <t>ORSARA DI PUGLIA</t>
  </si>
  <si>
    <t>G125</t>
  </si>
  <si>
    <t>ORSENIGO</t>
  </si>
  <si>
    <t>G126</t>
  </si>
  <si>
    <t>ORSERA</t>
  </si>
  <si>
    <t>G127</t>
  </si>
  <si>
    <t>ORSOGNA</t>
  </si>
  <si>
    <t>G128</t>
  </si>
  <si>
    <t>ORSOMARSO</t>
  </si>
  <si>
    <t>G129</t>
  </si>
  <si>
    <t>ORTA DI ATELLA</t>
  </si>
  <si>
    <t>G130</t>
  </si>
  <si>
    <t>ORTA NOVA</t>
  </si>
  <si>
    <t>G131</t>
  </si>
  <si>
    <t>ORTA SAN GIULIO</t>
  </si>
  <si>
    <t>G134</t>
  </si>
  <si>
    <t>ORTACESUS</t>
  </si>
  <si>
    <t>G133</t>
  </si>
  <si>
    <t>ORTE</t>
  </si>
  <si>
    <t>G135</t>
  </si>
  <si>
    <t>ORTELLE</t>
  </si>
  <si>
    <t>G136</t>
  </si>
  <si>
    <t>ORTEZZANO</t>
  </si>
  <si>
    <t>G137</t>
  </si>
  <si>
    <t>ORTIGNANO RAGGIOLO</t>
  </si>
  <si>
    <t>G139</t>
  </si>
  <si>
    <t>ORTISEI</t>
  </si>
  <si>
    <t>G140</t>
  </si>
  <si>
    <t>ORTONA</t>
  </si>
  <si>
    <t>G141</t>
  </si>
  <si>
    <t>ORTONA DEI MARSI</t>
  </si>
  <si>
    <t>G142</t>
  </si>
  <si>
    <t>ORTONOVO</t>
  </si>
  <si>
    <t>G143</t>
  </si>
  <si>
    <t>ORTOVERO</t>
  </si>
  <si>
    <t>G144</t>
  </si>
  <si>
    <t>ORTUCCHIO</t>
  </si>
  <si>
    <t>G145</t>
  </si>
  <si>
    <t>ORTUERI</t>
  </si>
  <si>
    <t>G146</t>
  </si>
  <si>
    <t>ORUNE</t>
  </si>
  <si>
    <t>G147</t>
  </si>
  <si>
    <t>ORVIETO</t>
  </si>
  <si>
    <t>G148</t>
  </si>
  <si>
    <t>ORVINIO</t>
  </si>
  <si>
    <t>B595</t>
  </si>
  <si>
    <t>ORZINUOVI</t>
  </si>
  <si>
    <t>G149</t>
  </si>
  <si>
    <t>ORZIVECCHI</t>
  </si>
  <si>
    <t>G150</t>
  </si>
  <si>
    <t>OSASCO</t>
  </si>
  <si>
    <t>G151</t>
  </si>
  <si>
    <t>OSASIO</t>
  </si>
  <si>
    <t>G152</t>
  </si>
  <si>
    <t>OSCHIRI</t>
  </si>
  <si>
    <t>G153</t>
  </si>
  <si>
    <t>OSIDDA</t>
  </si>
  <si>
    <t>G154</t>
  </si>
  <si>
    <t>OSIGLIA</t>
  </si>
  <si>
    <t>G155</t>
  </si>
  <si>
    <t>OSILO</t>
  </si>
  <si>
    <t>G156</t>
  </si>
  <si>
    <t>OSIMO</t>
  </si>
  <si>
    <t>G157</t>
  </si>
  <si>
    <t>OSINI</t>
  </si>
  <si>
    <t>G158</t>
  </si>
  <si>
    <t>OSIO SOPRA</t>
  </si>
  <si>
    <t>G159</t>
  </si>
  <si>
    <t>OSIO SOTTO</t>
  </si>
  <si>
    <t>G160</t>
  </si>
  <si>
    <t>OSMATE</t>
  </si>
  <si>
    <t>E529</t>
  </si>
  <si>
    <t>OSNAGO</t>
  </si>
  <si>
    <t>G161</t>
  </si>
  <si>
    <t>OSOPPO</t>
  </si>
  <si>
    <t>G163</t>
  </si>
  <si>
    <t>OSPEDALETTI</t>
  </si>
  <si>
    <t>G164</t>
  </si>
  <si>
    <t>OSPEDALETTO</t>
  </si>
  <si>
    <t>G168</t>
  </si>
  <si>
    <t>OSPEDALETTO D'ALPINOLO</t>
  </si>
  <si>
    <t>G165</t>
  </si>
  <si>
    <t>OSPEDALETTO EUGANEO</t>
  </si>
  <si>
    <t>G167</t>
  </si>
  <si>
    <t>OSPEDALETTO LODIGIANO</t>
  </si>
  <si>
    <t>G166</t>
  </si>
  <si>
    <t>OSPITALE DI CADORE</t>
  </si>
  <si>
    <t>G169</t>
  </si>
  <si>
    <t>OSPITALETTO</t>
  </si>
  <si>
    <t>G170</t>
  </si>
  <si>
    <t>OSSAGO LODIGIANO</t>
  </si>
  <si>
    <t>G171</t>
  </si>
  <si>
    <t>OSSANA</t>
  </si>
  <si>
    <t>G173</t>
  </si>
  <si>
    <t>OSSERO</t>
  </si>
  <si>
    <t>G177</t>
  </si>
  <si>
    <t>OSSI</t>
  </si>
  <si>
    <t>G178</t>
  </si>
  <si>
    <t>OSSIMO</t>
  </si>
  <si>
    <t>G179</t>
  </si>
  <si>
    <t>OSSONA</t>
  </si>
  <si>
    <t>G181</t>
  </si>
  <si>
    <t>OSSUCCIO</t>
  </si>
  <si>
    <t>G182</t>
  </si>
  <si>
    <t>OSTANA</t>
  </si>
  <si>
    <t>G183</t>
  </si>
  <si>
    <t>OSTELLATO</t>
  </si>
  <si>
    <t>G184</t>
  </si>
  <si>
    <t>OSTIANO</t>
  </si>
  <si>
    <t>G185</t>
  </si>
  <si>
    <t>OSTIGLIA</t>
  </si>
  <si>
    <t>G186</t>
  </si>
  <si>
    <t>OSTRA</t>
  </si>
  <si>
    <t>F401</t>
  </si>
  <si>
    <t>OSTRA VETERE</t>
  </si>
  <si>
    <t>F581</t>
  </si>
  <si>
    <t>OSTUNI</t>
  </si>
  <si>
    <t>G187</t>
  </si>
  <si>
    <t>OTRANTO</t>
  </si>
  <si>
    <t>G188</t>
  </si>
  <si>
    <t>OTRICOLI</t>
  </si>
  <si>
    <t>G189</t>
  </si>
  <si>
    <t>OTTANA</t>
  </si>
  <si>
    <t>G191</t>
  </si>
  <si>
    <t>OTTATI</t>
  </si>
  <si>
    <t>G192</t>
  </si>
  <si>
    <t>OTTAVIANO</t>
  </si>
  <si>
    <t>G190</t>
  </si>
  <si>
    <t>OTTIGLIO</t>
  </si>
  <si>
    <t>G193</t>
  </si>
  <si>
    <t>OTTOBIANO</t>
  </si>
  <si>
    <t>G194</t>
  </si>
  <si>
    <t>OTTONE</t>
  </si>
  <si>
    <t>G195</t>
  </si>
  <si>
    <t>OULX</t>
  </si>
  <si>
    <t>G196</t>
  </si>
  <si>
    <t>OVADA</t>
  </si>
  <si>
    <t>G197</t>
  </si>
  <si>
    <t>OVARO</t>
  </si>
  <si>
    <t>G198</t>
  </si>
  <si>
    <t>OVIGLIO</t>
  </si>
  <si>
    <t>G199</t>
  </si>
  <si>
    <t>OVINDOLI</t>
  </si>
  <si>
    <t>G200</t>
  </si>
  <si>
    <t>OVODDA</t>
  </si>
  <si>
    <t>G201</t>
  </si>
  <si>
    <t>OYACE</t>
  </si>
  <si>
    <t>G012</t>
  </si>
  <si>
    <t>OZEGNA</t>
  </si>
  <si>
    <t>G202</t>
  </si>
  <si>
    <t>OZIERI</t>
  </si>
  <si>
    <t>G203</t>
  </si>
  <si>
    <t>OZZANO DELL'EMILIA</t>
  </si>
  <si>
    <t>G205</t>
  </si>
  <si>
    <t>OZZANO MONFERRATO</t>
  </si>
  <si>
    <t>G204</t>
  </si>
  <si>
    <t>OZZERO</t>
  </si>
  <si>
    <t>G206</t>
  </si>
  <si>
    <t>PABILLONIS</t>
  </si>
  <si>
    <t>G207</t>
  </si>
  <si>
    <t>PACE DEL MELA</t>
  </si>
  <si>
    <t>G209</t>
  </si>
  <si>
    <t>PACECO</t>
  </si>
  <si>
    <t>G208</t>
  </si>
  <si>
    <t>PACENTRO</t>
  </si>
  <si>
    <t>G210</t>
  </si>
  <si>
    <t>PACHINO</t>
  </si>
  <si>
    <t>G211</t>
  </si>
  <si>
    <t>PACIANO</t>
  </si>
  <si>
    <t>G212</t>
  </si>
  <si>
    <t>PADENGHE SUL GARDA</t>
  </si>
  <si>
    <t>G213</t>
  </si>
  <si>
    <t>PADERGNONE</t>
  </si>
  <si>
    <t>G214</t>
  </si>
  <si>
    <t>PADERNA</t>
  </si>
  <si>
    <t>G215</t>
  </si>
  <si>
    <t>PADERNO D'ADDA</t>
  </si>
  <si>
    <t>G218</t>
  </si>
  <si>
    <t>PADERNO DEL GRAPPA</t>
  </si>
  <si>
    <t>G221</t>
  </si>
  <si>
    <t>PADERNO DUGNANO</t>
  </si>
  <si>
    <t>G220</t>
  </si>
  <si>
    <t>PADERNO FRANCIACORTA</t>
  </si>
  <si>
    <t>G217</t>
  </si>
  <si>
    <t>PADERNO PONCHIELLI</t>
  </si>
  <si>
    <t>G222</t>
  </si>
  <si>
    <t>PADOVA</t>
  </si>
  <si>
    <t>G224</t>
  </si>
  <si>
    <t>PADRIA</t>
  </si>
  <si>
    <t>G225</t>
  </si>
  <si>
    <t>PADRU</t>
  </si>
  <si>
    <t>M301</t>
  </si>
  <si>
    <t>PADULA</t>
  </si>
  <si>
    <t>G226</t>
  </si>
  <si>
    <t>PADULI</t>
  </si>
  <si>
    <t>G227</t>
  </si>
  <si>
    <t>PAESANA</t>
  </si>
  <si>
    <t>G228</t>
  </si>
  <si>
    <t>PAESE</t>
  </si>
  <si>
    <t>G229</t>
  </si>
  <si>
    <t>PAGANI</t>
  </si>
  <si>
    <t>G230</t>
  </si>
  <si>
    <t>PAGANICO SABINO</t>
  </si>
  <si>
    <t>G232</t>
  </si>
  <si>
    <t>PAGAZZANO</t>
  </si>
  <si>
    <t>G233</t>
  </si>
  <si>
    <t>PAGLIARA</t>
  </si>
  <si>
    <t>G234</t>
  </si>
  <si>
    <t>PAGLIETA</t>
  </si>
  <si>
    <t>G237</t>
  </si>
  <si>
    <t>PAGNACCO</t>
  </si>
  <si>
    <t>G238</t>
  </si>
  <si>
    <t>PAGNO</t>
  </si>
  <si>
    <t>G240</t>
  </si>
  <si>
    <t>PAGNONA</t>
  </si>
  <si>
    <t>G241</t>
  </si>
  <si>
    <t>PAGO DEL VALLO DI LAURO</t>
  </si>
  <si>
    <t>G242</t>
  </si>
  <si>
    <t>PAGO VEIANO</t>
  </si>
  <si>
    <t>G243</t>
  </si>
  <si>
    <t>PAISCO LOVENO</t>
  </si>
  <si>
    <t>G247</t>
  </si>
  <si>
    <t>PAITONE</t>
  </si>
  <si>
    <t>G248</t>
  </si>
  <si>
    <t>PALADINA</t>
  </si>
  <si>
    <t>G249</t>
  </si>
  <si>
    <t>PALAGANO</t>
  </si>
  <si>
    <t>G250</t>
  </si>
  <si>
    <t>PALAGIANELLO</t>
  </si>
  <si>
    <t>G251</t>
  </si>
  <si>
    <t>PALAGIANO</t>
  </si>
  <si>
    <t>G252</t>
  </si>
  <si>
    <t>PALAGONIA</t>
  </si>
  <si>
    <t>G253</t>
  </si>
  <si>
    <t>PALAIA</t>
  </si>
  <si>
    <t>G254</t>
  </si>
  <si>
    <t>PALANZANO</t>
  </si>
  <si>
    <t>G255</t>
  </si>
  <si>
    <t>PALATA</t>
  </si>
  <si>
    <t>G257</t>
  </si>
  <si>
    <t>PALAU</t>
  </si>
  <si>
    <t>G258</t>
  </si>
  <si>
    <t>PALAZZAGO</t>
  </si>
  <si>
    <t>G259</t>
  </si>
  <si>
    <t>PALAZZO ADRIANO</t>
  </si>
  <si>
    <t>G263</t>
  </si>
  <si>
    <t>PALAZZO CANAVESE</t>
  </si>
  <si>
    <t>G262</t>
  </si>
  <si>
    <t>PALAZZO PIGNANO</t>
  </si>
  <si>
    <t>G260</t>
  </si>
  <si>
    <t>PALAZZO SAN GERVASIO</t>
  </si>
  <si>
    <t>G261</t>
  </si>
  <si>
    <t>PALAZZOLO ACREIDE</t>
  </si>
  <si>
    <t>G267</t>
  </si>
  <si>
    <t>PALAZZOLO DELLO STELLA</t>
  </si>
  <si>
    <t>G268</t>
  </si>
  <si>
    <t>PALAZZOLO SULL'OGLIO</t>
  </si>
  <si>
    <t>G264</t>
  </si>
  <si>
    <t>PALAZZOLO VERCELLESE</t>
  </si>
  <si>
    <t>G266</t>
  </si>
  <si>
    <t>PALAZZUOLO SUL SENIO</t>
  </si>
  <si>
    <t>G270</t>
  </si>
  <si>
    <t>PALENA</t>
  </si>
  <si>
    <t>G271</t>
  </si>
  <si>
    <t>PALERMITI</t>
  </si>
  <si>
    <t>G272</t>
  </si>
  <si>
    <t>PALERMO</t>
  </si>
  <si>
    <t>G273</t>
  </si>
  <si>
    <t>PALESTRINA</t>
  </si>
  <si>
    <t>G274</t>
  </si>
  <si>
    <t>PALESTRO</t>
  </si>
  <si>
    <t>G275</t>
  </si>
  <si>
    <t>PALIANO</t>
  </si>
  <si>
    <t>G276</t>
  </si>
  <si>
    <t>PALIZZI</t>
  </si>
  <si>
    <t>G277</t>
  </si>
  <si>
    <t>PALLAGORIO</t>
  </si>
  <si>
    <t>G278</t>
  </si>
  <si>
    <t>PALLANZENO</t>
  </si>
  <si>
    <t>G280</t>
  </si>
  <si>
    <t>PALLARE</t>
  </si>
  <si>
    <t>G281</t>
  </si>
  <si>
    <t>PALMA CAMPANIA</t>
  </si>
  <si>
    <t>G283</t>
  </si>
  <si>
    <t>PALMA DI MONTECHIARO</t>
  </si>
  <si>
    <t>G282</t>
  </si>
  <si>
    <t>PALMANOVA</t>
  </si>
  <si>
    <t>G284</t>
  </si>
  <si>
    <t>PALMARIGGI</t>
  </si>
  <si>
    <t>G285</t>
  </si>
  <si>
    <t>PALMAS ARBOREA</t>
  </si>
  <si>
    <t>G286</t>
  </si>
  <si>
    <t>PALMI</t>
  </si>
  <si>
    <t>G288</t>
  </si>
  <si>
    <t>PALMIANO</t>
  </si>
  <si>
    <t>G289</t>
  </si>
  <si>
    <t>PALMOLI</t>
  </si>
  <si>
    <t>G290</t>
  </si>
  <si>
    <t>PALO DEL COLLE</t>
  </si>
  <si>
    <t>G291</t>
  </si>
  <si>
    <t>PALOMBARA SABINA</t>
  </si>
  <si>
    <t>G293</t>
  </si>
  <si>
    <t>PALOMBARO</t>
  </si>
  <si>
    <t>G294</t>
  </si>
  <si>
    <t>PALOMONTE</t>
  </si>
  <si>
    <t>G292</t>
  </si>
  <si>
    <t>PALOSCO</t>
  </si>
  <si>
    <t>G295</t>
  </si>
  <si>
    <t>PALU'</t>
  </si>
  <si>
    <t>G297</t>
  </si>
  <si>
    <t>PALU' DEL FERSINA</t>
  </si>
  <si>
    <t>G296</t>
  </si>
  <si>
    <t>PALUDI</t>
  </si>
  <si>
    <t>G298</t>
  </si>
  <si>
    <t>PALUZZA</t>
  </si>
  <si>
    <t>G300</t>
  </si>
  <si>
    <t>PAMPARATO</t>
  </si>
  <si>
    <t>G302</t>
  </si>
  <si>
    <t>PANCALIERI</t>
  </si>
  <si>
    <t>G303</t>
  </si>
  <si>
    <t>PANCARANA</t>
  </si>
  <si>
    <t>G304</t>
  </si>
  <si>
    <t>PANCHIA'</t>
  </si>
  <si>
    <t>G305</t>
  </si>
  <si>
    <t>PANDINO</t>
  </si>
  <si>
    <t>G306</t>
  </si>
  <si>
    <t>PANETTIERI</t>
  </si>
  <si>
    <t>G307</t>
  </si>
  <si>
    <t>PANICALE</t>
  </si>
  <si>
    <t>G308</t>
  </si>
  <si>
    <t>PANNARANO</t>
  </si>
  <si>
    <t>G311</t>
  </si>
  <si>
    <t>PANNI</t>
  </si>
  <si>
    <t>G312</t>
  </si>
  <si>
    <t>PANNONE</t>
  </si>
  <si>
    <t>G313</t>
  </si>
  <si>
    <t>PANTELLERIA</t>
  </si>
  <si>
    <t>G315</t>
  </si>
  <si>
    <t>PANTIGLIATE</t>
  </si>
  <si>
    <t>G316</t>
  </si>
  <si>
    <t>PAOLA</t>
  </si>
  <si>
    <t>G317</t>
  </si>
  <si>
    <t>PAOLISI</t>
  </si>
  <si>
    <t>G318</t>
  </si>
  <si>
    <t>PAPASIDERO</t>
  </si>
  <si>
    <t>G320</t>
  </si>
  <si>
    <t>PAPOZZE</t>
  </si>
  <si>
    <t>G323</t>
  </si>
  <si>
    <t>PARABIAGO</t>
  </si>
  <si>
    <t>G324</t>
  </si>
  <si>
    <t>PARABITA</t>
  </si>
  <si>
    <t>G325</t>
  </si>
  <si>
    <t>PARATICO</t>
  </si>
  <si>
    <t>G327</t>
  </si>
  <si>
    <t>PARCINES</t>
  </si>
  <si>
    <t>G328</t>
  </si>
  <si>
    <t>PARE'</t>
  </si>
  <si>
    <t>G329</t>
  </si>
  <si>
    <t>PARELLA</t>
  </si>
  <si>
    <t>G330</t>
  </si>
  <si>
    <t>PARENTI</t>
  </si>
  <si>
    <t>G331</t>
  </si>
  <si>
    <t>PARENZO</t>
  </si>
  <si>
    <t>G332</t>
  </si>
  <si>
    <t>PARETE</t>
  </si>
  <si>
    <t>G333</t>
  </si>
  <si>
    <t>PARETO</t>
  </si>
  <si>
    <t>G334</t>
  </si>
  <si>
    <t>PARGHELIA</t>
  </si>
  <si>
    <t>G335</t>
  </si>
  <si>
    <t>PARLASCO</t>
  </si>
  <si>
    <t>G336</t>
  </si>
  <si>
    <t>PARMA</t>
  </si>
  <si>
    <t>G337</t>
  </si>
  <si>
    <t>PARODI LIGURE</t>
  </si>
  <si>
    <t>G338</t>
  </si>
  <si>
    <t>PAROLDO</t>
  </si>
  <si>
    <t>G339</t>
  </si>
  <si>
    <t>PAROLISE</t>
  </si>
  <si>
    <t>G340</t>
  </si>
  <si>
    <t>PARONA</t>
  </si>
  <si>
    <t>G342</t>
  </si>
  <si>
    <t>PARRANO</t>
  </si>
  <si>
    <t>G344</t>
  </si>
  <si>
    <t>PARRE</t>
  </si>
  <si>
    <t>G346</t>
  </si>
  <si>
    <t>PARTANNA</t>
  </si>
  <si>
    <t>G347</t>
  </si>
  <si>
    <t>PARTINICO</t>
  </si>
  <si>
    <t>G348</t>
  </si>
  <si>
    <t>PARUZZARO</t>
  </si>
  <si>
    <t>G349</t>
  </si>
  <si>
    <t>PARZANICA</t>
  </si>
  <si>
    <t>G350</t>
  </si>
  <si>
    <t>PASIAN DI PRATO</t>
  </si>
  <si>
    <t>G352</t>
  </si>
  <si>
    <t>PASIANO DI PORDENONE</t>
  </si>
  <si>
    <t>G353</t>
  </si>
  <si>
    <t>PASPARDO</t>
  </si>
  <si>
    <t>G354</t>
  </si>
  <si>
    <t>PASSERANO MARMORITO</t>
  </si>
  <si>
    <t>G358</t>
  </si>
  <si>
    <t>PASSIGNANO SUL TRASIMENO</t>
  </si>
  <si>
    <t>G359</t>
  </si>
  <si>
    <t>PASSIRANO</t>
  </si>
  <si>
    <t>G361</t>
  </si>
  <si>
    <t>PASTENA</t>
  </si>
  <si>
    <t>G362</t>
  </si>
  <si>
    <t>PASTORANO</t>
  </si>
  <si>
    <t>G364</t>
  </si>
  <si>
    <t>PASTRENGO</t>
  </si>
  <si>
    <t>G365</t>
  </si>
  <si>
    <t>PASTURANA</t>
  </si>
  <si>
    <t>G367</t>
  </si>
  <si>
    <t>PASTURO</t>
  </si>
  <si>
    <t>G368</t>
  </si>
  <si>
    <t>PATERNO</t>
  </si>
  <si>
    <t>M269</t>
  </si>
  <si>
    <t>PATERNO'</t>
  </si>
  <si>
    <t>G371</t>
  </si>
  <si>
    <t>PATERNO CALABRO</t>
  </si>
  <si>
    <t>G372</t>
  </si>
  <si>
    <t>PATERNOPOLI</t>
  </si>
  <si>
    <t>G370</t>
  </si>
  <si>
    <t>PATRICA</t>
  </si>
  <si>
    <t>G374</t>
  </si>
  <si>
    <t>PATTADA</t>
  </si>
  <si>
    <t>G376</t>
  </si>
  <si>
    <t>PATTI</t>
  </si>
  <si>
    <t>G377</t>
  </si>
  <si>
    <t>PATU'</t>
  </si>
  <si>
    <t>G378</t>
  </si>
  <si>
    <t>PAU</t>
  </si>
  <si>
    <t>G379</t>
  </si>
  <si>
    <t>PAUGNANO</t>
  </si>
  <si>
    <t>G380</t>
  </si>
  <si>
    <t>PAULARO</t>
  </si>
  <si>
    <t>G381</t>
  </si>
  <si>
    <t>PAULI ARBAREI</t>
  </si>
  <si>
    <t>G382</t>
  </si>
  <si>
    <t>PAULILATINO</t>
  </si>
  <si>
    <t>G384</t>
  </si>
  <si>
    <t>PAULLO</t>
  </si>
  <si>
    <t>G385</t>
  </si>
  <si>
    <t>PAUPISI</t>
  </si>
  <si>
    <t>G386</t>
  </si>
  <si>
    <t>PAVAROLO</t>
  </si>
  <si>
    <t>G387</t>
  </si>
  <si>
    <t>PAVIA</t>
  </si>
  <si>
    <t>G388</t>
  </si>
  <si>
    <t>PAVIA DI UDINE</t>
  </si>
  <si>
    <t>G389</t>
  </si>
  <si>
    <t>PAVONE CANAVESE</t>
  </si>
  <si>
    <t>G392</t>
  </si>
  <si>
    <t>PAVONE DEL MELLA</t>
  </si>
  <si>
    <t>G391</t>
  </si>
  <si>
    <t>PAVULLO NEL FRIGNANO</t>
  </si>
  <si>
    <t>G393</t>
  </si>
  <si>
    <t>PAZZANO</t>
  </si>
  <si>
    <t>G394</t>
  </si>
  <si>
    <t>PECCIOLI</t>
  </si>
  <si>
    <t>G395</t>
  </si>
  <si>
    <t>PECCO</t>
  </si>
  <si>
    <t>G396</t>
  </si>
  <si>
    <t>PECETTO DI VALENZA</t>
  </si>
  <si>
    <t>G397</t>
  </si>
  <si>
    <t>PECETTO TORINESE</t>
  </si>
  <si>
    <t>G398</t>
  </si>
  <si>
    <t>PECORARA</t>
  </si>
  <si>
    <t>G399</t>
  </si>
  <si>
    <t>PEDACE</t>
  </si>
  <si>
    <t>G400</t>
  </si>
  <si>
    <t>PEDARA</t>
  </si>
  <si>
    <t>G402</t>
  </si>
  <si>
    <t>PEDASO</t>
  </si>
  <si>
    <t>G403</t>
  </si>
  <si>
    <t>PEDAVENA</t>
  </si>
  <si>
    <t>G404</t>
  </si>
  <si>
    <t>PEDEMONTE</t>
  </si>
  <si>
    <t>G406</t>
  </si>
  <si>
    <t>PEDEROBBA</t>
  </si>
  <si>
    <t>G408</t>
  </si>
  <si>
    <t>PEDESINA</t>
  </si>
  <si>
    <t>G410</t>
  </si>
  <si>
    <t>PEDIVIGLIANO</t>
  </si>
  <si>
    <t>G411</t>
  </si>
  <si>
    <t>PEDRENGO</t>
  </si>
  <si>
    <t>G412</t>
  </si>
  <si>
    <t>PEGLIO</t>
  </si>
  <si>
    <t>G415</t>
  </si>
  <si>
    <t>PEGLIO DI PESARO</t>
  </si>
  <si>
    <t>G416</t>
  </si>
  <si>
    <t>PEGOGNAGA</t>
  </si>
  <si>
    <t>G417</t>
  </si>
  <si>
    <t>PEIA</t>
  </si>
  <si>
    <t>G418</t>
  </si>
  <si>
    <t>PEIO</t>
  </si>
  <si>
    <t>G419</t>
  </si>
  <si>
    <t>PELAGO</t>
  </si>
  <si>
    <t>G420</t>
  </si>
  <si>
    <t>PELLA</t>
  </si>
  <si>
    <t>G421</t>
  </si>
  <si>
    <t>PELLEGRINO PARMENSE</t>
  </si>
  <si>
    <t>G424</t>
  </si>
  <si>
    <t>PELLEZZANO</t>
  </si>
  <si>
    <t>G426</t>
  </si>
  <si>
    <t>PELLIO INTELVI</t>
  </si>
  <si>
    <t>G427</t>
  </si>
  <si>
    <t>PELLIZZANO</t>
  </si>
  <si>
    <t>G428</t>
  </si>
  <si>
    <t>PELUGO</t>
  </si>
  <si>
    <t>G429</t>
  </si>
  <si>
    <t>PENANGO</t>
  </si>
  <si>
    <t>G430</t>
  </si>
  <si>
    <t>PENNA IN TEVERINA</t>
  </si>
  <si>
    <t>G432</t>
  </si>
  <si>
    <t>PENNA SAN GIOVANNI</t>
  </si>
  <si>
    <t>G436</t>
  </si>
  <si>
    <t>PENNA SANT'ANDREA</t>
  </si>
  <si>
    <t>G437</t>
  </si>
  <si>
    <t>PENNABILLI</t>
  </si>
  <si>
    <t>G433</t>
  </si>
  <si>
    <t>PENNADOMO</t>
  </si>
  <si>
    <t>G434</t>
  </si>
  <si>
    <t>PENNAPIEDIMONTE</t>
  </si>
  <si>
    <t>G435</t>
  </si>
  <si>
    <t>PENNE</t>
  </si>
  <si>
    <t>G438</t>
  </si>
  <si>
    <t>PENTONE</t>
  </si>
  <si>
    <t>G439</t>
  </si>
  <si>
    <t>PERANO</t>
  </si>
  <si>
    <t>G441</t>
  </si>
  <si>
    <t>PERAROLO DI CADORE</t>
  </si>
  <si>
    <t>G442</t>
  </si>
  <si>
    <t>PERCA</t>
  </si>
  <si>
    <t>G443</t>
  </si>
  <si>
    <t>PERCILE</t>
  </si>
  <si>
    <t>G444</t>
  </si>
  <si>
    <t>PERDASDEFOGU</t>
  </si>
  <si>
    <t>G445</t>
  </si>
  <si>
    <t>PERDAXIUS</t>
  </si>
  <si>
    <t>G446</t>
  </si>
  <si>
    <t>PERDIFUMO</t>
  </si>
  <si>
    <t>G447</t>
  </si>
  <si>
    <t>PEREGO</t>
  </si>
  <si>
    <t>G448</t>
  </si>
  <si>
    <t>PERETO</t>
  </si>
  <si>
    <t>G449</t>
  </si>
  <si>
    <t>PERFUGAS</t>
  </si>
  <si>
    <t>G450</t>
  </si>
  <si>
    <t>PERGINE VALDARNO</t>
  </si>
  <si>
    <t>G451</t>
  </si>
  <si>
    <t>PERGINE VALSUGANA</t>
  </si>
  <si>
    <t>G452</t>
  </si>
  <si>
    <t>PERGOLA</t>
  </si>
  <si>
    <t>G453</t>
  </si>
  <si>
    <t>PERINALDO</t>
  </si>
  <si>
    <t>G454</t>
  </si>
  <si>
    <t>PERITO</t>
  </si>
  <si>
    <t>G455</t>
  </si>
  <si>
    <t>PERLEDO</t>
  </si>
  <si>
    <t>G456</t>
  </si>
  <si>
    <t>PERLETTO</t>
  </si>
  <si>
    <t>G457</t>
  </si>
  <si>
    <t>PERLO</t>
  </si>
  <si>
    <t>G458</t>
  </si>
  <si>
    <t>PERLOZ</t>
  </si>
  <si>
    <t>G459</t>
  </si>
  <si>
    <t>PERNUMIA</t>
  </si>
  <si>
    <t>G461</t>
  </si>
  <si>
    <t>PERO</t>
  </si>
  <si>
    <t>C013</t>
  </si>
  <si>
    <t>PEROSA ARGENTINA</t>
  </si>
  <si>
    <t>G463</t>
  </si>
  <si>
    <t>PEROSA CANAVESE</t>
  </si>
  <si>
    <t>G462</t>
  </si>
  <si>
    <t>PERRERO</t>
  </si>
  <si>
    <t>G465</t>
  </si>
  <si>
    <t>PERSICO DOSIMO</t>
  </si>
  <si>
    <t>G469</t>
  </si>
  <si>
    <t>PERTENGO</t>
  </si>
  <si>
    <t>G471</t>
  </si>
  <si>
    <t>PERTICA ALTA</t>
  </si>
  <si>
    <t>G474</t>
  </si>
  <si>
    <t>PERTICA BASSA</t>
  </si>
  <si>
    <t>G475</t>
  </si>
  <si>
    <t>PERTOSA</t>
  </si>
  <si>
    <t>G476</t>
  </si>
  <si>
    <t>PERTUSIO</t>
  </si>
  <si>
    <t>G477</t>
  </si>
  <si>
    <t>PERUGIA</t>
  </si>
  <si>
    <t>G478</t>
  </si>
  <si>
    <t>PESARO</t>
  </si>
  <si>
    <t>G479</t>
  </si>
  <si>
    <t>PESCAGLIA</t>
  </si>
  <si>
    <t>G480</t>
  </si>
  <si>
    <t>PESCANTINA</t>
  </si>
  <si>
    <t>G481</t>
  </si>
  <si>
    <t>PESCARA</t>
  </si>
  <si>
    <t>G482</t>
  </si>
  <si>
    <t>PESCAROLO ED UNITI</t>
  </si>
  <si>
    <t>G483</t>
  </si>
  <si>
    <t>PESCASSEROLI</t>
  </si>
  <si>
    <t>G484</t>
  </si>
  <si>
    <t>PESCATE</t>
  </si>
  <si>
    <t>G485</t>
  </si>
  <si>
    <t>PESCHE</t>
  </si>
  <si>
    <t>G486</t>
  </si>
  <si>
    <t>PESCHICI</t>
  </si>
  <si>
    <t>G487</t>
  </si>
  <si>
    <t>PESCHIERA BORROMEO</t>
  </si>
  <si>
    <t>G488</t>
  </si>
  <si>
    <t>PESCHIERA DEL GARDA</t>
  </si>
  <si>
    <t>G489</t>
  </si>
  <si>
    <t>PESCIA</t>
  </si>
  <si>
    <t>G491</t>
  </si>
  <si>
    <t>PESCINA</t>
  </si>
  <si>
    <t>G492</t>
  </si>
  <si>
    <t>PESCO SANNITA</t>
  </si>
  <si>
    <t>G494</t>
  </si>
  <si>
    <t>PESCOCOSTANZO</t>
  </si>
  <si>
    <t>G493</t>
  </si>
  <si>
    <t>PESCOLANCIANO</t>
  </si>
  <si>
    <t>G495</t>
  </si>
  <si>
    <t>PESCOPAGANO</t>
  </si>
  <si>
    <t>G496</t>
  </si>
  <si>
    <t>PESCOPENNATARO</t>
  </si>
  <si>
    <t>G497</t>
  </si>
  <si>
    <t>PESCOROCCHIANO</t>
  </si>
  <si>
    <t>G498</t>
  </si>
  <si>
    <t>PESCOSANSONESCO</t>
  </si>
  <si>
    <t>G499</t>
  </si>
  <si>
    <t>PESCOSOLIDO</t>
  </si>
  <si>
    <t>G500</t>
  </si>
  <si>
    <t>PESSANO CON BORNAGO</t>
  </si>
  <si>
    <t>G502</t>
  </si>
  <si>
    <t>PESSINA CREMONESE</t>
  </si>
  <si>
    <t>G504</t>
  </si>
  <si>
    <t>PESSINETTO</t>
  </si>
  <si>
    <t>G505</t>
  </si>
  <si>
    <t>PETACCIATO</t>
  </si>
  <si>
    <t>G506</t>
  </si>
  <si>
    <t>PETILIA POLICASTRO</t>
  </si>
  <si>
    <t>G508</t>
  </si>
  <si>
    <t>PETINA</t>
  </si>
  <si>
    <t>G509</t>
  </si>
  <si>
    <t>PETRALIA SOPRANA</t>
  </si>
  <si>
    <t>G510</t>
  </si>
  <si>
    <t>PETRALIA SOTTANA</t>
  </si>
  <si>
    <t>G511</t>
  </si>
  <si>
    <t>PETRELLA SALTO</t>
  </si>
  <si>
    <t>G513</t>
  </si>
  <si>
    <t>PETRELLA TIFERNINA</t>
  </si>
  <si>
    <t>G512</t>
  </si>
  <si>
    <t>PETRIANO</t>
  </si>
  <si>
    <t>G514</t>
  </si>
  <si>
    <t>PETRIOLO</t>
  </si>
  <si>
    <t>G515</t>
  </si>
  <si>
    <t>PETRITOLI</t>
  </si>
  <si>
    <t>G516</t>
  </si>
  <si>
    <t>PETRIZZI</t>
  </si>
  <si>
    <t>G517</t>
  </si>
  <si>
    <t>PETRONA'</t>
  </si>
  <si>
    <t>G518</t>
  </si>
  <si>
    <t>PETROSINO</t>
  </si>
  <si>
    <t>M281</t>
  </si>
  <si>
    <t>PETRURO IRPINO</t>
  </si>
  <si>
    <t>G519</t>
  </si>
  <si>
    <t>PETTENASCO</t>
  </si>
  <si>
    <t>G520</t>
  </si>
  <si>
    <t>PETTINENGO</t>
  </si>
  <si>
    <t>G521</t>
  </si>
  <si>
    <t>PETTINEO</t>
  </si>
  <si>
    <t>G522</t>
  </si>
  <si>
    <t>PETTORANELLO DEL MOLISE</t>
  </si>
  <si>
    <t>G523</t>
  </si>
  <si>
    <t>PETTORANO SUL GIZIO</t>
  </si>
  <si>
    <t>G524</t>
  </si>
  <si>
    <t>PETTORAZZA GRIMANI</t>
  </si>
  <si>
    <t>G525</t>
  </si>
  <si>
    <t>PEVERAGNO</t>
  </si>
  <si>
    <t>G526</t>
  </si>
  <si>
    <t>PEZZANA</t>
  </si>
  <si>
    <t>G528</t>
  </si>
  <si>
    <t>PEZZAZE</t>
  </si>
  <si>
    <t>G529</t>
  </si>
  <si>
    <t>PEZZOLO VALLE UZZONE</t>
  </si>
  <si>
    <t>G532</t>
  </si>
  <si>
    <t>PIACENZA</t>
  </si>
  <si>
    <t>G535</t>
  </si>
  <si>
    <t>PIACENZA D'ADIGE</t>
  </si>
  <si>
    <t>G534</t>
  </si>
  <si>
    <t>PIADENA</t>
  </si>
  <si>
    <t>G536</t>
  </si>
  <si>
    <t>PIAGGE</t>
  </si>
  <si>
    <t>G537</t>
  </si>
  <si>
    <t>PIAGGINE</t>
  </si>
  <si>
    <t>G538</t>
  </si>
  <si>
    <t>PIAN CAMUNO</t>
  </si>
  <si>
    <t>G546</t>
  </si>
  <si>
    <t>PIAN DI SCO</t>
  </si>
  <si>
    <t>G552</t>
  </si>
  <si>
    <t>PIANA CRIXIA</t>
  </si>
  <si>
    <t>G542</t>
  </si>
  <si>
    <t>PIANA DEGLI ALBANESI</t>
  </si>
  <si>
    <t>G543</t>
  </si>
  <si>
    <t>PIANA DI MONTE VERNA</t>
  </si>
  <si>
    <t>G541</t>
  </si>
  <si>
    <t>PIANCASTAGNAIO</t>
  </si>
  <si>
    <t>G547</t>
  </si>
  <si>
    <t>PIANCOGNO</t>
  </si>
  <si>
    <t>G549</t>
  </si>
  <si>
    <t>PIANDIMELETO</t>
  </si>
  <si>
    <t>G551</t>
  </si>
  <si>
    <t>PIANE CRATI</t>
  </si>
  <si>
    <t>G553</t>
  </si>
  <si>
    <t>PIANELLA</t>
  </si>
  <si>
    <t>G555</t>
  </si>
  <si>
    <t>PIANELLO DEL LARIO</t>
  </si>
  <si>
    <t>G556</t>
  </si>
  <si>
    <t>PIANELLO VAL TIDONE</t>
  </si>
  <si>
    <t>G557</t>
  </si>
  <si>
    <t>PIANENGO</t>
  </si>
  <si>
    <t>G558</t>
  </si>
  <si>
    <t>PIANEZZA</t>
  </si>
  <si>
    <t>G559</t>
  </si>
  <si>
    <t>PIANEZZE</t>
  </si>
  <si>
    <t>G560</t>
  </si>
  <si>
    <t>PIANFEI</t>
  </si>
  <si>
    <t>G561</t>
  </si>
  <si>
    <t>PIANICO</t>
  </si>
  <si>
    <t>G564</t>
  </si>
  <si>
    <t>PIANIGA</t>
  </si>
  <si>
    <t>G565</t>
  </si>
  <si>
    <t>PIANO DI SORRENTO</t>
  </si>
  <si>
    <t>G568</t>
  </si>
  <si>
    <t>PIANOPOLI</t>
  </si>
  <si>
    <t>D546</t>
  </si>
  <si>
    <t>PIANORO</t>
  </si>
  <si>
    <t>G570</t>
  </si>
  <si>
    <t>PIANSANO</t>
  </si>
  <si>
    <t>G571</t>
  </si>
  <si>
    <t>PIANTEDO</t>
  </si>
  <si>
    <t>G572</t>
  </si>
  <si>
    <t>PIARIO</t>
  </si>
  <si>
    <t>G574</t>
  </si>
  <si>
    <t>PIASCO</t>
  </si>
  <si>
    <t>G575</t>
  </si>
  <si>
    <t>PIATEDA</t>
  </si>
  <si>
    <t>G576</t>
  </si>
  <si>
    <t>PIATTO</t>
  </si>
  <si>
    <t>G577</t>
  </si>
  <si>
    <t>PIAZZA AL SERCHIO</t>
  </si>
  <si>
    <t>G582</t>
  </si>
  <si>
    <t>PIAZZA ARMERINA</t>
  </si>
  <si>
    <t>G580</t>
  </si>
  <si>
    <t>PIAZZA BREMBANA</t>
  </si>
  <si>
    <t>G579</t>
  </si>
  <si>
    <t>PIAZZATORRE</t>
  </si>
  <si>
    <t>G583</t>
  </si>
  <si>
    <t>PIAZZOLA SUL BRENTA</t>
  </si>
  <si>
    <t>G587</t>
  </si>
  <si>
    <t>PIAZZOLO</t>
  </si>
  <si>
    <t>G588</t>
  </si>
  <si>
    <t>PICCIANO</t>
  </si>
  <si>
    <t>G589</t>
  </si>
  <si>
    <t>PICERNO</t>
  </si>
  <si>
    <t>G590</t>
  </si>
  <si>
    <t>PICINISCO</t>
  </si>
  <si>
    <t>G591</t>
  </si>
  <si>
    <t>PICO</t>
  </si>
  <si>
    <t>G592</t>
  </si>
  <si>
    <t>PIEA</t>
  </si>
  <si>
    <t>G593</t>
  </si>
  <si>
    <t>PIEDICAVALLO</t>
  </si>
  <si>
    <t>G594</t>
  </si>
  <si>
    <t>PIEDIMONTE ETNEO</t>
  </si>
  <si>
    <t>G597</t>
  </si>
  <si>
    <t>PIEDIMONTE MATESE</t>
  </si>
  <si>
    <t>G596</t>
  </si>
  <si>
    <t>PIEDIMONTE SAN GERMANO</t>
  </si>
  <si>
    <t>G598</t>
  </si>
  <si>
    <t>PIEDIMULERA</t>
  </si>
  <si>
    <t>G600</t>
  </si>
  <si>
    <t>PIEGARO</t>
  </si>
  <si>
    <t>G601</t>
  </si>
  <si>
    <t>PIENZA</t>
  </si>
  <si>
    <t>G602</t>
  </si>
  <si>
    <t>PIERANICA</t>
  </si>
  <si>
    <t>G603</t>
  </si>
  <si>
    <t>PIETRA DE'GIORGI</t>
  </si>
  <si>
    <t>G612</t>
  </si>
  <si>
    <t>PIETRA LIGURE</t>
  </si>
  <si>
    <t>G605</t>
  </si>
  <si>
    <t>PIETRA MARAZZI</t>
  </si>
  <si>
    <t>G619</t>
  </si>
  <si>
    <t>PIETRABBONDANTE</t>
  </si>
  <si>
    <t>G606</t>
  </si>
  <si>
    <t>PIETRABRUNA</t>
  </si>
  <si>
    <t>G607</t>
  </si>
  <si>
    <t>PIETRACAMELA</t>
  </si>
  <si>
    <t>G608</t>
  </si>
  <si>
    <t>PIETRACATELLA</t>
  </si>
  <si>
    <t>G609</t>
  </si>
  <si>
    <t>PIETRACUPA</t>
  </si>
  <si>
    <t>G610</t>
  </si>
  <si>
    <t>PIETRADEFUSI</t>
  </si>
  <si>
    <t>G611</t>
  </si>
  <si>
    <t>PIETRAFERRAZZANA</t>
  </si>
  <si>
    <t>G613</t>
  </si>
  <si>
    <t>PIETRAFITTA</t>
  </si>
  <si>
    <t>G615</t>
  </si>
  <si>
    <t>PIETRAGALLA</t>
  </si>
  <si>
    <t>G616</t>
  </si>
  <si>
    <t>PIETRALUNGA</t>
  </si>
  <si>
    <t>G618</t>
  </si>
  <si>
    <t>PIETRAMELARA</t>
  </si>
  <si>
    <t>G620</t>
  </si>
  <si>
    <t>PIETRAMONTECORVINO</t>
  </si>
  <si>
    <t>G604</t>
  </si>
  <si>
    <t>PIETRANICO</t>
  </si>
  <si>
    <t>G621</t>
  </si>
  <si>
    <t>PIETRAPAOLA</t>
  </si>
  <si>
    <t>G622</t>
  </si>
  <si>
    <t>PIETRAPERTOSA</t>
  </si>
  <si>
    <t>G623</t>
  </si>
  <si>
    <t>PIETRAPERZIA</t>
  </si>
  <si>
    <t>G624</t>
  </si>
  <si>
    <t>PIETRAPORZIO</t>
  </si>
  <si>
    <t>G625</t>
  </si>
  <si>
    <t>PIETRAROJA</t>
  </si>
  <si>
    <t>G626</t>
  </si>
  <si>
    <t>PIETRARUBBIA</t>
  </si>
  <si>
    <t>G627</t>
  </si>
  <si>
    <t>PIETRASANTA</t>
  </si>
  <si>
    <t>G628</t>
  </si>
  <si>
    <t>PIETRASTORNINA</t>
  </si>
  <si>
    <t>G629</t>
  </si>
  <si>
    <t>PIETRAVAIRANO</t>
  </si>
  <si>
    <t>G630</t>
  </si>
  <si>
    <t>PIETRELCINA</t>
  </si>
  <si>
    <t>G631</t>
  </si>
  <si>
    <t>PIEVE A NIEVOLE</t>
  </si>
  <si>
    <t>G636</t>
  </si>
  <si>
    <t>PIEVE ALBIGNOLA</t>
  </si>
  <si>
    <t>G635</t>
  </si>
  <si>
    <t>PIEVE D'ALPAGO</t>
  </si>
  <si>
    <t>G638</t>
  </si>
  <si>
    <t>PIEVE DEL CAIRO</t>
  </si>
  <si>
    <t>G639</t>
  </si>
  <si>
    <t>PIEVE DI BONO</t>
  </si>
  <si>
    <t>G641</t>
  </si>
  <si>
    <t>PIEVE DI CADORE</t>
  </si>
  <si>
    <t>G642</t>
  </si>
  <si>
    <t>PIEVE DI CENTO</t>
  </si>
  <si>
    <t>G643</t>
  </si>
  <si>
    <t>PIEVE DI CORIANO</t>
  </si>
  <si>
    <t>G633</t>
  </si>
  <si>
    <t>PIEVE DI LEDRO</t>
  </si>
  <si>
    <t>G644</t>
  </si>
  <si>
    <t>PIEVE DI SOLIGO</t>
  </si>
  <si>
    <t>G645</t>
  </si>
  <si>
    <t>PIEVE DI TECO</t>
  </si>
  <si>
    <t>G632</t>
  </si>
  <si>
    <t>PIEVE D'OLMI</t>
  </si>
  <si>
    <t>G647</t>
  </si>
  <si>
    <t>PIEVE EMANUELE</t>
  </si>
  <si>
    <t>G634</t>
  </si>
  <si>
    <t>PIEVE FISSIRAGA</t>
  </si>
  <si>
    <t>G096</t>
  </si>
  <si>
    <t>PIEVE FOSCIANA</t>
  </si>
  <si>
    <t>G648</t>
  </si>
  <si>
    <t>PIEVE LIGURE</t>
  </si>
  <si>
    <t>G646</t>
  </si>
  <si>
    <t>PIEVE PORTO MORONE</t>
  </si>
  <si>
    <t>G650</t>
  </si>
  <si>
    <t>PIEVE SAN GIACOMO</t>
  </si>
  <si>
    <t>G651</t>
  </si>
  <si>
    <t>PIEVE SANTO STEFANO</t>
  </si>
  <si>
    <t>G653</t>
  </si>
  <si>
    <t>PIEVE TESINO</t>
  </si>
  <si>
    <t>G656</t>
  </si>
  <si>
    <t>PIEVE TORINA</t>
  </si>
  <si>
    <t>G657</t>
  </si>
  <si>
    <t>PIEVE VERGONTE</t>
  </si>
  <si>
    <t>G658</t>
  </si>
  <si>
    <t>PIEVEBOVIGLIANA</t>
  </si>
  <si>
    <t>G637</t>
  </si>
  <si>
    <t>PIEVEPELAGO</t>
  </si>
  <si>
    <t>G649</t>
  </si>
  <si>
    <t>PIGLIO</t>
  </si>
  <si>
    <t>G659</t>
  </si>
  <si>
    <t>PIGNA</t>
  </si>
  <si>
    <t>G660</t>
  </si>
  <si>
    <t>PIGNATARO INTERAMNA</t>
  </si>
  <si>
    <t>G662</t>
  </si>
  <si>
    <t>PIGNATARO MAGGIORE</t>
  </si>
  <si>
    <t>G661</t>
  </si>
  <si>
    <t>PIGNOLA</t>
  </si>
  <si>
    <t>G663</t>
  </si>
  <si>
    <t>PIGNONE</t>
  </si>
  <si>
    <t>G664</t>
  </si>
  <si>
    <t>PIGRA</t>
  </si>
  <si>
    <t>G665</t>
  </si>
  <si>
    <t>PILA</t>
  </si>
  <si>
    <t>G666</t>
  </si>
  <si>
    <t>PIMENTEL</t>
  </si>
  <si>
    <t>G669</t>
  </si>
  <si>
    <t>PIMONTE</t>
  </si>
  <si>
    <t>G670</t>
  </si>
  <si>
    <t>PINAROLO PO</t>
  </si>
  <si>
    <t>G671</t>
  </si>
  <si>
    <t>PINASCA</t>
  </si>
  <si>
    <t>G672</t>
  </si>
  <si>
    <t>PINCARA</t>
  </si>
  <si>
    <t>G673</t>
  </si>
  <si>
    <t>PINEROLO</t>
  </si>
  <si>
    <t>G674</t>
  </si>
  <si>
    <t>PINETO</t>
  </si>
  <si>
    <t>F831</t>
  </si>
  <si>
    <t>PINGUENTE</t>
  </si>
  <si>
    <t>G675</t>
  </si>
  <si>
    <t>PINO D'ASTI</t>
  </si>
  <si>
    <t>G676</t>
  </si>
  <si>
    <t>PINO SULLA SPONDA DEL LAGO MAGGIORE</t>
  </si>
  <si>
    <t>G677</t>
  </si>
  <si>
    <t>PINO TORINESE</t>
  </si>
  <si>
    <t>G678</t>
  </si>
  <si>
    <t>PINZANO AL TAGLIAMENTO</t>
  </si>
  <si>
    <t>G680</t>
  </si>
  <si>
    <t>PINZOLO</t>
  </si>
  <si>
    <t>G681</t>
  </si>
  <si>
    <t>PIOBBICO</t>
  </si>
  <si>
    <t>G682</t>
  </si>
  <si>
    <t>PIOBESI D'ALBA</t>
  </si>
  <si>
    <t>G683</t>
  </si>
  <si>
    <t>PIOBESI TORINESE</t>
  </si>
  <si>
    <t>G684</t>
  </si>
  <si>
    <t>PIODE</t>
  </si>
  <si>
    <t>G685</t>
  </si>
  <si>
    <t>PIOLTELLO</t>
  </si>
  <si>
    <t>G686</t>
  </si>
  <si>
    <t>PIOMBINO</t>
  </si>
  <si>
    <t>G687</t>
  </si>
  <si>
    <t>PIOMBINO DESE</t>
  </si>
  <si>
    <t>G688</t>
  </si>
  <si>
    <t>PIORACO</t>
  </si>
  <si>
    <t>G690</t>
  </si>
  <si>
    <t>PIOSSASCO</t>
  </si>
  <si>
    <t>G691</t>
  </si>
  <si>
    <t>PIOVA' MASSAIA</t>
  </si>
  <si>
    <t>G692</t>
  </si>
  <si>
    <t>PIOVE DI SACCO</t>
  </si>
  <si>
    <t>G693</t>
  </si>
  <si>
    <t>PIOVENE ROCCHETTE</t>
  </si>
  <si>
    <t>G694</t>
  </si>
  <si>
    <t>PIOVERA</t>
  </si>
  <si>
    <t>G695</t>
  </si>
  <si>
    <t>PIOZZANO</t>
  </si>
  <si>
    <t>G696</t>
  </si>
  <si>
    <t>PIOZZO</t>
  </si>
  <si>
    <t>G697</t>
  </si>
  <si>
    <t>PIRAINO</t>
  </si>
  <si>
    <t>G699</t>
  </si>
  <si>
    <t>PIRANO</t>
  </si>
  <si>
    <t>G700</t>
  </si>
  <si>
    <t>PISA</t>
  </si>
  <si>
    <t>G702</t>
  </si>
  <si>
    <t>PISANO</t>
  </si>
  <si>
    <t>G703</t>
  </si>
  <si>
    <t>PISCINA</t>
  </si>
  <si>
    <t>G705</t>
  </si>
  <si>
    <t>PISCINAS</t>
  </si>
  <si>
    <t>M291</t>
  </si>
  <si>
    <t>PISCIOTTA</t>
  </si>
  <si>
    <t>G707</t>
  </si>
  <si>
    <t>PISINO</t>
  </si>
  <si>
    <t>G709</t>
  </si>
  <si>
    <t>PISOGNE</t>
  </si>
  <si>
    <t>G710</t>
  </si>
  <si>
    <t>PISONIANO</t>
  </si>
  <si>
    <t>G704</t>
  </si>
  <si>
    <t>PISTICCI</t>
  </si>
  <si>
    <t>G712</t>
  </si>
  <si>
    <t>PISTOIA</t>
  </si>
  <si>
    <t>G713</t>
  </si>
  <si>
    <t>PISTOLESA</t>
  </si>
  <si>
    <t>G714</t>
  </si>
  <si>
    <t>PITEGLIO</t>
  </si>
  <si>
    <t>G715</t>
  </si>
  <si>
    <t>PITIGLIANO</t>
  </si>
  <si>
    <t>G716</t>
  </si>
  <si>
    <t>PIUBEGA</t>
  </si>
  <si>
    <t>G717</t>
  </si>
  <si>
    <t>PIURO</t>
  </si>
  <si>
    <t>G718</t>
  </si>
  <si>
    <t>PIVERONE</t>
  </si>
  <si>
    <t>G719</t>
  </si>
  <si>
    <t>PIZZALE</t>
  </si>
  <si>
    <t>G720</t>
  </si>
  <si>
    <t>PIZZIGHETTONE</t>
  </si>
  <si>
    <t>G721</t>
  </si>
  <si>
    <t>PIZZO</t>
  </si>
  <si>
    <t>G722</t>
  </si>
  <si>
    <t>PIZZOFERRATO</t>
  </si>
  <si>
    <t>G724</t>
  </si>
  <si>
    <t>PIZZOLI</t>
  </si>
  <si>
    <t>G726</t>
  </si>
  <si>
    <t>PIZZONE</t>
  </si>
  <si>
    <t>G727</t>
  </si>
  <si>
    <t>PIZZONI</t>
  </si>
  <si>
    <t>G728</t>
  </si>
  <si>
    <t>PLACANICA</t>
  </si>
  <si>
    <t>G729</t>
  </si>
  <si>
    <t>PLATACI</t>
  </si>
  <si>
    <t>G733</t>
  </si>
  <si>
    <t>PLATANIA</t>
  </si>
  <si>
    <t>G734</t>
  </si>
  <si>
    <t>PLATI'</t>
  </si>
  <si>
    <t>G735</t>
  </si>
  <si>
    <t>PLAUS</t>
  </si>
  <si>
    <t>G299</t>
  </si>
  <si>
    <t>PLESIO</t>
  </si>
  <si>
    <t>G737</t>
  </si>
  <si>
    <t>PLEZZO</t>
  </si>
  <si>
    <t>G738</t>
  </si>
  <si>
    <t>PLOAGHE</t>
  </si>
  <si>
    <t>G740</t>
  </si>
  <si>
    <t>PLODIO</t>
  </si>
  <si>
    <t>G741</t>
  </si>
  <si>
    <t>POCAPAGLIA</t>
  </si>
  <si>
    <t>G742</t>
  </si>
  <si>
    <t>POCENIA</t>
  </si>
  <si>
    <t>G743</t>
  </si>
  <si>
    <t>PODENZANA</t>
  </si>
  <si>
    <t>G746</t>
  </si>
  <si>
    <t>PODENZANO</t>
  </si>
  <si>
    <t>G747</t>
  </si>
  <si>
    <t>POFI</t>
  </si>
  <si>
    <t>G749</t>
  </si>
  <si>
    <t>POGGIARDO</t>
  </si>
  <si>
    <t>G751</t>
  </si>
  <si>
    <t>POGGIBONSI</t>
  </si>
  <si>
    <t>G752</t>
  </si>
  <si>
    <t>POGGIO A CAIANO</t>
  </si>
  <si>
    <t>G754</t>
  </si>
  <si>
    <t>POGGIO BERNI</t>
  </si>
  <si>
    <t>G755</t>
  </si>
  <si>
    <t>POGGIO BUSTONE</t>
  </si>
  <si>
    <t>G756</t>
  </si>
  <si>
    <t>POGGIO CATINO</t>
  </si>
  <si>
    <t>G757</t>
  </si>
  <si>
    <t>POGGIO IMPERIALE</t>
  </si>
  <si>
    <t>G761</t>
  </si>
  <si>
    <t>POGGIO MIRTETO</t>
  </si>
  <si>
    <t>G763</t>
  </si>
  <si>
    <t>POGGIO MOIANO</t>
  </si>
  <si>
    <t>G764</t>
  </si>
  <si>
    <t>POGGIO NATIVO</t>
  </si>
  <si>
    <t>G765</t>
  </si>
  <si>
    <t>POGGIO PICENZE</t>
  </si>
  <si>
    <t>G766</t>
  </si>
  <si>
    <t>POGGIO RENATICO</t>
  </si>
  <si>
    <t>G768</t>
  </si>
  <si>
    <t>POGGIO RUSCO</t>
  </si>
  <si>
    <t>G753</t>
  </si>
  <si>
    <t>POGGIO SAN LORENZO</t>
  </si>
  <si>
    <t>G770</t>
  </si>
  <si>
    <t>POGGIO SAN MARCELLO</t>
  </si>
  <si>
    <t>G771</t>
  </si>
  <si>
    <t>POGGIO SAN VICINO</t>
  </si>
  <si>
    <t>D566</t>
  </si>
  <si>
    <t>POGGIO SANNITA</t>
  </si>
  <si>
    <t>B317</t>
  </si>
  <si>
    <t>POGGIODOMO</t>
  </si>
  <si>
    <t>G758</t>
  </si>
  <si>
    <t>POGGIOFIORITO</t>
  </si>
  <si>
    <t>G760</t>
  </si>
  <si>
    <t>POGGIOMARINO</t>
  </si>
  <si>
    <t>G762</t>
  </si>
  <si>
    <t>POGGIOREALE</t>
  </si>
  <si>
    <t>G767</t>
  </si>
  <si>
    <t>POGGIORSINI</t>
  </si>
  <si>
    <t>G769</t>
  </si>
  <si>
    <t>POGGIRIDENTI</t>
  </si>
  <si>
    <t>G431</t>
  </si>
  <si>
    <t>POGLIANO MILANESE</t>
  </si>
  <si>
    <t>G772</t>
  </si>
  <si>
    <t>POGNANA LARIO</t>
  </si>
  <si>
    <t>G773</t>
  </si>
  <si>
    <t>POGNANO</t>
  </si>
  <si>
    <t>G774</t>
  </si>
  <si>
    <t>POGNO</t>
  </si>
  <si>
    <t>G775</t>
  </si>
  <si>
    <t>POIANA MAGGIORE</t>
  </si>
  <si>
    <t>G776</t>
  </si>
  <si>
    <t>POIRINO</t>
  </si>
  <si>
    <t>G777</t>
  </si>
  <si>
    <t>POLA</t>
  </si>
  <si>
    <t>G778</t>
  </si>
  <si>
    <t>POLAVENO</t>
  </si>
  <si>
    <t>G779</t>
  </si>
  <si>
    <t>POLCENIGO</t>
  </si>
  <si>
    <t>G780</t>
  </si>
  <si>
    <t>POLESELLA</t>
  </si>
  <si>
    <t>G782</t>
  </si>
  <si>
    <t>POLESINE PARMENSE</t>
  </si>
  <si>
    <t>G783</t>
  </si>
  <si>
    <t>POLI</t>
  </si>
  <si>
    <t>G784</t>
  </si>
  <si>
    <t>POLIA</t>
  </si>
  <si>
    <t>G785</t>
  </si>
  <si>
    <t>POLICORO</t>
  </si>
  <si>
    <t>G786</t>
  </si>
  <si>
    <t>POLIGNANO A MARE</t>
  </si>
  <si>
    <t>G787</t>
  </si>
  <si>
    <t>POLINAGO</t>
  </si>
  <si>
    <t>G789</t>
  </si>
  <si>
    <t>POLINO</t>
  </si>
  <si>
    <t>G790</t>
  </si>
  <si>
    <t>POLISTENA</t>
  </si>
  <si>
    <t>G791</t>
  </si>
  <si>
    <t>POLIZZI GENEROSA</t>
  </si>
  <si>
    <t>G792</t>
  </si>
  <si>
    <t>POLLA</t>
  </si>
  <si>
    <t>G793</t>
  </si>
  <si>
    <t>POLLEIN</t>
  </si>
  <si>
    <t>G794</t>
  </si>
  <si>
    <t>POLLENA TROCCHIA</t>
  </si>
  <si>
    <t>G795</t>
  </si>
  <si>
    <t>POLLENZA</t>
  </si>
  <si>
    <t>F567</t>
  </si>
  <si>
    <t>POLLICA</t>
  </si>
  <si>
    <t>G796</t>
  </si>
  <si>
    <t>POLLINA</t>
  </si>
  <si>
    <t>G797</t>
  </si>
  <si>
    <t>POLLONE</t>
  </si>
  <si>
    <t>G798</t>
  </si>
  <si>
    <t>POLLUTRI</t>
  </si>
  <si>
    <t>G799</t>
  </si>
  <si>
    <t>POLONGHERA</t>
  </si>
  <si>
    <t>G800</t>
  </si>
  <si>
    <t>POLPENAZZE DEL GARDA</t>
  </si>
  <si>
    <t>G801</t>
  </si>
  <si>
    <t>POLVERARA</t>
  </si>
  <si>
    <t>G802</t>
  </si>
  <si>
    <t>POLVERIGI</t>
  </si>
  <si>
    <t>G803</t>
  </si>
  <si>
    <t>POMARANCE</t>
  </si>
  <si>
    <t>G804</t>
  </si>
  <si>
    <t>POMARETTO</t>
  </si>
  <si>
    <t>G805</t>
  </si>
  <si>
    <t>POMARICO</t>
  </si>
  <si>
    <t>G806</t>
  </si>
  <si>
    <t>POMARO MONFERRATO</t>
  </si>
  <si>
    <t>G807</t>
  </si>
  <si>
    <t>POMAROLO</t>
  </si>
  <si>
    <t>G808</t>
  </si>
  <si>
    <t>POMBIA</t>
  </si>
  <si>
    <t>G809</t>
  </si>
  <si>
    <t>POMEZIA</t>
  </si>
  <si>
    <t>G811</t>
  </si>
  <si>
    <t>POMIGLIANO D'ARCO</t>
  </si>
  <si>
    <t>G812</t>
  </si>
  <si>
    <t>POMPEI</t>
  </si>
  <si>
    <t>G813</t>
  </si>
  <si>
    <t>POMPEIANA</t>
  </si>
  <si>
    <t>G814</t>
  </si>
  <si>
    <t>POMPIANO</t>
  </si>
  <si>
    <t>G815</t>
  </si>
  <si>
    <t>POMPONESCO</t>
  </si>
  <si>
    <t>G816</t>
  </si>
  <si>
    <t>POMPU</t>
  </si>
  <si>
    <t>G817</t>
  </si>
  <si>
    <t>PONCARALE</t>
  </si>
  <si>
    <t>G818</t>
  </si>
  <si>
    <t>PONDERANO</t>
  </si>
  <si>
    <t>G820</t>
  </si>
  <si>
    <t>PONNA</t>
  </si>
  <si>
    <t>G821</t>
  </si>
  <si>
    <t>PONSACCO</t>
  </si>
  <si>
    <t>G822</t>
  </si>
  <si>
    <t>PONSO</t>
  </si>
  <si>
    <t>G823</t>
  </si>
  <si>
    <t>PONT SAINT MARTIN</t>
  </si>
  <si>
    <t>G854</t>
  </si>
  <si>
    <t>PONTASSIEVE</t>
  </si>
  <si>
    <t>G825</t>
  </si>
  <si>
    <t>PONTBOSET</t>
  </si>
  <si>
    <t>G545</t>
  </si>
  <si>
    <t>PONT-CANAVESE</t>
  </si>
  <si>
    <t>G826</t>
  </si>
  <si>
    <t>PONTE</t>
  </si>
  <si>
    <t>G827</t>
  </si>
  <si>
    <t>PONTE BUGGIANESE</t>
  </si>
  <si>
    <t>G833</t>
  </si>
  <si>
    <t>PONTE DELL'OLIO</t>
  </si>
  <si>
    <t>G842</t>
  </si>
  <si>
    <t>PONTE DI LEGNO</t>
  </si>
  <si>
    <t>G844</t>
  </si>
  <si>
    <t>PONTE DI PIAVE</t>
  </si>
  <si>
    <t>G846</t>
  </si>
  <si>
    <t>PONTE GARDENA</t>
  </si>
  <si>
    <t>G830</t>
  </si>
  <si>
    <t>PONTE IN VALTELLINA</t>
  </si>
  <si>
    <t>G829</t>
  </si>
  <si>
    <t>PONTE LAMBRO</t>
  </si>
  <si>
    <t>G847</t>
  </si>
  <si>
    <t>PONTE NELLE ALPI</t>
  </si>
  <si>
    <t>B662</t>
  </si>
  <si>
    <t>PONTE NIZZA</t>
  </si>
  <si>
    <t>G851</t>
  </si>
  <si>
    <t>PONTE NOSSA</t>
  </si>
  <si>
    <t>F941</t>
  </si>
  <si>
    <t>PONTE SAN NICOLO'</t>
  </si>
  <si>
    <t>G855</t>
  </si>
  <si>
    <t>PONTE SAN PIETRO</t>
  </si>
  <si>
    <t>G856</t>
  </si>
  <si>
    <t>PONTEBBA</t>
  </si>
  <si>
    <t>G831</t>
  </si>
  <si>
    <t>PONTECAGNANO FAIANO</t>
  </si>
  <si>
    <t>G834</t>
  </si>
  <si>
    <t>PONTECCHIO POLESINE</t>
  </si>
  <si>
    <t>G836</t>
  </si>
  <si>
    <t>PONTECHIANALE</t>
  </si>
  <si>
    <t>G837</t>
  </si>
  <si>
    <t>PONTECORVO</t>
  </si>
  <si>
    <t>G838</t>
  </si>
  <si>
    <t>PONTECURONE</t>
  </si>
  <si>
    <t>G839</t>
  </si>
  <si>
    <t>PONTEDASSIO</t>
  </si>
  <si>
    <t>G840</t>
  </si>
  <si>
    <t>PONTEDERA</t>
  </si>
  <si>
    <t>G843</t>
  </si>
  <si>
    <t>PONTELANDOLFO</t>
  </si>
  <si>
    <t>G848</t>
  </si>
  <si>
    <t>PONTELATONE</t>
  </si>
  <si>
    <t>G849</t>
  </si>
  <si>
    <t>PONTELONGO</t>
  </si>
  <si>
    <t>G850</t>
  </si>
  <si>
    <t>PONTENURE</t>
  </si>
  <si>
    <t>G852</t>
  </si>
  <si>
    <t>PONTERANICA</t>
  </si>
  <si>
    <t>G853</t>
  </si>
  <si>
    <t>PONTESTURA</t>
  </si>
  <si>
    <t>G858</t>
  </si>
  <si>
    <t>PONTEVICO</t>
  </si>
  <si>
    <t>G859</t>
  </si>
  <si>
    <t>PONTEY</t>
  </si>
  <si>
    <t>G860</t>
  </si>
  <si>
    <t>PONTI</t>
  </si>
  <si>
    <t>G861</t>
  </si>
  <si>
    <t>PONTI SUL MINCIO</t>
  </si>
  <si>
    <t>G862</t>
  </si>
  <si>
    <t>PONTIDA</t>
  </si>
  <si>
    <t>G864</t>
  </si>
  <si>
    <t>PONTINIA</t>
  </si>
  <si>
    <t>G865</t>
  </si>
  <si>
    <t>PONTINVREA</t>
  </si>
  <si>
    <t>G866</t>
  </si>
  <si>
    <t>PONTIROLO NUOVO</t>
  </si>
  <si>
    <t>G867</t>
  </si>
  <si>
    <t>PONTOGLIO</t>
  </si>
  <si>
    <t>G869</t>
  </si>
  <si>
    <t>PONTREMOLI</t>
  </si>
  <si>
    <t>G870</t>
  </si>
  <si>
    <t>PONZA</t>
  </si>
  <si>
    <t>G871</t>
  </si>
  <si>
    <t>PONZANO DI FERMO</t>
  </si>
  <si>
    <t>G873</t>
  </si>
  <si>
    <t>PONZANO MONFERRATO</t>
  </si>
  <si>
    <t>G872</t>
  </si>
  <si>
    <t>PONZANO ROMANO</t>
  </si>
  <si>
    <t>G874</t>
  </si>
  <si>
    <t>PONZANO VENETO</t>
  </si>
  <si>
    <t>G875</t>
  </si>
  <si>
    <t>PONZONE</t>
  </si>
  <si>
    <t>G877</t>
  </si>
  <si>
    <t>POPOLI</t>
  </si>
  <si>
    <t>G878</t>
  </si>
  <si>
    <t>POPPI</t>
  </si>
  <si>
    <t>G879</t>
  </si>
  <si>
    <t>PORANO</t>
  </si>
  <si>
    <t>G881</t>
  </si>
  <si>
    <t>PORCARI</t>
  </si>
  <si>
    <t>G882</t>
  </si>
  <si>
    <t>PORCIA</t>
  </si>
  <si>
    <t>G886</t>
  </si>
  <si>
    <t>PORDENONE</t>
  </si>
  <si>
    <t>G888</t>
  </si>
  <si>
    <t>PORLEZZA</t>
  </si>
  <si>
    <t>G889</t>
  </si>
  <si>
    <t>PORNASSIO</t>
  </si>
  <si>
    <t>G890</t>
  </si>
  <si>
    <t>PORPETTO</t>
  </si>
  <si>
    <t>G891</t>
  </si>
  <si>
    <t>PORRETTA TERME</t>
  </si>
  <si>
    <t>A558</t>
  </si>
  <si>
    <t>PORTACOMARO</t>
  </si>
  <si>
    <t>G894</t>
  </si>
  <si>
    <t>PORTALBERA</t>
  </si>
  <si>
    <t>G895</t>
  </si>
  <si>
    <t>PORTE</t>
  </si>
  <si>
    <t>G900</t>
  </si>
  <si>
    <t>PORTICI</t>
  </si>
  <si>
    <t>G902</t>
  </si>
  <si>
    <t>PORTICO DI CASERTA</t>
  </si>
  <si>
    <t>G903</t>
  </si>
  <si>
    <t>PORTICO E SAN BENEDETTO</t>
  </si>
  <si>
    <t>G904</t>
  </si>
  <si>
    <t>PORTIGLIOLA</t>
  </si>
  <si>
    <t>G905</t>
  </si>
  <si>
    <t>PORTO AZZURRO</t>
  </si>
  <si>
    <t>E680</t>
  </si>
  <si>
    <t>PORTO CERESIO</t>
  </si>
  <si>
    <t>G906</t>
  </si>
  <si>
    <t>PORTO CESAREO</t>
  </si>
  <si>
    <t>M263</t>
  </si>
  <si>
    <t>PORTO EMPEDOCLE</t>
  </si>
  <si>
    <t>F299</t>
  </si>
  <si>
    <t>PORTO MANTOVANO</t>
  </si>
  <si>
    <t>G917</t>
  </si>
  <si>
    <t>PORTO RECANATI</t>
  </si>
  <si>
    <t>G919</t>
  </si>
  <si>
    <t>PORTO SAN GIORGIO</t>
  </si>
  <si>
    <t>G920</t>
  </si>
  <si>
    <t>PORTO SANT'ELPIDIO</t>
  </si>
  <si>
    <t>G921</t>
  </si>
  <si>
    <t>PORTO TOLLE</t>
  </si>
  <si>
    <t>G923</t>
  </si>
  <si>
    <t>PORTO TORRES</t>
  </si>
  <si>
    <t>G924</t>
  </si>
  <si>
    <t>PORTO VALTRAVAGLIA</t>
  </si>
  <si>
    <t>G907</t>
  </si>
  <si>
    <t>PORTO VIRO</t>
  </si>
  <si>
    <t>G926</t>
  </si>
  <si>
    <t>PORTOBUFFOLE'</t>
  </si>
  <si>
    <t>G909</t>
  </si>
  <si>
    <t>PORTOCANNONE</t>
  </si>
  <si>
    <t>G910</t>
  </si>
  <si>
    <t>PORTOFERRAIO</t>
  </si>
  <si>
    <t>G912</t>
  </si>
  <si>
    <t>PORTOFINO</t>
  </si>
  <si>
    <t>G913</t>
  </si>
  <si>
    <t>PORTOGRUARO</t>
  </si>
  <si>
    <t>G914</t>
  </si>
  <si>
    <t>PORTOLE</t>
  </si>
  <si>
    <t>G915</t>
  </si>
  <si>
    <t>PORTOMAGGIORE</t>
  </si>
  <si>
    <t>G916</t>
  </si>
  <si>
    <t>PORTOPALO DI CAPO PASSERO</t>
  </si>
  <si>
    <t>M257</t>
  </si>
  <si>
    <t>PORTOSCUSO</t>
  </si>
  <si>
    <t>G922</t>
  </si>
  <si>
    <t>PORTOVENERE</t>
  </si>
  <si>
    <t>G925</t>
  </si>
  <si>
    <t>PORTULA</t>
  </si>
  <si>
    <t>G927</t>
  </si>
  <si>
    <t>POSADA</t>
  </si>
  <si>
    <t>G929</t>
  </si>
  <si>
    <t>POSINA</t>
  </si>
  <si>
    <t>G931</t>
  </si>
  <si>
    <t>POSITANO</t>
  </si>
  <si>
    <t>G932</t>
  </si>
  <si>
    <t>POSSAGNO</t>
  </si>
  <si>
    <t>G933</t>
  </si>
  <si>
    <t>POSTA</t>
  </si>
  <si>
    <t>G934</t>
  </si>
  <si>
    <t>POSTA FIBRENO</t>
  </si>
  <si>
    <t>G935</t>
  </si>
  <si>
    <t>POSTAL</t>
  </si>
  <si>
    <t>G936</t>
  </si>
  <si>
    <t>POSTALESIO</t>
  </si>
  <si>
    <t>G937</t>
  </si>
  <si>
    <t>POSTIGLIONE</t>
  </si>
  <si>
    <t>G939</t>
  </si>
  <si>
    <t>POSTUA</t>
  </si>
  <si>
    <t>G940</t>
  </si>
  <si>
    <t>POSTUMIA GROTTE</t>
  </si>
  <si>
    <t>G941</t>
  </si>
  <si>
    <t>POTENZA</t>
  </si>
  <si>
    <t>G942</t>
  </si>
  <si>
    <t>POTENZA PICENA</t>
  </si>
  <si>
    <t>F632</t>
  </si>
  <si>
    <t>POVE DEL GRAPPA</t>
  </si>
  <si>
    <t>G943</t>
  </si>
  <si>
    <t>POVEGLIANO</t>
  </si>
  <si>
    <t>G944</t>
  </si>
  <si>
    <t>POVEGLIANO VERONESE</t>
  </si>
  <si>
    <t>G945</t>
  </si>
  <si>
    <t>POVIGLIO</t>
  </si>
  <si>
    <t>G947</t>
  </si>
  <si>
    <t>POVOLETTO</t>
  </si>
  <si>
    <t>G949</t>
  </si>
  <si>
    <t>POZZA DI FASSA</t>
  </si>
  <si>
    <t>G950</t>
  </si>
  <si>
    <t>POZZAGLIA SABINO</t>
  </si>
  <si>
    <t>G951</t>
  </si>
  <si>
    <t>POZZAGLIO ED UNITI</t>
  </si>
  <si>
    <t>B914</t>
  </si>
  <si>
    <t>POZZALLO</t>
  </si>
  <si>
    <t>G953</t>
  </si>
  <si>
    <t>POZZILLI</t>
  </si>
  <si>
    <t>G954</t>
  </si>
  <si>
    <t>POZZO D'ADDA</t>
  </si>
  <si>
    <t>G955</t>
  </si>
  <si>
    <t>POZZOL GROPPO</t>
  </si>
  <si>
    <t>G960</t>
  </si>
  <si>
    <t>POZZOLENGO</t>
  </si>
  <si>
    <t>G959</t>
  </si>
  <si>
    <t>POZZOLEONE</t>
  </si>
  <si>
    <t>G957</t>
  </si>
  <si>
    <t>POZZOLO FORMIGARO</t>
  </si>
  <si>
    <t>G961</t>
  </si>
  <si>
    <t>POZZOMAGGIORE</t>
  </si>
  <si>
    <t>G962</t>
  </si>
  <si>
    <t>POZZONOVO</t>
  </si>
  <si>
    <t>G963</t>
  </si>
  <si>
    <t>POZZUOLI</t>
  </si>
  <si>
    <t>G964</t>
  </si>
  <si>
    <t>POZZUOLO DEL FRIULI</t>
  </si>
  <si>
    <t>G966</t>
  </si>
  <si>
    <t>POZZUOLO MARTESANA</t>
  </si>
  <si>
    <t>G965</t>
  </si>
  <si>
    <t>PRADALUNGA</t>
  </si>
  <si>
    <t>G968</t>
  </si>
  <si>
    <t>PRADAMANO</t>
  </si>
  <si>
    <t>G969</t>
  </si>
  <si>
    <t>PRADLEVES</t>
  </si>
  <si>
    <t>G970</t>
  </si>
  <si>
    <t>PRAGELATO</t>
  </si>
  <si>
    <t>G973</t>
  </si>
  <si>
    <t>PRAIA A MARE</t>
  </si>
  <si>
    <t>G975</t>
  </si>
  <si>
    <t>PRAIANO</t>
  </si>
  <si>
    <t>G976</t>
  </si>
  <si>
    <t>PRALBOINO</t>
  </si>
  <si>
    <t>G977</t>
  </si>
  <si>
    <t>PRALI</t>
  </si>
  <si>
    <t>G978</t>
  </si>
  <si>
    <t>PRALORMO</t>
  </si>
  <si>
    <t>G979</t>
  </si>
  <si>
    <t>PRALUNGO</t>
  </si>
  <si>
    <t>G980</t>
  </si>
  <si>
    <t>PRAMAGGIORE</t>
  </si>
  <si>
    <t>G981</t>
  </si>
  <si>
    <t>PRAMOLLO</t>
  </si>
  <si>
    <t>G982</t>
  </si>
  <si>
    <t>PRAROLO</t>
  </si>
  <si>
    <t>G985</t>
  </si>
  <si>
    <t>PRAROSTINO</t>
  </si>
  <si>
    <t>G986</t>
  </si>
  <si>
    <t>PRASCO</t>
  </si>
  <si>
    <t>G987</t>
  </si>
  <si>
    <t>PRASCORSANO</t>
  </si>
  <si>
    <t>G988</t>
  </si>
  <si>
    <t>PRASO</t>
  </si>
  <si>
    <t>G989</t>
  </si>
  <si>
    <t>PRATA CAMPORTACCIO</t>
  </si>
  <si>
    <t>G993</t>
  </si>
  <si>
    <t>PRATA D'ANSIDONIA</t>
  </si>
  <si>
    <t>G992</t>
  </si>
  <si>
    <t>PRATA DI PORDENONE</t>
  </si>
  <si>
    <t>G994</t>
  </si>
  <si>
    <t>PRATA DI PRINCIPATO ULTRA</t>
  </si>
  <si>
    <t>G990</t>
  </si>
  <si>
    <t>PRATA SANNITA</t>
  </si>
  <si>
    <t>G991</t>
  </si>
  <si>
    <t>PRATELLA</t>
  </si>
  <si>
    <t>G995</t>
  </si>
  <si>
    <t>PRATIGLIONE</t>
  </si>
  <si>
    <t>G997</t>
  </si>
  <si>
    <t>PRATO</t>
  </si>
  <si>
    <t>G999</t>
  </si>
  <si>
    <t>PRATO ALLO STELVIO</t>
  </si>
  <si>
    <t>H004</t>
  </si>
  <si>
    <t>PRATO CARNICO</t>
  </si>
  <si>
    <t>H002</t>
  </si>
  <si>
    <t>PRATO SESIA</t>
  </si>
  <si>
    <t>H001</t>
  </si>
  <si>
    <t>PRATOLA PELIGNA</t>
  </si>
  <si>
    <t>H007</t>
  </si>
  <si>
    <t>PRATOLA SERRA</t>
  </si>
  <si>
    <t>H006</t>
  </si>
  <si>
    <t>PRATOVECCHIO</t>
  </si>
  <si>
    <t>H008</t>
  </si>
  <si>
    <t>PRAVISDOMINI</t>
  </si>
  <si>
    <t>H010</t>
  </si>
  <si>
    <t>PRAY</t>
  </si>
  <si>
    <t>G974</t>
  </si>
  <si>
    <t>PRAZZO</t>
  </si>
  <si>
    <t>H011</t>
  </si>
  <si>
    <t>PRE' SAINT DIDIER</t>
  </si>
  <si>
    <t>H042</t>
  </si>
  <si>
    <t>PRECENICCO</t>
  </si>
  <si>
    <t>H014</t>
  </si>
  <si>
    <t>PRECI</t>
  </si>
  <si>
    <t>H015</t>
  </si>
  <si>
    <t>PREDAPPIO</t>
  </si>
  <si>
    <t>H017</t>
  </si>
  <si>
    <t>PREDAZZO</t>
  </si>
  <si>
    <t>H018</t>
  </si>
  <si>
    <t>PREDOI</t>
  </si>
  <si>
    <t>H019</t>
  </si>
  <si>
    <t>PREDORE</t>
  </si>
  <si>
    <t>H020</t>
  </si>
  <si>
    <t>PREDOSA</t>
  </si>
  <si>
    <t>H021</t>
  </si>
  <si>
    <t>PREGANZIOL</t>
  </si>
  <si>
    <t>H022</t>
  </si>
  <si>
    <t>PREGNANA MILANESE</t>
  </si>
  <si>
    <t>H026</t>
  </si>
  <si>
    <t>PRELA'</t>
  </si>
  <si>
    <t>H027</t>
  </si>
  <si>
    <t>PREMANA</t>
  </si>
  <si>
    <t>H028</t>
  </si>
  <si>
    <t>PREMARIACCO</t>
  </si>
  <si>
    <t>H029</t>
  </si>
  <si>
    <t>PREMENO</t>
  </si>
  <si>
    <t>H030</t>
  </si>
  <si>
    <t>PREMIA</t>
  </si>
  <si>
    <t>H033</t>
  </si>
  <si>
    <t>PREMILCUORE</t>
  </si>
  <si>
    <t>H034</t>
  </si>
  <si>
    <t>PREMOLO</t>
  </si>
  <si>
    <t>H036</t>
  </si>
  <si>
    <t>PREMOSELLO CHIOVENDA</t>
  </si>
  <si>
    <t>H037</t>
  </si>
  <si>
    <t>PREONE</t>
  </si>
  <si>
    <t>H038</t>
  </si>
  <si>
    <t>PREORE</t>
  </si>
  <si>
    <t>H039</t>
  </si>
  <si>
    <t>PREPOTTO</t>
  </si>
  <si>
    <t>H040</t>
  </si>
  <si>
    <t>PRESEGLIE</t>
  </si>
  <si>
    <t>H043</t>
  </si>
  <si>
    <t>PRESENZANO</t>
  </si>
  <si>
    <t>H045</t>
  </si>
  <si>
    <t>PRESEZZO</t>
  </si>
  <si>
    <t>H046</t>
  </si>
  <si>
    <t>PRESICCE</t>
  </si>
  <si>
    <t>H047</t>
  </si>
  <si>
    <t>PRESSANA</t>
  </si>
  <si>
    <t>H048</t>
  </si>
  <si>
    <t>PRESTINE</t>
  </si>
  <si>
    <t>H050</t>
  </si>
  <si>
    <t>PRETORO</t>
  </si>
  <si>
    <t>H052</t>
  </si>
  <si>
    <t>PREVALLE</t>
  </si>
  <si>
    <t>H055</t>
  </si>
  <si>
    <t>PREZZA</t>
  </si>
  <si>
    <t>H056</t>
  </si>
  <si>
    <t>PREZZO</t>
  </si>
  <si>
    <t>H057</t>
  </si>
  <si>
    <t>PRIERO</t>
  </si>
  <si>
    <t>H059</t>
  </si>
  <si>
    <t>PRIGNANO CILENTO</t>
  </si>
  <si>
    <t>H062</t>
  </si>
  <si>
    <t>PRIGNANO SULLA SECCHIA</t>
  </si>
  <si>
    <t>H061</t>
  </si>
  <si>
    <t>PRIMALUNA</t>
  </si>
  <si>
    <t>H063</t>
  </si>
  <si>
    <t>PRIMANO</t>
  </si>
  <si>
    <t>H064</t>
  </si>
  <si>
    <t>PRIOCCA</t>
  </si>
  <si>
    <t>H068</t>
  </si>
  <si>
    <t>PRIOLA</t>
  </si>
  <si>
    <t>H069</t>
  </si>
  <si>
    <t>PRIOLO GARGALLO</t>
  </si>
  <si>
    <t>M279</t>
  </si>
  <si>
    <t>PRIVERNO</t>
  </si>
  <si>
    <t>G698</t>
  </si>
  <si>
    <t>PRIZZI</t>
  </si>
  <si>
    <t>H070</t>
  </si>
  <si>
    <t>PROCENO</t>
  </si>
  <si>
    <t>H071</t>
  </si>
  <si>
    <t>PROCIDA</t>
  </si>
  <si>
    <t>H072</t>
  </si>
  <si>
    <t>PROPATA</t>
  </si>
  <si>
    <t>H073</t>
  </si>
  <si>
    <t>PROSERPIO</t>
  </si>
  <si>
    <t>H074</t>
  </si>
  <si>
    <t>PROSSEDI</t>
  </si>
  <si>
    <t>H076</t>
  </si>
  <si>
    <t>PROVAGLIO D'ISEO</t>
  </si>
  <si>
    <t>H078</t>
  </si>
  <si>
    <t>PROVAGLIO VAL SABBIA</t>
  </si>
  <si>
    <t>H077</t>
  </si>
  <si>
    <t>PROVES</t>
  </si>
  <si>
    <t>H081</t>
  </si>
  <si>
    <t>PROVVIDENTI</t>
  </si>
  <si>
    <t>H083</t>
  </si>
  <si>
    <t>PRUNETTO</t>
  </si>
  <si>
    <t>H085</t>
  </si>
  <si>
    <t>PUEGNAGO SUL GARDA</t>
  </si>
  <si>
    <t>H086</t>
  </si>
  <si>
    <t>PUGLIANELLO</t>
  </si>
  <si>
    <t>H087</t>
  </si>
  <si>
    <t>PULA</t>
  </si>
  <si>
    <t>H088</t>
  </si>
  <si>
    <t>PULFERO</t>
  </si>
  <si>
    <t>H089</t>
  </si>
  <si>
    <t>PULSANO</t>
  </si>
  <si>
    <t>H090</t>
  </si>
  <si>
    <t>PUMENENGO</t>
  </si>
  <si>
    <t>H091</t>
  </si>
  <si>
    <t>PUOS D'ALPAGO</t>
  </si>
  <si>
    <t>H092</t>
  </si>
  <si>
    <t>PUSIANO</t>
  </si>
  <si>
    <t>H094</t>
  </si>
  <si>
    <t>PUTIFIGARI</t>
  </si>
  <si>
    <t>H095</t>
  </si>
  <si>
    <t>PUTIGNANO</t>
  </si>
  <si>
    <t>H096</t>
  </si>
  <si>
    <t>QUADRELLE</t>
  </si>
  <si>
    <t>H097</t>
  </si>
  <si>
    <t>QUADRI</t>
  </si>
  <si>
    <t>H098</t>
  </si>
  <si>
    <t>QUAGLIUZZO</t>
  </si>
  <si>
    <t>H100</t>
  </si>
  <si>
    <t>QUALIANO</t>
  </si>
  <si>
    <t>H101</t>
  </si>
  <si>
    <t>QUARANTI</t>
  </si>
  <si>
    <t>H102</t>
  </si>
  <si>
    <t>QUAREGNA</t>
  </si>
  <si>
    <t>H103</t>
  </si>
  <si>
    <t>QUARGNENTO</t>
  </si>
  <si>
    <t>H104</t>
  </si>
  <si>
    <t>QUARNA SOPRA</t>
  </si>
  <si>
    <t>H106</t>
  </si>
  <si>
    <t>QUARNA SOTTO</t>
  </si>
  <si>
    <t>H107</t>
  </si>
  <si>
    <t>QUARONA</t>
  </si>
  <si>
    <t>H108</t>
  </si>
  <si>
    <t>QUARRATA</t>
  </si>
  <si>
    <t>H109</t>
  </si>
  <si>
    <t>QUART</t>
  </si>
  <si>
    <t>H110</t>
  </si>
  <si>
    <t>QUARTO</t>
  </si>
  <si>
    <t>H114</t>
  </si>
  <si>
    <t>QUARTO D'ALTINO</t>
  </si>
  <si>
    <t>H117</t>
  </si>
  <si>
    <t>QUARTU SANT'ELENA</t>
  </si>
  <si>
    <t>H118</t>
  </si>
  <si>
    <t>QUARTUCCIU</t>
  </si>
  <si>
    <t>H119</t>
  </si>
  <si>
    <t>QUASSOLO</t>
  </si>
  <si>
    <t>H120</t>
  </si>
  <si>
    <t>QUATTORDIO</t>
  </si>
  <si>
    <t>H121</t>
  </si>
  <si>
    <t>QUATTRO CASTELLA</t>
  </si>
  <si>
    <t>H122</t>
  </si>
  <si>
    <t>QUERO</t>
  </si>
  <si>
    <t>H124</t>
  </si>
  <si>
    <t>QUILIANO</t>
  </si>
  <si>
    <t>H126</t>
  </si>
  <si>
    <t>QUINCINETTO</t>
  </si>
  <si>
    <t>H127</t>
  </si>
  <si>
    <t>QUINDICI</t>
  </si>
  <si>
    <t>H128</t>
  </si>
  <si>
    <t>QUINGENTOLE</t>
  </si>
  <si>
    <t>H129</t>
  </si>
  <si>
    <t>QUINTANO</t>
  </si>
  <si>
    <t>H130</t>
  </si>
  <si>
    <t>QUINTO DI TREVISO</t>
  </si>
  <si>
    <t>H131</t>
  </si>
  <si>
    <t>QUINTO VERCELLESE</t>
  </si>
  <si>
    <t>H132</t>
  </si>
  <si>
    <t>QUINTO VICENTINO</t>
  </si>
  <si>
    <t>H134</t>
  </si>
  <si>
    <t>QUINZANO D'OGLIO</t>
  </si>
  <si>
    <t>H140</t>
  </si>
  <si>
    <t>QUISTELLO</t>
  </si>
  <si>
    <t>H143</t>
  </si>
  <si>
    <t>QUITTENGO</t>
  </si>
  <si>
    <t>H145</t>
  </si>
  <si>
    <t>RABBI</t>
  </si>
  <si>
    <t>H146</t>
  </si>
  <si>
    <t>RACALE</t>
  </si>
  <si>
    <t>H147</t>
  </si>
  <si>
    <t>RACALMUTO</t>
  </si>
  <si>
    <t>H148</t>
  </si>
  <si>
    <t>RACCONIGI</t>
  </si>
  <si>
    <t>H150</t>
  </si>
  <si>
    <t>RACCUJA</t>
  </si>
  <si>
    <t>H151</t>
  </si>
  <si>
    <t>RACINES</t>
  </si>
  <si>
    <t>H152</t>
  </si>
  <si>
    <t>RADDA IN CHIANTI</t>
  </si>
  <si>
    <t>H153</t>
  </si>
  <si>
    <t>RADDUSA</t>
  </si>
  <si>
    <t>H154</t>
  </si>
  <si>
    <t>RADICOFANI</t>
  </si>
  <si>
    <t>H156</t>
  </si>
  <si>
    <t>RADICONDOLI</t>
  </si>
  <si>
    <t>H157</t>
  </si>
  <si>
    <t>RAFFADALI</t>
  </si>
  <si>
    <t>H159</t>
  </si>
  <si>
    <t>RAGALNA</t>
  </si>
  <si>
    <t>M287</t>
  </si>
  <si>
    <t>RAGOGNA</t>
  </si>
  <si>
    <t>H161</t>
  </si>
  <si>
    <t>RAGOLI</t>
  </si>
  <si>
    <t>H162</t>
  </si>
  <si>
    <t>RAGUSA</t>
  </si>
  <si>
    <t>H163</t>
  </si>
  <si>
    <t>RAIANO</t>
  </si>
  <si>
    <t>H166</t>
  </si>
  <si>
    <t>RAMACCA</t>
  </si>
  <si>
    <t>H168</t>
  </si>
  <si>
    <t>RAMISETO</t>
  </si>
  <si>
    <t>G654</t>
  </si>
  <si>
    <t>RAMPONIO VERNA</t>
  </si>
  <si>
    <t>H171</t>
  </si>
  <si>
    <t>RANCIO VALCUVIA</t>
  </si>
  <si>
    <t>H173</t>
  </si>
  <si>
    <t>RANCO</t>
  </si>
  <si>
    <t>H174</t>
  </si>
  <si>
    <t>RANDAZZO</t>
  </si>
  <si>
    <t>H175</t>
  </si>
  <si>
    <t>RANICA</t>
  </si>
  <si>
    <t>H176</t>
  </si>
  <si>
    <t>RANZANICO</t>
  </si>
  <si>
    <t>H177</t>
  </si>
  <si>
    <t>RANZIANO</t>
  </si>
  <si>
    <t>H178</t>
  </si>
  <si>
    <t>RANZO</t>
  </si>
  <si>
    <t>H180</t>
  </si>
  <si>
    <t>RAPAGNANO</t>
  </si>
  <si>
    <t>H182</t>
  </si>
  <si>
    <t>RAPALLO</t>
  </si>
  <si>
    <t>H183</t>
  </si>
  <si>
    <t>RAPINO</t>
  </si>
  <si>
    <t>H184</t>
  </si>
  <si>
    <t>RAPOLANO TERME</t>
  </si>
  <si>
    <t>H185</t>
  </si>
  <si>
    <t>RAPOLLA</t>
  </si>
  <si>
    <t>H186</t>
  </si>
  <si>
    <t>RAPONE</t>
  </si>
  <si>
    <t>H187</t>
  </si>
  <si>
    <t>RASSA</t>
  </si>
  <si>
    <t>H188</t>
  </si>
  <si>
    <t>RASUN ANTERSELVA</t>
  </si>
  <si>
    <t>H189</t>
  </si>
  <si>
    <t>RASUN VALDAORA</t>
  </si>
  <si>
    <t>M307</t>
  </si>
  <si>
    <t>RASURA</t>
  </si>
  <si>
    <t>H192</t>
  </si>
  <si>
    <t>RATECEVO IN MONTE</t>
  </si>
  <si>
    <t>H193</t>
  </si>
  <si>
    <t>RAVANUSA</t>
  </si>
  <si>
    <t>H194</t>
  </si>
  <si>
    <t>RAVARINO</t>
  </si>
  <si>
    <t>H195</t>
  </si>
  <si>
    <t>RAVASCLETTO</t>
  </si>
  <si>
    <t>H196</t>
  </si>
  <si>
    <t>RAVELLO</t>
  </si>
  <si>
    <t>H198</t>
  </si>
  <si>
    <t>RAVENNA</t>
  </si>
  <si>
    <t>H199</t>
  </si>
  <si>
    <t>RAVEO</t>
  </si>
  <si>
    <t>H200</t>
  </si>
  <si>
    <t>RAVISCANINA</t>
  </si>
  <si>
    <t>H202</t>
  </si>
  <si>
    <t>H203</t>
  </si>
  <si>
    <t>REA</t>
  </si>
  <si>
    <t>H204</t>
  </si>
  <si>
    <t>REALMONTE</t>
  </si>
  <si>
    <t>H205</t>
  </si>
  <si>
    <t>REANA DEL ROIALE</t>
  </si>
  <si>
    <t>H206</t>
  </si>
  <si>
    <t>REANO</t>
  </si>
  <si>
    <t>H207</t>
  </si>
  <si>
    <t>REBBIO</t>
  </si>
  <si>
    <t>H208</t>
  </si>
  <si>
    <t>RECALE</t>
  </si>
  <si>
    <t>H210</t>
  </si>
  <si>
    <t>RECANATI</t>
  </si>
  <si>
    <t>H211</t>
  </si>
  <si>
    <t>RECCO</t>
  </si>
  <si>
    <t>H212</t>
  </si>
  <si>
    <t>RECETTO</t>
  </si>
  <si>
    <t>H213</t>
  </si>
  <si>
    <t>RECOARO TERME</t>
  </si>
  <si>
    <t>H214</t>
  </si>
  <si>
    <t>REDAVALLE</t>
  </si>
  <si>
    <t>H216</t>
  </si>
  <si>
    <t>REDONDESCO</t>
  </si>
  <si>
    <t>H218</t>
  </si>
  <si>
    <t>REFRANCORE</t>
  </si>
  <si>
    <t>H219</t>
  </si>
  <si>
    <t>REFRONTOLO</t>
  </si>
  <si>
    <t>H220</t>
  </si>
  <si>
    <t>REGALBUTO</t>
  </si>
  <si>
    <t>H221</t>
  </si>
  <si>
    <t>REGGELLO</t>
  </si>
  <si>
    <t>H222</t>
  </si>
  <si>
    <t>REGGIO CALABRIA</t>
  </si>
  <si>
    <t>H224</t>
  </si>
  <si>
    <t>REGGIO EMILIA</t>
  </si>
  <si>
    <t>H223</t>
  </si>
  <si>
    <t>REGGIOLO</t>
  </si>
  <si>
    <t>H225</t>
  </si>
  <si>
    <t>REINO</t>
  </si>
  <si>
    <t>H227</t>
  </si>
  <si>
    <t>REITANO</t>
  </si>
  <si>
    <t>H228</t>
  </si>
  <si>
    <t>REMANZACCO</t>
  </si>
  <si>
    <t>H229</t>
  </si>
  <si>
    <t>REMEDELLO</t>
  </si>
  <si>
    <t>H230</t>
  </si>
  <si>
    <t>RENATE</t>
  </si>
  <si>
    <t>H233</t>
  </si>
  <si>
    <t>RENATE VEDUGGIO</t>
  </si>
  <si>
    <t>H234</t>
  </si>
  <si>
    <t>RENDE</t>
  </si>
  <si>
    <t>H235</t>
  </si>
  <si>
    <t>RENON</t>
  </si>
  <si>
    <t>H236</t>
  </si>
  <si>
    <t>RESANA</t>
  </si>
  <si>
    <t>H238</t>
  </si>
  <si>
    <t>RESCALDINA</t>
  </si>
  <si>
    <t>H240</t>
  </si>
  <si>
    <t>RESIA</t>
  </si>
  <si>
    <t>H242</t>
  </si>
  <si>
    <t>RESIUTTA</t>
  </si>
  <si>
    <t>H244</t>
  </si>
  <si>
    <t>RESUTTANO</t>
  </si>
  <si>
    <t>H245</t>
  </si>
  <si>
    <t>RETORBIDO</t>
  </si>
  <si>
    <t>H246</t>
  </si>
  <si>
    <t>REVELLO</t>
  </si>
  <si>
    <t>H247</t>
  </si>
  <si>
    <t>REVERE</t>
  </si>
  <si>
    <t>H248</t>
  </si>
  <si>
    <t>REVIGLIASCO D'ASTI</t>
  </si>
  <si>
    <t>H250</t>
  </si>
  <si>
    <t>REVINE LAGO</t>
  </si>
  <si>
    <t>H253</t>
  </si>
  <si>
    <t>REVO'</t>
  </si>
  <si>
    <t>H254</t>
  </si>
  <si>
    <t>REZZAGO</t>
  </si>
  <si>
    <t>H255</t>
  </si>
  <si>
    <t>REZZATO</t>
  </si>
  <si>
    <t>H256</t>
  </si>
  <si>
    <t>REZZO</t>
  </si>
  <si>
    <t>H257</t>
  </si>
  <si>
    <t>REZZOAGLIO</t>
  </si>
  <si>
    <t>H258</t>
  </si>
  <si>
    <t>RHEMES NOTRE DAME</t>
  </si>
  <si>
    <t>H262</t>
  </si>
  <si>
    <t>RHEMES SAINT GEORGES</t>
  </si>
  <si>
    <t>H263</t>
  </si>
  <si>
    <t>RHO</t>
  </si>
  <si>
    <t>H264</t>
  </si>
  <si>
    <t>RIACE</t>
  </si>
  <si>
    <t>H265</t>
  </si>
  <si>
    <t>RIALTO</t>
  </si>
  <si>
    <t>H266</t>
  </si>
  <si>
    <t>RIANO</t>
  </si>
  <si>
    <t>H267</t>
  </si>
  <si>
    <t>RIARDO</t>
  </si>
  <si>
    <t>H268</t>
  </si>
  <si>
    <t>RIBERA</t>
  </si>
  <si>
    <t>H269</t>
  </si>
  <si>
    <t>RIBORDONE</t>
  </si>
  <si>
    <t>H270</t>
  </si>
  <si>
    <t>RICADI</t>
  </si>
  <si>
    <t>H271</t>
  </si>
  <si>
    <t>RICALDONE</t>
  </si>
  <si>
    <t>H272</t>
  </si>
  <si>
    <t>RICCIA</t>
  </si>
  <si>
    <t>H273</t>
  </si>
  <si>
    <t>RICCIONE</t>
  </si>
  <si>
    <t>H274</t>
  </si>
  <si>
    <t>RICCO' DEL GOLFO DI SPEZIA</t>
  </si>
  <si>
    <t>H275</t>
  </si>
  <si>
    <t>RICENGO</t>
  </si>
  <si>
    <t>H276</t>
  </si>
  <si>
    <t>RICIGLIANO</t>
  </si>
  <si>
    <t>H277</t>
  </si>
  <si>
    <t>RIESE PIO X</t>
  </si>
  <si>
    <t>H280</t>
  </si>
  <si>
    <t>RIESI</t>
  </si>
  <si>
    <t>H281</t>
  </si>
  <si>
    <t>RIETI</t>
  </si>
  <si>
    <t>H282</t>
  </si>
  <si>
    <t>RIFEMBERGO</t>
  </si>
  <si>
    <t>H283</t>
  </si>
  <si>
    <t>RIFIANO</t>
  </si>
  <si>
    <t>H284</t>
  </si>
  <si>
    <t>RIFREDDO</t>
  </si>
  <si>
    <t>H285</t>
  </si>
  <si>
    <t>RIGNANO FLAMINIO</t>
  </si>
  <si>
    <t>H288</t>
  </si>
  <si>
    <t>RIGNANO GARGANICO</t>
  </si>
  <si>
    <t>H287</t>
  </si>
  <si>
    <t>RIGNANO SULL'ARNO</t>
  </si>
  <si>
    <t>H286</t>
  </si>
  <si>
    <t>RIGOLATO</t>
  </si>
  <si>
    <t>H289</t>
  </si>
  <si>
    <t>RIMA SAN GIUSEPPE</t>
  </si>
  <si>
    <t>H291</t>
  </si>
  <si>
    <t>RIMASCO</t>
  </si>
  <si>
    <t>H292</t>
  </si>
  <si>
    <t>RIMELLA</t>
  </si>
  <si>
    <t>H293</t>
  </si>
  <si>
    <t>RIMINI</t>
  </si>
  <si>
    <t>H294</t>
  </si>
  <si>
    <t>RIO DI PUSTERIA</t>
  </si>
  <si>
    <t>H299</t>
  </si>
  <si>
    <t>RIO MARINA</t>
  </si>
  <si>
    <t>H305</t>
  </si>
  <si>
    <t>RIO NELL'ELBA</t>
  </si>
  <si>
    <t>H297</t>
  </si>
  <si>
    <t>RIO SALICETO</t>
  </si>
  <si>
    <t>H298</t>
  </si>
  <si>
    <t>RIOFREDDO</t>
  </si>
  <si>
    <t>H300</t>
  </si>
  <si>
    <t>RIOLA SARDO</t>
  </si>
  <si>
    <t>H301</t>
  </si>
  <si>
    <t>RIOLO TERME</t>
  </si>
  <si>
    <t>H302</t>
  </si>
  <si>
    <t>RIOLUNATO</t>
  </si>
  <si>
    <t>H303</t>
  </si>
  <si>
    <t>RIOMAGGIORE</t>
  </si>
  <si>
    <t>H304</t>
  </si>
  <si>
    <t>RIONERO IN VULTURE</t>
  </si>
  <si>
    <t>H307</t>
  </si>
  <si>
    <t>RIONERO SANNITICO</t>
  </si>
  <si>
    <t>H308</t>
  </si>
  <si>
    <t>RIPA TEATINA</t>
  </si>
  <si>
    <t>H320</t>
  </si>
  <si>
    <t>RIPABOTTONI</t>
  </si>
  <si>
    <t>H311</t>
  </si>
  <si>
    <t>RIPACANDIDA</t>
  </si>
  <si>
    <t>H312</t>
  </si>
  <si>
    <t>RIPALIMOSANI</t>
  </si>
  <si>
    <t>H313</t>
  </si>
  <si>
    <t>RIPALTA ARPINA</t>
  </si>
  <si>
    <t>H314</t>
  </si>
  <si>
    <t>RIPALTA CREMASCA</t>
  </si>
  <si>
    <t>H315</t>
  </si>
  <si>
    <t>RIPALTA GUERINA</t>
  </si>
  <si>
    <t>H316</t>
  </si>
  <si>
    <t>RIPARBELLA</t>
  </si>
  <si>
    <t>H319</t>
  </si>
  <si>
    <t>RIPATRANSONE</t>
  </si>
  <si>
    <t>H321</t>
  </si>
  <si>
    <t>RIPE</t>
  </si>
  <si>
    <t>H322</t>
  </si>
  <si>
    <t>RIPE SAN GINESIO</t>
  </si>
  <si>
    <t>H323</t>
  </si>
  <si>
    <t>RIPI</t>
  </si>
  <si>
    <t>H324</t>
  </si>
  <si>
    <t>RIPOSTO</t>
  </si>
  <si>
    <t>H325</t>
  </si>
  <si>
    <t>RITTANA</t>
  </si>
  <si>
    <t>H326</t>
  </si>
  <si>
    <t>RIVA DEL GARDA</t>
  </si>
  <si>
    <t>H330</t>
  </si>
  <si>
    <t>RIVA DI SOLTO</t>
  </si>
  <si>
    <t>H331</t>
  </si>
  <si>
    <t>RIVA LIGURE</t>
  </si>
  <si>
    <t>H328</t>
  </si>
  <si>
    <t>RIVA PRESSO CHIERI</t>
  </si>
  <si>
    <t>H337</t>
  </si>
  <si>
    <t>RIVA SANTO STEFANO</t>
  </si>
  <si>
    <t>H345</t>
  </si>
  <si>
    <t>RIVA VALDOBBIA</t>
  </si>
  <si>
    <t>H329</t>
  </si>
  <si>
    <t>RIVALBA</t>
  </si>
  <si>
    <t>H333</t>
  </si>
  <si>
    <t>RIVALTA BORMIDA</t>
  </si>
  <si>
    <t>H334</t>
  </si>
  <si>
    <t>RIVALTA DI TORINO</t>
  </si>
  <si>
    <t>H335</t>
  </si>
  <si>
    <t>RIVAMONTE AGORDINO</t>
  </si>
  <si>
    <t>H327</t>
  </si>
  <si>
    <t>RIVANAZZANO TERME</t>
  </si>
  <si>
    <t>H336</t>
  </si>
  <si>
    <t>RIVARA</t>
  </si>
  <si>
    <t>H338</t>
  </si>
  <si>
    <t>RIVAROLO CANAVESE</t>
  </si>
  <si>
    <t>H340</t>
  </si>
  <si>
    <t>RIVAROLO DEL RE ED UNITI</t>
  </si>
  <si>
    <t>H341</t>
  </si>
  <si>
    <t>RIVAROLO MANTOVANO</t>
  </si>
  <si>
    <t>H342</t>
  </si>
  <si>
    <t>RIVARONE</t>
  </si>
  <si>
    <t>H343</t>
  </si>
  <si>
    <t>RIVAROSSA</t>
  </si>
  <si>
    <t>H344</t>
  </si>
  <si>
    <t>RIVE</t>
  </si>
  <si>
    <t>H346</t>
  </si>
  <si>
    <t>RIVE D'ARCANO</t>
  </si>
  <si>
    <t>H347</t>
  </si>
  <si>
    <t>RIVELLO</t>
  </si>
  <si>
    <t>H348</t>
  </si>
  <si>
    <t>RIVERGARO</t>
  </si>
  <si>
    <t>H350</t>
  </si>
  <si>
    <t>RIVIERA D'ADDA</t>
  </si>
  <si>
    <t>H351</t>
  </si>
  <si>
    <t>RIVIGNANO</t>
  </si>
  <si>
    <t>H352</t>
  </si>
  <si>
    <t>RIVISONDOLI</t>
  </si>
  <si>
    <t>H353</t>
  </si>
  <si>
    <t>RIVODUTRI</t>
  </si>
  <si>
    <t>H354</t>
  </si>
  <si>
    <t>RIVOLI</t>
  </si>
  <si>
    <t>H355</t>
  </si>
  <si>
    <t>RIVOLI VERONESE</t>
  </si>
  <si>
    <t>H356</t>
  </si>
  <si>
    <t>RIVOLTA D'ADDA</t>
  </si>
  <si>
    <t>H357</t>
  </si>
  <si>
    <t>RIZZICONI</t>
  </si>
  <si>
    <t>H359</t>
  </si>
  <si>
    <t>H360</t>
  </si>
  <si>
    <t>ROANA</t>
  </si>
  <si>
    <t>H361</t>
  </si>
  <si>
    <t>ROASCHIA</t>
  </si>
  <si>
    <t>H362</t>
  </si>
  <si>
    <t>ROASCIO</t>
  </si>
  <si>
    <t>H363</t>
  </si>
  <si>
    <t>ROASIO</t>
  </si>
  <si>
    <t>H365</t>
  </si>
  <si>
    <t>ROATTO</t>
  </si>
  <si>
    <t>H366</t>
  </si>
  <si>
    <t>ROBASSOMERO</t>
  </si>
  <si>
    <t>H367</t>
  </si>
  <si>
    <t>ROBBIATE</t>
  </si>
  <si>
    <t>G223</t>
  </si>
  <si>
    <t>ROBBIO</t>
  </si>
  <si>
    <t>H369</t>
  </si>
  <si>
    <t>ROBECCHETTO CON INDUNO</t>
  </si>
  <si>
    <t>H371</t>
  </si>
  <si>
    <t>ROBECCO D'OGLIO</t>
  </si>
  <si>
    <t>H372</t>
  </si>
  <si>
    <t>ROBECCO PAVESE</t>
  </si>
  <si>
    <t>H375</t>
  </si>
  <si>
    <t>ROBECCO SUL NAVIGLIO</t>
  </si>
  <si>
    <t>H373</t>
  </si>
  <si>
    <t>ROBELLA</t>
  </si>
  <si>
    <t>H376</t>
  </si>
  <si>
    <t>ROBILANTE</t>
  </si>
  <si>
    <t>H377</t>
  </si>
  <si>
    <t>ROBURENT</t>
  </si>
  <si>
    <t>H378</t>
  </si>
  <si>
    <t>ROCCA CANAVESE</t>
  </si>
  <si>
    <t>H386</t>
  </si>
  <si>
    <t>ROCCA CANTERANO</t>
  </si>
  <si>
    <t>H387</t>
  </si>
  <si>
    <t>ROCCA CIGLIE'</t>
  </si>
  <si>
    <t>H391</t>
  </si>
  <si>
    <t>ROCCA D'ARAZZO</t>
  </si>
  <si>
    <t>H392</t>
  </si>
  <si>
    <t>ROCCA D'ARCE</t>
  </si>
  <si>
    <t>H393</t>
  </si>
  <si>
    <t>ROCCA DE' BALDI</t>
  </si>
  <si>
    <t>H395</t>
  </si>
  <si>
    <t>ROCCA DE' GIORGI</t>
  </si>
  <si>
    <t>H396</t>
  </si>
  <si>
    <t>ROCCA D'EVANDRO</t>
  </si>
  <si>
    <t>H398</t>
  </si>
  <si>
    <t>ROCCA DI BOTTE</t>
  </si>
  <si>
    <t>H399</t>
  </si>
  <si>
    <t>ROCCA DI CAMBIO</t>
  </si>
  <si>
    <t>H400</t>
  </si>
  <si>
    <t>ROCCA DI CAVE</t>
  </si>
  <si>
    <t>H401</t>
  </si>
  <si>
    <t>ROCCA DI MEZZO</t>
  </si>
  <si>
    <t>H402</t>
  </si>
  <si>
    <t>ROCCA DI NETO</t>
  </si>
  <si>
    <t>H403</t>
  </si>
  <si>
    <t>ROCCA DI PAPA</t>
  </si>
  <si>
    <t>H404</t>
  </si>
  <si>
    <t>ROCCA FIORITA</t>
  </si>
  <si>
    <t>H405</t>
  </si>
  <si>
    <t>ROCCA GRIMALDA</t>
  </si>
  <si>
    <t>H414</t>
  </si>
  <si>
    <t>ROCCA IMPERIALE</t>
  </si>
  <si>
    <t>H416</t>
  </si>
  <si>
    <t>ROCCA MASSIMA</t>
  </si>
  <si>
    <t>H421</t>
  </si>
  <si>
    <t>ROCCA PIA</t>
  </si>
  <si>
    <t>H429</t>
  </si>
  <si>
    <t>ROCCA PIETORE</t>
  </si>
  <si>
    <t>H379</t>
  </si>
  <si>
    <t>ROCCA PRIORA</t>
  </si>
  <si>
    <t>H432</t>
  </si>
  <si>
    <t>ROCCA SAN CASCIANO</t>
  </si>
  <si>
    <t>H437</t>
  </si>
  <si>
    <t>ROCCA SAN FELICE</t>
  </si>
  <si>
    <t>H438</t>
  </si>
  <si>
    <t>ROCCA SAN GIOVANNI</t>
  </si>
  <si>
    <t>H439</t>
  </si>
  <si>
    <t>ROCCA SANTA MARIA</t>
  </si>
  <si>
    <t>H440</t>
  </si>
  <si>
    <t>ROCCA SANTO STEFANO</t>
  </si>
  <si>
    <t>H441</t>
  </si>
  <si>
    <t>ROCCA SINIBALDA</t>
  </si>
  <si>
    <t>H446</t>
  </si>
  <si>
    <t>ROCCA SUSELLA</t>
  </si>
  <si>
    <t>H450</t>
  </si>
  <si>
    <t>ROCCA VALDINA</t>
  </si>
  <si>
    <t>H380</t>
  </si>
  <si>
    <t>ROCCABASCERANA</t>
  </si>
  <si>
    <t>H382</t>
  </si>
  <si>
    <t>ROCCABERNARDA</t>
  </si>
  <si>
    <t>H383</t>
  </si>
  <si>
    <t>ROCCABIANCA</t>
  </si>
  <si>
    <t>H384</t>
  </si>
  <si>
    <t>ROCCABRUNA</t>
  </si>
  <si>
    <t>H385</t>
  </si>
  <si>
    <t>ROCCACASALE</t>
  </si>
  <si>
    <t>H389</t>
  </si>
  <si>
    <t>ROCCADASPIDE</t>
  </si>
  <si>
    <t>H394</t>
  </si>
  <si>
    <t>ROCCAFLUVIONE</t>
  </si>
  <si>
    <t>H390</t>
  </si>
  <si>
    <t>ROCCAFORTE DEL GRECO</t>
  </si>
  <si>
    <t>H408</t>
  </si>
  <si>
    <t>ROCCAFORTE LIGURE</t>
  </si>
  <si>
    <t>H406</t>
  </si>
  <si>
    <t>ROCCAFORTE MONDOVI'</t>
  </si>
  <si>
    <t>H407</t>
  </si>
  <si>
    <t>ROCCAFORZATA</t>
  </si>
  <si>
    <t>H409</t>
  </si>
  <si>
    <t>ROCCAFRANCA</t>
  </si>
  <si>
    <t>H410</t>
  </si>
  <si>
    <t>ROCCAGIOVINE</t>
  </si>
  <si>
    <t>H411</t>
  </si>
  <si>
    <t>ROCCAGLORIOSA</t>
  </si>
  <si>
    <t>H412</t>
  </si>
  <si>
    <t>ROCCAGORGA</t>
  </si>
  <si>
    <t>H413</t>
  </si>
  <si>
    <t>ROCCALBEGNA</t>
  </si>
  <si>
    <t>H417</t>
  </si>
  <si>
    <t>ROCCALUMERA</t>
  </si>
  <si>
    <t>H418</t>
  </si>
  <si>
    <t>ROCCAMANDOLFI</t>
  </si>
  <si>
    <t>H420</t>
  </si>
  <si>
    <t>ROCCAMENA</t>
  </si>
  <si>
    <t>H422</t>
  </si>
  <si>
    <t>ROCCAMONFINA</t>
  </si>
  <si>
    <t>H423</t>
  </si>
  <si>
    <t>ROCCAMONTEPIANO</t>
  </si>
  <si>
    <t>H424</t>
  </si>
  <si>
    <t>ROCCAMORICE</t>
  </si>
  <si>
    <t>H425</t>
  </si>
  <si>
    <t>ROCCANOVA</t>
  </si>
  <si>
    <t>H426</t>
  </si>
  <si>
    <t>ROCCANTICA</t>
  </si>
  <si>
    <t>H427</t>
  </si>
  <si>
    <t>ROCCAPALUMBA</t>
  </si>
  <si>
    <t>H428</t>
  </si>
  <si>
    <t>ROCCAPIEMONTE</t>
  </si>
  <si>
    <t>H431</t>
  </si>
  <si>
    <t>ROCCARAINOLA</t>
  </si>
  <si>
    <t>H433</t>
  </si>
  <si>
    <t>ROCCARASO</t>
  </si>
  <si>
    <t>H434</t>
  </si>
  <si>
    <t>ROCCAROMANA</t>
  </si>
  <si>
    <t>H436</t>
  </si>
  <si>
    <t>ROCCASCALEGNA</t>
  </si>
  <si>
    <t>H442</t>
  </si>
  <si>
    <t>ROCCASECCA</t>
  </si>
  <si>
    <t>H443</t>
  </si>
  <si>
    <t>ROCCASECCA DEI VOLSCI</t>
  </si>
  <si>
    <t>H444</t>
  </si>
  <si>
    <t>ROCCASICURA</t>
  </si>
  <si>
    <t>H445</t>
  </si>
  <si>
    <t>ROCCASPARVERA</t>
  </si>
  <si>
    <t>H447</t>
  </si>
  <si>
    <t>ROCCASPINALVETI</t>
  </si>
  <si>
    <t>H448</t>
  </si>
  <si>
    <t>ROCCASTRADA</t>
  </si>
  <si>
    <t>H449</t>
  </si>
  <si>
    <t>ROCCAVERANO</t>
  </si>
  <si>
    <t>H451</t>
  </si>
  <si>
    <t>ROCCAVIGNALE</t>
  </si>
  <si>
    <t>H452</t>
  </si>
  <si>
    <t>ROCCAVIONE</t>
  </si>
  <si>
    <t>H453</t>
  </si>
  <si>
    <t>ROCCAVIVARA</t>
  </si>
  <si>
    <t>H454</t>
  </si>
  <si>
    <t>ROCCELLA IONICA</t>
  </si>
  <si>
    <t>H456</t>
  </si>
  <si>
    <t>ROCCELLA VALDEMONE</t>
  </si>
  <si>
    <t>H455</t>
  </si>
  <si>
    <t>ROCCHETTA AL VOLTURNO</t>
  </si>
  <si>
    <t>H458</t>
  </si>
  <si>
    <t>ROCCHETTA BELBO</t>
  </si>
  <si>
    <t>H462</t>
  </si>
  <si>
    <t>ROCCHETTA DI VARA</t>
  </si>
  <si>
    <t>H461</t>
  </si>
  <si>
    <t>ROCCHETTA E CROCE</t>
  </si>
  <si>
    <t>H459</t>
  </si>
  <si>
    <t>ROCCHETTA LIGURE</t>
  </si>
  <si>
    <t>H465</t>
  </si>
  <si>
    <t>ROCCHETTA NERVINA</t>
  </si>
  <si>
    <t>H460</t>
  </si>
  <si>
    <t>ROCCHETTA PALAFEA</t>
  </si>
  <si>
    <t>H466</t>
  </si>
  <si>
    <t>ROCCHETTA SANT'ANTONIO</t>
  </si>
  <si>
    <t>H467</t>
  </si>
  <si>
    <t>ROCCHETTA TANARO</t>
  </si>
  <si>
    <t>H468</t>
  </si>
  <si>
    <t>RODANO</t>
  </si>
  <si>
    <t>H470</t>
  </si>
  <si>
    <t>RODDI</t>
  </si>
  <si>
    <t>H472</t>
  </si>
  <si>
    <t>RODDINO</t>
  </si>
  <si>
    <t>H473</t>
  </si>
  <si>
    <t>RODELLO</t>
  </si>
  <si>
    <t>H474</t>
  </si>
  <si>
    <t>RODENGO</t>
  </si>
  <si>
    <t>H475</t>
  </si>
  <si>
    <t>RODENGO-SAIANO</t>
  </si>
  <si>
    <t>H477</t>
  </si>
  <si>
    <t>RODERO</t>
  </si>
  <si>
    <t>H478</t>
  </si>
  <si>
    <t>RODI GARGANICO</t>
  </si>
  <si>
    <t>H480</t>
  </si>
  <si>
    <t>RODI' MILICI</t>
  </si>
  <si>
    <t>H479</t>
  </si>
  <si>
    <t>RODIGO</t>
  </si>
  <si>
    <t>H481</t>
  </si>
  <si>
    <t>ROE' VOLCIANO</t>
  </si>
  <si>
    <t>H484</t>
  </si>
  <si>
    <t>ROFRANO</t>
  </si>
  <si>
    <t>H485</t>
  </si>
  <si>
    <t>ROGENO</t>
  </si>
  <si>
    <t>H486</t>
  </si>
  <si>
    <t>ROGGIANO GRAVINA</t>
  </si>
  <si>
    <t>H488</t>
  </si>
  <si>
    <t>ROGHUDI</t>
  </si>
  <si>
    <t>H489</t>
  </si>
  <si>
    <t>ROGLIANO</t>
  </si>
  <si>
    <t>H490</t>
  </si>
  <si>
    <t>ROGNANO</t>
  </si>
  <si>
    <t>H491</t>
  </si>
  <si>
    <t>ROGNO</t>
  </si>
  <si>
    <t>H492</t>
  </si>
  <si>
    <t>ROGOLO</t>
  </si>
  <si>
    <t>H493</t>
  </si>
  <si>
    <t>ROIATE</t>
  </si>
  <si>
    <t>H494</t>
  </si>
  <si>
    <t>ROIO DEL SANGRO</t>
  </si>
  <si>
    <t>H495</t>
  </si>
  <si>
    <t>ROISAN</t>
  </si>
  <si>
    <t>H497</t>
  </si>
  <si>
    <t>ROLETTO</t>
  </si>
  <si>
    <t>H498</t>
  </si>
  <si>
    <t>ROLO</t>
  </si>
  <si>
    <t>H500</t>
  </si>
  <si>
    <t>ROMA</t>
  </si>
  <si>
    <t>H501</t>
  </si>
  <si>
    <t>ROMAGNANO AL MONTE</t>
  </si>
  <si>
    <t>H503</t>
  </si>
  <si>
    <t>ROMAGNANO SESIA</t>
  </si>
  <si>
    <t>H502</t>
  </si>
  <si>
    <t>ROMAGNESE</t>
  </si>
  <si>
    <t>H505</t>
  </si>
  <si>
    <t>ROMALLO</t>
  </si>
  <si>
    <t>H506</t>
  </si>
  <si>
    <t>ROMANA</t>
  </si>
  <si>
    <t>H507</t>
  </si>
  <si>
    <t>ROMANENGO</t>
  </si>
  <si>
    <t>H508</t>
  </si>
  <si>
    <t>ROMANO CANAVESE</t>
  </si>
  <si>
    <t>H511</t>
  </si>
  <si>
    <t>ROMANO D'EZZELINO</t>
  </si>
  <si>
    <t>H512</t>
  </si>
  <si>
    <t>ROMANO DI LOMBARDIA</t>
  </si>
  <si>
    <t>H509</t>
  </si>
  <si>
    <t>ROMANS D'ISONZO</t>
  </si>
  <si>
    <t>H514</t>
  </si>
  <si>
    <t>ROMBIOLO</t>
  </si>
  <si>
    <t>H516</t>
  </si>
  <si>
    <t>ROMENO</t>
  </si>
  <si>
    <t>H517</t>
  </si>
  <si>
    <t>ROMENTINO</t>
  </si>
  <si>
    <t>H518</t>
  </si>
  <si>
    <t>ROMETTA</t>
  </si>
  <si>
    <t>H519</t>
  </si>
  <si>
    <t>RONAGO</t>
  </si>
  <si>
    <t>H521</t>
  </si>
  <si>
    <t>RONCA'</t>
  </si>
  <si>
    <t>H522</t>
  </si>
  <si>
    <t>RONCADE</t>
  </si>
  <si>
    <t>H523</t>
  </si>
  <si>
    <t>RONCADELLE</t>
  </si>
  <si>
    <t>H525</t>
  </si>
  <si>
    <t>RONCARO</t>
  </si>
  <si>
    <t>H527</t>
  </si>
  <si>
    <t>RONCEGNO</t>
  </si>
  <si>
    <t>H528</t>
  </si>
  <si>
    <t>RONCELLO</t>
  </si>
  <si>
    <t>H529</t>
  </si>
  <si>
    <t>RONCHI DEI LEGIONARI</t>
  </si>
  <si>
    <t>H531</t>
  </si>
  <si>
    <t>RONCHI VALSUGANA</t>
  </si>
  <si>
    <t>H532</t>
  </si>
  <si>
    <t>RONCHIS</t>
  </si>
  <si>
    <t>H533</t>
  </si>
  <si>
    <t>RONCIGLIONE</t>
  </si>
  <si>
    <t>H534</t>
  </si>
  <si>
    <t>RONCO ALL'ADIGE</t>
  </si>
  <si>
    <t>H540</t>
  </si>
  <si>
    <t>RONCO BIELLESE</t>
  </si>
  <si>
    <t>H538</t>
  </si>
  <si>
    <t>RONCO BRIANTINO</t>
  </si>
  <si>
    <t>H537</t>
  </si>
  <si>
    <t>RONCO CANAVESE</t>
  </si>
  <si>
    <t>H539</t>
  </si>
  <si>
    <t>RONCO SCRIVIA</t>
  </si>
  <si>
    <t>H536</t>
  </si>
  <si>
    <t>RONCOBELLO</t>
  </si>
  <si>
    <t>H535</t>
  </si>
  <si>
    <t>RONCOFERRARO</t>
  </si>
  <si>
    <t>H541</t>
  </si>
  <si>
    <t>RONCOFREDDO</t>
  </si>
  <si>
    <t>H542</t>
  </si>
  <si>
    <t>RONCOLA</t>
  </si>
  <si>
    <t>H544</t>
  </si>
  <si>
    <t>RONCONE</t>
  </si>
  <si>
    <t>H545</t>
  </si>
  <si>
    <t>RONDANINA</t>
  </si>
  <si>
    <t>H546</t>
  </si>
  <si>
    <t>RONDISSONE</t>
  </si>
  <si>
    <t>H547</t>
  </si>
  <si>
    <t>RONSECCO</t>
  </si>
  <si>
    <t>H549</t>
  </si>
  <si>
    <t>RONZO-CHIENIS</t>
  </si>
  <si>
    <t>M303</t>
  </si>
  <si>
    <t>RONZONE</t>
  </si>
  <si>
    <t>H552</t>
  </si>
  <si>
    <t>ROPPOLO</t>
  </si>
  <si>
    <t>H553</t>
  </si>
  <si>
    <t>RORA'</t>
  </si>
  <si>
    <t>H554</t>
  </si>
  <si>
    <t>ROSA'</t>
  </si>
  <si>
    <t>H556</t>
  </si>
  <si>
    <t>ROSALI'</t>
  </si>
  <si>
    <t>H557</t>
  </si>
  <si>
    <t>ROSARNO</t>
  </si>
  <si>
    <t>H558</t>
  </si>
  <si>
    <t>ROSASCO</t>
  </si>
  <si>
    <t>H559</t>
  </si>
  <si>
    <t>ROSATE</t>
  </si>
  <si>
    <t>H560</t>
  </si>
  <si>
    <t>ROSAZZA</t>
  </si>
  <si>
    <t>H561</t>
  </si>
  <si>
    <t>ROSCIANO</t>
  </si>
  <si>
    <t>H562</t>
  </si>
  <si>
    <t>ROSCIGNO</t>
  </si>
  <si>
    <t>H564</t>
  </si>
  <si>
    <t>ROSE</t>
  </si>
  <si>
    <t>H565</t>
  </si>
  <si>
    <t>ROSELLO</t>
  </si>
  <si>
    <t>H566</t>
  </si>
  <si>
    <t>ROSETO CAPO SPULICO</t>
  </si>
  <si>
    <t>H572</t>
  </si>
  <si>
    <t>ROSETO DEGLI ABRUZZI</t>
  </si>
  <si>
    <t>F585</t>
  </si>
  <si>
    <t>ROSETO VALFORTORE</t>
  </si>
  <si>
    <t>H568</t>
  </si>
  <si>
    <t>ROSIGNANO MARITTIMO</t>
  </si>
  <si>
    <t>H570</t>
  </si>
  <si>
    <t>ROSIGNANO MONFERRATO</t>
  </si>
  <si>
    <t>H569</t>
  </si>
  <si>
    <t>ROSOLINA</t>
  </si>
  <si>
    <t>H573</t>
  </si>
  <si>
    <t>ROSOLINI</t>
  </si>
  <si>
    <t>H574</t>
  </si>
  <si>
    <t>ROSORA</t>
  </si>
  <si>
    <t>H575</t>
  </si>
  <si>
    <t>ROSSA</t>
  </si>
  <si>
    <t>H577</t>
  </si>
  <si>
    <t>ROSSANA</t>
  </si>
  <si>
    <t>H578</t>
  </si>
  <si>
    <t>ROSSANO</t>
  </si>
  <si>
    <t>H579</t>
  </si>
  <si>
    <t>ROSSANO VENETO</t>
  </si>
  <si>
    <t>H580</t>
  </si>
  <si>
    <t>ROSSIGLIONE</t>
  </si>
  <si>
    <t>H581</t>
  </si>
  <si>
    <t>ROSTA</t>
  </si>
  <si>
    <t>H583</t>
  </si>
  <si>
    <t>ROTA D'IMAGNA</t>
  </si>
  <si>
    <t>H584</t>
  </si>
  <si>
    <t>ROTA GRECA</t>
  </si>
  <si>
    <t>H585</t>
  </si>
  <si>
    <t>ROTELLA</t>
  </si>
  <si>
    <t>H588</t>
  </si>
  <si>
    <t>ROTELLO</t>
  </si>
  <si>
    <t>H589</t>
  </si>
  <si>
    <t>ROTONDA</t>
  </si>
  <si>
    <t>H590</t>
  </si>
  <si>
    <t>ROTONDELLA</t>
  </si>
  <si>
    <t>H591</t>
  </si>
  <si>
    <t>ROTONDI</t>
  </si>
  <si>
    <t>H592</t>
  </si>
  <si>
    <t>ROTTOFRENO</t>
  </si>
  <si>
    <t>H593</t>
  </si>
  <si>
    <t>ROTZO</t>
  </si>
  <si>
    <t>H594</t>
  </si>
  <si>
    <t>ROURE</t>
  </si>
  <si>
    <t>H555</t>
  </si>
  <si>
    <t>ROVAGNATE</t>
  </si>
  <si>
    <t>H596</t>
  </si>
  <si>
    <t>ROVASENDA</t>
  </si>
  <si>
    <t>H364</t>
  </si>
  <si>
    <t>ROVATO</t>
  </si>
  <si>
    <t>H598</t>
  </si>
  <si>
    <t>ROVEGNO</t>
  </si>
  <si>
    <t>H599</t>
  </si>
  <si>
    <t>ROVELLASCA</t>
  </si>
  <si>
    <t>H601</t>
  </si>
  <si>
    <t>ROVELLO PORRO</t>
  </si>
  <si>
    <t>H602</t>
  </si>
  <si>
    <t>ROVERBELLA</t>
  </si>
  <si>
    <t>H604</t>
  </si>
  <si>
    <t>ROVERCHIARA</t>
  </si>
  <si>
    <t>H606</t>
  </si>
  <si>
    <t>ROVERE' DELLA LUNA</t>
  </si>
  <si>
    <t>H607</t>
  </si>
  <si>
    <t>ROVERE' VERONESE</t>
  </si>
  <si>
    <t>H608</t>
  </si>
  <si>
    <t>ROVEREDO DI GUA'</t>
  </si>
  <si>
    <t>H610</t>
  </si>
  <si>
    <t>ROVEREDO IN PIANO</t>
  </si>
  <si>
    <t>H609</t>
  </si>
  <si>
    <t>ROVERETO</t>
  </si>
  <si>
    <t>H612</t>
  </si>
  <si>
    <t>ROVESCALA</t>
  </si>
  <si>
    <t>H614</t>
  </si>
  <si>
    <t>ROVETTA</t>
  </si>
  <si>
    <t>H615</t>
  </si>
  <si>
    <t>ROVIANO</t>
  </si>
  <si>
    <t>H618</t>
  </si>
  <si>
    <t>ROVIGNO D'ISTRIA</t>
  </si>
  <si>
    <t>H619</t>
  </si>
  <si>
    <t>ROVIGO</t>
  </si>
  <si>
    <t>H620</t>
  </si>
  <si>
    <t>ROVITO</t>
  </si>
  <si>
    <t>H621</t>
  </si>
  <si>
    <t>ROVOLON</t>
  </si>
  <si>
    <t>H622</t>
  </si>
  <si>
    <t>ROZZANO</t>
  </si>
  <si>
    <t>H623</t>
  </si>
  <si>
    <t>ROZZO</t>
  </si>
  <si>
    <t>H624</t>
  </si>
  <si>
    <t>RUBANO</t>
  </si>
  <si>
    <t>H625</t>
  </si>
  <si>
    <t>RUBIANA</t>
  </si>
  <si>
    <t>H627</t>
  </si>
  <si>
    <t>RUBIERA</t>
  </si>
  <si>
    <t>H628</t>
  </si>
  <si>
    <t>RUDA</t>
  </si>
  <si>
    <t>H629</t>
  </si>
  <si>
    <t>RUDIANO</t>
  </si>
  <si>
    <t>H630</t>
  </si>
  <si>
    <t>RUEGLIO</t>
  </si>
  <si>
    <t>H631</t>
  </si>
  <si>
    <t>RUFFANO</t>
  </si>
  <si>
    <t>H632</t>
  </si>
  <si>
    <t>RUFFIA</t>
  </si>
  <si>
    <t>H633</t>
  </si>
  <si>
    <t>RUFFRE'</t>
  </si>
  <si>
    <t>H634</t>
  </si>
  <si>
    <t>RUFINA</t>
  </si>
  <si>
    <t>H635</t>
  </si>
  <si>
    <t>RUINAS</t>
  </si>
  <si>
    <t>F271</t>
  </si>
  <si>
    <t>RUINO</t>
  </si>
  <si>
    <t>H637</t>
  </si>
  <si>
    <t>RUMO</t>
  </si>
  <si>
    <t>H639</t>
  </si>
  <si>
    <t>RUOTI</t>
  </si>
  <si>
    <t>H641</t>
  </si>
  <si>
    <t>RUSSI</t>
  </si>
  <si>
    <t>H642</t>
  </si>
  <si>
    <t>RUTIGLIANO</t>
  </si>
  <si>
    <t>H643</t>
  </si>
  <si>
    <t>RUTINO</t>
  </si>
  <si>
    <t>H644</t>
  </si>
  <si>
    <t>RUVIANO</t>
  </si>
  <si>
    <t>H165</t>
  </si>
  <si>
    <t>RUVO DEL MONTE</t>
  </si>
  <si>
    <t>H646</t>
  </si>
  <si>
    <t>RUVO DI PUGLIA</t>
  </si>
  <si>
    <t>H645</t>
  </si>
  <si>
    <t>SABAUDIA</t>
  </si>
  <si>
    <t>H647</t>
  </si>
  <si>
    <t>SABBIA</t>
  </si>
  <si>
    <t>H648</t>
  </si>
  <si>
    <t>SABBIO CHIESE</t>
  </si>
  <si>
    <t>H650</t>
  </si>
  <si>
    <t>SABBIONETA</t>
  </si>
  <si>
    <t>H652</t>
  </si>
  <si>
    <t>SACCO</t>
  </si>
  <si>
    <t>H654</t>
  </si>
  <si>
    <t>SACCOLONGO</t>
  </si>
  <si>
    <t>H655</t>
  </si>
  <si>
    <t>SACILE</t>
  </si>
  <si>
    <t>H657</t>
  </si>
  <si>
    <t>SACROFANO</t>
  </si>
  <si>
    <t>H658</t>
  </si>
  <si>
    <t>SADALI</t>
  </si>
  <si>
    <t>H659</t>
  </si>
  <si>
    <t>SAGAMA</t>
  </si>
  <si>
    <t>H661</t>
  </si>
  <si>
    <t>SAGLIANO MICCA</t>
  </si>
  <si>
    <t>H662</t>
  </si>
  <si>
    <t>SAGORIA SANMARTINO</t>
  </si>
  <si>
    <t>H664</t>
  </si>
  <si>
    <t>SAGRADO</t>
  </si>
  <si>
    <t>H665</t>
  </si>
  <si>
    <t>SAGRON MIS</t>
  </si>
  <si>
    <t>H666</t>
  </si>
  <si>
    <t>SAINT CHRISTOPHE</t>
  </si>
  <si>
    <t>H669</t>
  </si>
  <si>
    <t>SAINT DENIS</t>
  </si>
  <si>
    <t>H670</t>
  </si>
  <si>
    <t>SAINT MARCEL</t>
  </si>
  <si>
    <t>H671</t>
  </si>
  <si>
    <t>SAINT NICOLAS</t>
  </si>
  <si>
    <t>H672</t>
  </si>
  <si>
    <t>SAINT OYEN</t>
  </si>
  <si>
    <t>H673</t>
  </si>
  <si>
    <t>SAINT PIERRE</t>
  </si>
  <si>
    <t>H674</t>
  </si>
  <si>
    <t>SAINT RHEMY</t>
  </si>
  <si>
    <t>H675</t>
  </si>
  <si>
    <t>SAINT VINCENT</t>
  </si>
  <si>
    <t>H676</t>
  </si>
  <si>
    <t>SALA BAGANZA</t>
  </si>
  <si>
    <t>H682</t>
  </si>
  <si>
    <t>SALA BIELLESE</t>
  </si>
  <si>
    <t>H681</t>
  </si>
  <si>
    <t>SALA BOLOGNESE</t>
  </si>
  <si>
    <t>H678</t>
  </si>
  <si>
    <t>SALA COMACINA</t>
  </si>
  <si>
    <t>H679</t>
  </si>
  <si>
    <t>SALA CONSILINA</t>
  </si>
  <si>
    <t>H683</t>
  </si>
  <si>
    <t>SALA MONFERRATO</t>
  </si>
  <si>
    <t>H677</t>
  </si>
  <si>
    <t>SALANDRA</t>
  </si>
  <si>
    <t>H687</t>
  </si>
  <si>
    <t>SALAPARUTA</t>
  </si>
  <si>
    <t>H688</t>
  </si>
  <si>
    <t>SALARA</t>
  </si>
  <si>
    <t>H689</t>
  </si>
  <si>
    <t>SALASCO</t>
  </si>
  <si>
    <t>H690</t>
  </si>
  <si>
    <t>SALASSA</t>
  </si>
  <si>
    <t>H691</t>
  </si>
  <si>
    <t>SALBERTRAND</t>
  </si>
  <si>
    <t>H684</t>
  </si>
  <si>
    <t>SALCEDO</t>
  </si>
  <si>
    <t>F810</t>
  </si>
  <si>
    <t>SALCITO</t>
  </si>
  <si>
    <t>H693</t>
  </si>
  <si>
    <t>SALE</t>
  </si>
  <si>
    <t>H694</t>
  </si>
  <si>
    <t>SALE DELLE LANGHE</t>
  </si>
  <si>
    <t>H695</t>
  </si>
  <si>
    <t>SALE MARASINO</t>
  </si>
  <si>
    <t>H699</t>
  </si>
  <si>
    <t>SALE SAN GIOVANNI</t>
  </si>
  <si>
    <t>H704</t>
  </si>
  <si>
    <t>SALEMI</t>
  </si>
  <si>
    <t>H700</t>
  </si>
  <si>
    <t>SALENTO</t>
  </si>
  <si>
    <t>H686</t>
  </si>
  <si>
    <t>SALERANO CANAVESE</t>
  </si>
  <si>
    <t>H702</t>
  </si>
  <si>
    <t>SALERANO SUL LAMBRO</t>
  </si>
  <si>
    <t>H701</t>
  </si>
  <si>
    <t>SALERNO</t>
  </si>
  <si>
    <t>H703</t>
  </si>
  <si>
    <t>SALETTO</t>
  </si>
  <si>
    <t>H705</t>
  </si>
  <si>
    <t>SALGAREDA</t>
  </si>
  <si>
    <t>H706</t>
  </si>
  <si>
    <t>SALI VERCELLESE</t>
  </si>
  <si>
    <t>H707</t>
  </si>
  <si>
    <t>SALICE SALENTINO</t>
  </si>
  <si>
    <t>H708</t>
  </si>
  <si>
    <t>SALICETO</t>
  </si>
  <si>
    <t>H710</t>
  </si>
  <si>
    <t>SALISANO</t>
  </si>
  <si>
    <t>H713</t>
  </si>
  <si>
    <t>SALIZZOLE</t>
  </si>
  <si>
    <t>H714</t>
  </si>
  <si>
    <t>SALLE</t>
  </si>
  <si>
    <t>H715</t>
  </si>
  <si>
    <t>SALMOUR</t>
  </si>
  <si>
    <t>H716</t>
  </si>
  <si>
    <t>SALO'</t>
  </si>
  <si>
    <t>H717</t>
  </si>
  <si>
    <t>SALONA D'ISONZO</t>
  </si>
  <si>
    <t>H718</t>
  </si>
  <si>
    <t>SALORNO</t>
  </si>
  <si>
    <t>H719</t>
  </si>
  <si>
    <t>SALSOMAGGIORE TERME</t>
  </si>
  <si>
    <t>H720</t>
  </si>
  <si>
    <t>SALTARA</t>
  </si>
  <si>
    <t>H721</t>
  </si>
  <si>
    <t>SALTRIO</t>
  </si>
  <si>
    <t>H723</t>
  </si>
  <si>
    <t>SALUDECIO</t>
  </si>
  <si>
    <t>H724</t>
  </si>
  <si>
    <t>SALUGGIA</t>
  </si>
  <si>
    <t>H725</t>
  </si>
  <si>
    <t>SALUSSOLA</t>
  </si>
  <si>
    <t>H726</t>
  </si>
  <si>
    <t>SALUZZO</t>
  </si>
  <si>
    <t>H727</t>
  </si>
  <si>
    <t>SALVE</t>
  </si>
  <si>
    <t>H729</t>
  </si>
  <si>
    <t>SALVIROLA</t>
  </si>
  <si>
    <t>H731</t>
  </si>
  <si>
    <t>SALVITELLE</t>
  </si>
  <si>
    <t>H732</t>
  </si>
  <si>
    <t>SALZA DI PINEROLO</t>
  </si>
  <si>
    <t>H734</t>
  </si>
  <si>
    <t>SALZA IRPINA</t>
  </si>
  <si>
    <t>H733</t>
  </si>
  <si>
    <t>SALZANO</t>
  </si>
  <si>
    <t>H735</t>
  </si>
  <si>
    <t>SAMARATE</t>
  </si>
  <si>
    <t>H736</t>
  </si>
  <si>
    <t>SAMASSI</t>
  </si>
  <si>
    <t>H738</t>
  </si>
  <si>
    <t>SAMATZAI</t>
  </si>
  <si>
    <t>H739</t>
  </si>
  <si>
    <t>SAMBASSO</t>
  </si>
  <si>
    <t>H740</t>
  </si>
  <si>
    <t>SAMBIASE</t>
  </si>
  <si>
    <t>H742</t>
  </si>
  <si>
    <t>SAMBUCA DI SICILIA</t>
  </si>
  <si>
    <t>H743</t>
  </si>
  <si>
    <t>SAMBUCA PISTOIESE</t>
  </si>
  <si>
    <t>H744</t>
  </si>
  <si>
    <t>SAMBUCI</t>
  </si>
  <si>
    <t>H745</t>
  </si>
  <si>
    <t>SAMBUCO</t>
  </si>
  <si>
    <t>H746</t>
  </si>
  <si>
    <t>SAMMICHELE DI BARI</t>
  </si>
  <si>
    <t>H749</t>
  </si>
  <si>
    <t>SAMO</t>
  </si>
  <si>
    <t>H013</t>
  </si>
  <si>
    <t>SAMOLACO</t>
  </si>
  <si>
    <t>H752</t>
  </si>
  <si>
    <t>SAMONE</t>
  </si>
  <si>
    <t>H753</t>
  </si>
  <si>
    <t>SAMONE DI TRENTO</t>
  </si>
  <si>
    <t>H754</t>
  </si>
  <si>
    <t>SAMPEYRE</t>
  </si>
  <si>
    <t>H755</t>
  </si>
  <si>
    <t>SAMPIERDARENA (FRAZ. GENOVA)</t>
  </si>
  <si>
    <t>I081</t>
  </si>
  <si>
    <t>SAMUGHEO</t>
  </si>
  <si>
    <t>H756</t>
  </si>
  <si>
    <t>SAN BARTOLOMEO AL MARE</t>
  </si>
  <si>
    <t>H763</t>
  </si>
  <si>
    <t>SAN BARTOLOMEO IN GALDO</t>
  </si>
  <si>
    <t>H764</t>
  </si>
  <si>
    <t>SAN BARTOLOMEO VAL CAVARGNA</t>
  </si>
  <si>
    <t>H760</t>
  </si>
  <si>
    <t>SAN BASILE</t>
  </si>
  <si>
    <t>H765</t>
  </si>
  <si>
    <t>SAN BASILIO</t>
  </si>
  <si>
    <t>H766</t>
  </si>
  <si>
    <t>SAN BASSANO</t>
  </si>
  <si>
    <t>H767</t>
  </si>
  <si>
    <t>SAN BELLINO</t>
  </si>
  <si>
    <t>H768</t>
  </si>
  <si>
    <t>SAN BENEDETTO BELBO</t>
  </si>
  <si>
    <t>H770</t>
  </si>
  <si>
    <t>SAN BENEDETTO DEI MARSI</t>
  </si>
  <si>
    <t>H772</t>
  </si>
  <si>
    <t>SAN BENEDETTO DEL TRONTO</t>
  </si>
  <si>
    <t>H769</t>
  </si>
  <si>
    <t>SAN BENEDETTO IN PERILLIS</t>
  </si>
  <si>
    <t>H773</t>
  </si>
  <si>
    <t>SAN BENEDETTO PO</t>
  </si>
  <si>
    <t>H771</t>
  </si>
  <si>
    <t>SAN BENEDETTO ULLANO</t>
  </si>
  <si>
    <t>H774</t>
  </si>
  <si>
    <t>SAN BENEDETTO VAL DI SAMBRO</t>
  </si>
  <si>
    <t>G566</t>
  </si>
  <si>
    <t>SAN BENIGNO CANAVESE</t>
  </si>
  <si>
    <t>H775</t>
  </si>
  <si>
    <t>SAN BERNARDINO VERBANO</t>
  </si>
  <si>
    <t>H777</t>
  </si>
  <si>
    <t>SAN BIAGIO DELLA CIMA</t>
  </si>
  <si>
    <t>H780</t>
  </si>
  <si>
    <t>SAN BIAGIO DI CALLALTA</t>
  </si>
  <si>
    <t>H781</t>
  </si>
  <si>
    <t>SAN BIAGIO PLATANI</t>
  </si>
  <si>
    <t>H778</t>
  </si>
  <si>
    <t>SAN BIAGIO SARACINISCO</t>
  </si>
  <si>
    <t>H779</t>
  </si>
  <si>
    <t>SAN BIASE</t>
  </si>
  <si>
    <t>H782</t>
  </si>
  <si>
    <t>SAN BONIFACIO</t>
  </si>
  <si>
    <t>H783</t>
  </si>
  <si>
    <t>SAN BUONO</t>
  </si>
  <si>
    <t>H784</t>
  </si>
  <si>
    <t>SAN CALOGERO</t>
  </si>
  <si>
    <t>H785</t>
  </si>
  <si>
    <t>SAN CANDIDO</t>
  </si>
  <si>
    <t>H786</t>
  </si>
  <si>
    <t>SAN CANZIAN D'ISONZO</t>
  </si>
  <si>
    <t>H787</t>
  </si>
  <si>
    <t>SAN CARLO CANAVESE</t>
  </si>
  <si>
    <t>H789</t>
  </si>
  <si>
    <t>SAN CASCIANO DEI BAGNI</t>
  </si>
  <si>
    <t>H790</t>
  </si>
  <si>
    <t>SAN CASCIANO IN VAL DI PESA</t>
  </si>
  <si>
    <t>H791</t>
  </si>
  <si>
    <t>SAN CASSIANO</t>
  </si>
  <si>
    <t>M264</t>
  </si>
  <si>
    <t>SAN CATALDO</t>
  </si>
  <si>
    <t>H792</t>
  </si>
  <si>
    <t>SAN CESAREO</t>
  </si>
  <si>
    <t>M295</t>
  </si>
  <si>
    <t>SAN CESARIO DI LECCE</t>
  </si>
  <si>
    <t>H793</t>
  </si>
  <si>
    <t>SAN CESARIO SUL PANARO</t>
  </si>
  <si>
    <t>H794</t>
  </si>
  <si>
    <t>SAN CHIRICO NUOVO</t>
  </si>
  <si>
    <t>H795</t>
  </si>
  <si>
    <t>SAN CHIRICO RAPARO</t>
  </si>
  <si>
    <t>H796</t>
  </si>
  <si>
    <t>SAN CIPIRELLO</t>
  </si>
  <si>
    <t>H797</t>
  </si>
  <si>
    <t>SAN CIPRIANO D'AVERSA</t>
  </si>
  <si>
    <t>H798</t>
  </si>
  <si>
    <t>SAN CIPRIANO PICENTINO</t>
  </si>
  <si>
    <t>H800</t>
  </si>
  <si>
    <t>SAN CIPRIANO PO</t>
  </si>
  <si>
    <t>H799</t>
  </si>
  <si>
    <t>SAN CLEMENTE</t>
  </si>
  <si>
    <t>H801</t>
  </si>
  <si>
    <t>SAN COLOMBANO AL LAMBRO</t>
  </si>
  <si>
    <t>H803</t>
  </si>
  <si>
    <t>SAN COLOMBANO BELMONTE</t>
  </si>
  <si>
    <t>H804</t>
  </si>
  <si>
    <t>SAN COLOMBANO CERTENOLI</t>
  </si>
  <si>
    <t>H802</t>
  </si>
  <si>
    <t>SAN CONO</t>
  </si>
  <si>
    <t>H805</t>
  </si>
  <si>
    <t>SAN COSMO ALBANESE</t>
  </si>
  <si>
    <t>H806</t>
  </si>
  <si>
    <t>SAN COSTANTINO ALBANESE</t>
  </si>
  <si>
    <t>H808</t>
  </si>
  <si>
    <t>SAN COSTANTINO CALABRO</t>
  </si>
  <si>
    <t>H807</t>
  </si>
  <si>
    <t>SAN COSTANZO</t>
  </si>
  <si>
    <t>H809</t>
  </si>
  <si>
    <t>SAN CRISTOFORO</t>
  </si>
  <si>
    <t>H810</t>
  </si>
  <si>
    <t>SAN DAMIANO AL COLLE</t>
  </si>
  <si>
    <t>H814</t>
  </si>
  <si>
    <t>SAN DAMIANO D'ASTI</t>
  </si>
  <si>
    <t>H811</t>
  </si>
  <si>
    <t>SAN DAMIANO MACRA</t>
  </si>
  <si>
    <t>H812</t>
  </si>
  <si>
    <t>SAN DANIELE DEL CARSO</t>
  </si>
  <si>
    <t>H817</t>
  </si>
  <si>
    <t>SAN DANIELE DEL FRIULI</t>
  </si>
  <si>
    <t>H816</t>
  </si>
  <si>
    <t>SAN DANIELE PO</t>
  </si>
  <si>
    <t>H815</t>
  </si>
  <si>
    <t>SAN DEMETRIO CORONE</t>
  </si>
  <si>
    <t>H818</t>
  </si>
  <si>
    <t>SAN DEMETRIO NE' VESTINI</t>
  </si>
  <si>
    <t>H819</t>
  </si>
  <si>
    <t>SAN DIDERO</t>
  </si>
  <si>
    <t>H820</t>
  </si>
  <si>
    <t>SAN DONA' DI PIAVE</t>
  </si>
  <si>
    <t>H823</t>
  </si>
  <si>
    <t>SAN DONACI</t>
  </si>
  <si>
    <t>H822</t>
  </si>
  <si>
    <t>SAN DONATO DI LECCE</t>
  </si>
  <si>
    <t>H826</t>
  </si>
  <si>
    <t>SAN DONATO DI NINEA</t>
  </si>
  <si>
    <t>H825</t>
  </si>
  <si>
    <t>SAN DONATO MILANESE</t>
  </si>
  <si>
    <t>H827</t>
  </si>
  <si>
    <t>SAN DONATO VAL DI COMINO</t>
  </si>
  <si>
    <t>H824</t>
  </si>
  <si>
    <t>SAN DORLIGO DELLA VALLE</t>
  </si>
  <si>
    <t>D324</t>
  </si>
  <si>
    <t>SAN FEDELE INTELVI</t>
  </si>
  <si>
    <t>H830</t>
  </si>
  <si>
    <t>SAN FELE</t>
  </si>
  <si>
    <t>H831</t>
  </si>
  <si>
    <t>SAN FELICE A CANCELLO</t>
  </si>
  <si>
    <t>H834</t>
  </si>
  <si>
    <t>SAN FELICE CIRCEO</t>
  </si>
  <si>
    <t>H836</t>
  </si>
  <si>
    <t>SAN FELICE DEL BENACO</t>
  </si>
  <si>
    <t>H838</t>
  </si>
  <si>
    <t>SAN FELICE DEL MOLISE</t>
  </si>
  <si>
    <t>H833</t>
  </si>
  <si>
    <t>SAN FELICE SUL PANARO</t>
  </si>
  <si>
    <t>H835</t>
  </si>
  <si>
    <t>SAN FERDINANDO</t>
  </si>
  <si>
    <t>M277</t>
  </si>
  <si>
    <t>SAN FERDINANDO DI PUGLIA</t>
  </si>
  <si>
    <t>H839</t>
  </si>
  <si>
    <t>SAN FERMO DELLA BATTAGLIA</t>
  </si>
  <si>
    <t>H840</t>
  </si>
  <si>
    <t>SAN FILI</t>
  </si>
  <si>
    <t>H841</t>
  </si>
  <si>
    <t>SAN FILIPPO DEL MELA</t>
  </si>
  <si>
    <t>H842</t>
  </si>
  <si>
    <t>SAN FIOR</t>
  </si>
  <si>
    <t>H843</t>
  </si>
  <si>
    <t>SAN FIORANO</t>
  </si>
  <si>
    <t>H844</t>
  </si>
  <si>
    <t>SAN FLORIANO DEL COLLIO</t>
  </si>
  <si>
    <t>H845</t>
  </si>
  <si>
    <t>SAN FLORO</t>
  </si>
  <si>
    <t>H846</t>
  </si>
  <si>
    <t>SAN FRANCESCO AL CAMPO</t>
  </si>
  <si>
    <t>H847</t>
  </si>
  <si>
    <t>SAN FRATELLO</t>
  </si>
  <si>
    <t>H850</t>
  </si>
  <si>
    <t>SAN GAVINO MONREALE</t>
  </si>
  <si>
    <t>H856</t>
  </si>
  <si>
    <t>SAN GEMINI</t>
  </si>
  <si>
    <t>H857</t>
  </si>
  <si>
    <t>SAN GENESIO ATESINO</t>
  </si>
  <si>
    <t>H858</t>
  </si>
  <si>
    <t>SAN GENESIO ED UNITI</t>
  </si>
  <si>
    <t>H859</t>
  </si>
  <si>
    <t>SAN GENNARO VESUVIANO</t>
  </si>
  <si>
    <t>H860</t>
  </si>
  <si>
    <t>SAN GERMANO CHISONE</t>
  </si>
  <si>
    <t>H862</t>
  </si>
  <si>
    <t>SAN GERMANO DEI BERICI</t>
  </si>
  <si>
    <t>H863</t>
  </si>
  <si>
    <t>SAN GERMANO VERCELLESE</t>
  </si>
  <si>
    <t>H861</t>
  </si>
  <si>
    <t>SAN GERVASIO BRESCIANO</t>
  </si>
  <si>
    <t>H865</t>
  </si>
  <si>
    <t>SAN GIACOMO DEGLI SCHIAVONI</t>
  </si>
  <si>
    <t>H867</t>
  </si>
  <si>
    <t>SAN GIACOMO DELLE SEGNATE</t>
  </si>
  <si>
    <t>H870</t>
  </si>
  <si>
    <t>SAN GIACOMO FILIPPO</t>
  </si>
  <si>
    <t>H868</t>
  </si>
  <si>
    <t>SAN GIACOMO IN COLLE</t>
  </si>
  <si>
    <t>H871</t>
  </si>
  <si>
    <t>SAN GIACOMO VERCELLESE</t>
  </si>
  <si>
    <t>B952</t>
  </si>
  <si>
    <t>SAN GILLIO</t>
  </si>
  <si>
    <t>H873</t>
  </si>
  <si>
    <t>SAN GIMIGNANO</t>
  </si>
  <si>
    <t>H875</t>
  </si>
  <si>
    <t>SAN GINESIO</t>
  </si>
  <si>
    <t>H876</t>
  </si>
  <si>
    <t>SAN GIORGIO A CREMANO</t>
  </si>
  <si>
    <t>H892</t>
  </si>
  <si>
    <t>SAN GIORGIO A LIRI</t>
  </si>
  <si>
    <t>H880</t>
  </si>
  <si>
    <t>SAN GIORGIO ALBANESE</t>
  </si>
  <si>
    <t>H881</t>
  </si>
  <si>
    <t>SAN GIORGIO CANAVESE</t>
  </si>
  <si>
    <t>H890</t>
  </si>
  <si>
    <t>SAN GIORGIO DEL SANNIO</t>
  </si>
  <si>
    <t>H894</t>
  </si>
  <si>
    <t>SAN GIORGIO DELLA RICHINVELDA</t>
  </si>
  <si>
    <t>H891</t>
  </si>
  <si>
    <t>SAN GIORGIO DELLE PERTICHE</t>
  </si>
  <si>
    <t>H893</t>
  </si>
  <si>
    <t>SAN GIORGIO DI LOMELLINA</t>
  </si>
  <si>
    <t>H885</t>
  </si>
  <si>
    <t>SAN GIORGIO DI MANTOVA</t>
  </si>
  <si>
    <t>H883</t>
  </si>
  <si>
    <t>SAN GIORGIO DI NOGARO</t>
  </si>
  <si>
    <t>H895</t>
  </si>
  <si>
    <t>SAN GIORGIO DI PESARO</t>
  </si>
  <si>
    <t>H886</t>
  </si>
  <si>
    <t>SAN GIORGIO DI PIANO</t>
  </si>
  <si>
    <t>H896</t>
  </si>
  <si>
    <t>SAN GIORGIO IN BOSCO</t>
  </si>
  <si>
    <t>H897</t>
  </si>
  <si>
    <t>SAN GIORGIO IONICO</t>
  </si>
  <si>
    <t>H882</t>
  </si>
  <si>
    <t>SAN GIORGIO LA MOLARA</t>
  </si>
  <si>
    <t>H898</t>
  </si>
  <si>
    <t>SAN GIORGIO LUCANO</t>
  </si>
  <si>
    <t>H888</t>
  </si>
  <si>
    <t>SAN GIORGIO MONFERRATO</t>
  </si>
  <si>
    <t>H878</t>
  </si>
  <si>
    <t>SAN GIORGIO MORGETO</t>
  </si>
  <si>
    <t>H889</t>
  </si>
  <si>
    <t>SAN GIORGIO PIACENTINO</t>
  </si>
  <si>
    <t>H887</t>
  </si>
  <si>
    <t>SAN GIORGIO SCARAMPI</t>
  </si>
  <si>
    <t>H899</t>
  </si>
  <si>
    <t>SAN GIORGIO SU LEGNANO</t>
  </si>
  <si>
    <t>H884</t>
  </si>
  <si>
    <t>SAN GIORIO DI SUSA</t>
  </si>
  <si>
    <t>H900</t>
  </si>
  <si>
    <t>SAN GIOVANNI A PIRO</t>
  </si>
  <si>
    <t>H907</t>
  </si>
  <si>
    <t>SAN GIOVANNI AL NATISONE</t>
  </si>
  <si>
    <t>H906</t>
  </si>
  <si>
    <t>SAN GIOVANNI BIANCO</t>
  </si>
  <si>
    <t>H910</t>
  </si>
  <si>
    <t>SAN GIOVANNI D'ASSO</t>
  </si>
  <si>
    <t>H911</t>
  </si>
  <si>
    <t>SAN GIOVANNI DEL DOSSO</t>
  </si>
  <si>
    <t>H912</t>
  </si>
  <si>
    <t>SAN GIOVANNI DI GERACE</t>
  </si>
  <si>
    <t>H903</t>
  </si>
  <si>
    <t>SAN GIOVANNI GEMINI</t>
  </si>
  <si>
    <t>H914</t>
  </si>
  <si>
    <t>SAN GIOVANNI ILARIONE</t>
  </si>
  <si>
    <t>H916</t>
  </si>
  <si>
    <t>SAN GIOVANNI IN CROCE</t>
  </si>
  <si>
    <t>H918</t>
  </si>
  <si>
    <t>SAN GIOVANNI IN FIORE</t>
  </si>
  <si>
    <t>H919</t>
  </si>
  <si>
    <t>SAN GIOVANNI IN GALDO</t>
  </si>
  <si>
    <t>H920</t>
  </si>
  <si>
    <t>SAN GIOVANNI IN MARIGNANO</t>
  </si>
  <si>
    <t>H921</t>
  </si>
  <si>
    <t>SAN GIOVANNI IN PERSICETO</t>
  </si>
  <si>
    <t>G467</t>
  </si>
  <si>
    <t>SAN GIOVANNI INCARICO</t>
  </si>
  <si>
    <t>H917</t>
  </si>
  <si>
    <t>SAN GIOVANNI LA PUNTA</t>
  </si>
  <si>
    <t>H922</t>
  </si>
  <si>
    <t>SAN GIOVANNI LIPIONI</t>
  </si>
  <si>
    <t>H923</t>
  </si>
  <si>
    <t>SAN GIOVANNI LUPATOTO</t>
  </si>
  <si>
    <t>H924</t>
  </si>
  <si>
    <t>SAN GIOVANNI ROTONDO</t>
  </si>
  <si>
    <t>H926</t>
  </si>
  <si>
    <t>SAN GIOVANNI SUERGIU</t>
  </si>
  <si>
    <t>G287</t>
  </si>
  <si>
    <t>SAN GIOVANNI TEATINO</t>
  </si>
  <si>
    <t>D690</t>
  </si>
  <si>
    <t>SAN GIOVANNI VALDARNO</t>
  </si>
  <si>
    <t>H901</t>
  </si>
  <si>
    <t>SAN GIULIANO DEL SANNIO</t>
  </si>
  <si>
    <t>H928</t>
  </si>
  <si>
    <t>SAN GIULIANO DI PUGLIA</t>
  </si>
  <si>
    <t>H929</t>
  </si>
  <si>
    <t>SAN GIULIANO MILANESE</t>
  </si>
  <si>
    <t>H930</t>
  </si>
  <si>
    <t>SAN GIULIANO TERME</t>
  </si>
  <si>
    <t>A562</t>
  </si>
  <si>
    <t>SAN GIUSEPPE JATO</t>
  </si>
  <si>
    <t>H933</t>
  </si>
  <si>
    <t>SAN GIUSEPPE VESUVIANO</t>
  </si>
  <si>
    <t>H931</t>
  </si>
  <si>
    <t>SAN GIUSTINO</t>
  </si>
  <si>
    <t>H935</t>
  </si>
  <si>
    <t>SAN GIUSTO CANAVESE</t>
  </si>
  <si>
    <t>H936</t>
  </si>
  <si>
    <t>SAN GODENZO</t>
  </si>
  <si>
    <t>H937</t>
  </si>
  <si>
    <t>SAN GREGORIO DA SASSOLA</t>
  </si>
  <si>
    <t>H942</t>
  </si>
  <si>
    <t>SAN GREGORIO DI CATANIA</t>
  </si>
  <si>
    <t>H940</t>
  </si>
  <si>
    <t>SAN GREGORIO D'IPPONA</t>
  </si>
  <si>
    <t>H941</t>
  </si>
  <si>
    <t>SAN GREGORIO MAGNO</t>
  </si>
  <si>
    <t>H943</t>
  </si>
  <si>
    <t>SAN GREGORIO MATESE</t>
  </si>
  <si>
    <t>H939</t>
  </si>
  <si>
    <t>SAN GREGORIO NELLE ALPI</t>
  </si>
  <si>
    <t>H938</t>
  </si>
  <si>
    <t>SAN LAZZARO DI SAVENA</t>
  </si>
  <si>
    <t>H945</t>
  </si>
  <si>
    <t>SAN LEO</t>
  </si>
  <si>
    <t>H949</t>
  </si>
  <si>
    <t>SAN LEONARDO</t>
  </si>
  <si>
    <t>H951</t>
  </si>
  <si>
    <t>SAN LEONARDO IN PASSIRIA</t>
  </si>
  <si>
    <t>H952</t>
  </si>
  <si>
    <t>SAN LEUCIO DEL SANNIO</t>
  </si>
  <si>
    <t>H953</t>
  </si>
  <si>
    <t>SAN LORENZELLO</t>
  </si>
  <si>
    <t>H955</t>
  </si>
  <si>
    <t>SAN LORENZO</t>
  </si>
  <si>
    <t>H959</t>
  </si>
  <si>
    <t>SAN LORENZO AL MARE</t>
  </si>
  <si>
    <t>H957</t>
  </si>
  <si>
    <t>SAN LORENZO BELLIZZI</t>
  </si>
  <si>
    <t>H961</t>
  </si>
  <si>
    <t>SAN LORENZO DEL VALLO</t>
  </si>
  <si>
    <t>H962</t>
  </si>
  <si>
    <t>SAN LORENZO DI SEBATO</t>
  </si>
  <si>
    <t>H956</t>
  </si>
  <si>
    <t>SAN LORENZO IN BANALE</t>
  </si>
  <si>
    <t>H966</t>
  </si>
  <si>
    <t>SAN LORENZO IN CAMPO</t>
  </si>
  <si>
    <t>H958</t>
  </si>
  <si>
    <t>SAN LORENZO ISONTINO</t>
  </si>
  <si>
    <t>H964</t>
  </si>
  <si>
    <t>SAN LORENZO MAGGIORE</t>
  </si>
  <si>
    <t>H967</t>
  </si>
  <si>
    <t>SAN LORENZO NUOVO</t>
  </si>
  <si>
    <t>H969</t>
  </si>
  <si>
    <t>SAN LUCA</t>
  </si>
  <si>
    <t>H970</t>
  </si>
  <si>
    <t>SAN LUCIDO</t>
  </si>
  <si>
    <t>H971</t>
  </si>
  <si>
    <t>SAN LUPO</t>
  </si>
  <si>
    <t>H973</t>
  </si>
  <si>
    <t>SAN MANGO D'AQUINO</t>
  </si>
  <si>
    <t>H976</t>
  </si>
  <si>
    <t>SAN MANGO PIEMONTE</t>
  </si>
  <si>
    <t>H977</t>
  </si>
  <si>
    <t>SAN MANGO SUL CALORE</t>
  </si>
  <si>
    <t>H975</t>
  </si>
  <si>
    <t>SAN MARCELLINO</t>
  </si>
  <si>
    <t>H978</t>
  </si>
  <si>
    <t>SAN MARCELLO</t>
  </si>
  <si>
    <t>H979</t>
  </si>
  <si>
    <t>SAN MARCELLO PISTOIESE</t>
  </si>
  <si>
    <t>H980</t>
  </si>
  <si>
    <t>SAN MARCO ARGENTANO</t>
  </si>
  <si>
    <t>H981</t>
  </si>
  <si>
    <t>SAN MARCO D'ALUNZIO</t>
  </si>
  <si>
    <t>H982</t>
  </si>
  <si>
    <t>SAN MARCO DEI CAVOTI</t>
  </si>
  <si>
    <t>H984</t>
  </si>
  <si>
    <t>SAN MARCO EVANGELISTA</t>
  </si>
  <si>
    <t>F043</t>
  </si>
  <si>
    <t>SAN MARCO IN LAMIS</t>
  </si>
  <si>
    <t>H985</t>
  </si>
  <si>
    <t>SAN MARCO LA CATOLA</t>
  </si>
  <si>
    <t>H986</t>
  </si>
  <si>
    <t>SAN MARTINO AL TAGLIAMENTO</t>
  </si>
  <si>
    <t>H999</t>
  </si>
  <si>
    <t>SAN MARTINO ALFIERI</t>
  </si>
  <si>
    <t>H987</t>
  </si>
  <si>
    <t>SAN MARTINO BUON ALBERGO</t>
  </si>
  <si>
    <t>I003</t>
  </si>
  <si>
    <t>SAN MARTINO CANAVESE</t>
  </si>
  <si>
    <t>H997</t>
  </si>
  <si>
    <t>SAN MARTINO D'AGRI</t>
  </si>
  <si>
    <t>H994</t>
  </si>
  <si>
    <t>SAN MARTINO DALL'ARGINE</t>
  </si>
  <si>
    <t>I005</t>
  </si>
  <si>
    <t>SAN MARTINO DE' CALVI</t>
  </si>
  <si>
    <t>I006</t>
  </si>
  <si>
    <t>SAN MARTINO DEL LAGO</t>
  </si>
  <si>
    <t>I007</t>
  </si>
  <si>
    <t>SAN MARTINO DI FINITA</t>
  </si>
  <si>
    <t>H992</t>
  </si>
  <si>
    <t>SAN MARTINO DI LUPARI</t>
  </si>
  <si>
    <t>I008</t>
  </si>
  <si>
    <t>SAN MARTINO DI VENEZZE</t>
  </si>
  <si>
    <t>H996</t>
  </si>
  <si>
    <t>SAN MARTINO IN BADIA</t>
  </si>
  <si>
    <t>H988</t>
  </si>
  <si>
    <t>SAN MARTINO IN PASSIRIA</t>
  </si>
  <si>
    <t>H989</t>
  </si>
  <si>
    <t>SAN MARTINO IN PENSILIS</t>
  </si>
  <si>
    <t>H990</t>
  </si>
  <si>
    <t>SAN MARTINO IN RIO</t>
  </si>
  <si>
    <t>I011</t>
  </si>
  <si>
    <t>SAN MARTINO IN STRADA</t>
  </si>
  <si>
    <t>I012</t>
  </si>
  <si>
    <t>SAN MARTINO QUISCA</t>
  </si>
  <si>
    <t>I013</t>
  </si>
  <si>
    <t>SAN MARTINO SANNITA</t>
  </si>
  <si>
    <t>I002</t>
  </si>
  <si>
    <t>SAN MARTINO SICCOMARIO</t>
  </si>
  <si>
    <t>I014</t>
  </si>
  <si>
    <t>SAN MARTINO SULLA MARRUCINA</t>
  </si>
  <si>
    <t>H991</t>
  </si>
  <si>
    <t>SAN MARTINO VALLE CAUDINA</t>
  </si>
  <si>
    <t>I016</t>
  </si>
  <si>
    <t>SAN MARZANO DI SAN GIUSEPPE</t>
  </si>
  <si>
    <t>I018</t>
  </si>
  <si>
    <t>SAN MARZANO OLIVETO</t>
  </si>
  <si>
    <t>I017</t>
  </si>
  <si>
    <t>SAN MARZANO SUL SARNO</t>
  </si>
  <si>
    <t>I019</t>
  </si>
  <si>
    <t>SAN MASSIMO</t>
  </si>
  <si>
    <t>I023</t>
  </si>
  <si>
    <t>SAN MAURIZIO CANAVESE</t>
  </si>
  <si>
    <t>I024</t>
  </si>
  <si>
    <t>SAN MAURIZIO D'OPAGLIO</t>
  </si>
  <si>
    <t>I025</t>
  </si>
  <si>
    <t>SAN MAURO CASTELVERDE</t>
  </si>
  <si>
    <t>I028</t>
  </si>
  <si>
    <t>SAN MAURO CILENTO</t>
  </si>
  <si>
    <t>I031</t>
  </si>
  <si>
    <t>SAN MAURO DI SALINE</t>
  </si>
  <si>
    <t>H712</t>
  </si>
  <si>
    <t>SAN MAURO FORTE</t>
  </si>
  <si>
    <t>I029</t>
  </si>
  <si>
    <t>SAN MAURO LA BRUCA</t>
  </si>
  <si>
    <t>I032</t>
  </si>
  <si>
    <t>SAN MAURO MARCHESATO</t>
  </si>
  <si>
    <t>I026</t>
  </si>
  <si>
    <t>SAN MAURO PASCOLI</t>
  </si>
  <si>
    <t>I027</t>
  </si>
  <si>
    <t>SAN MAURO TORINESE</t>
  </si>
  <si>
    <t>I030</t>
  </si>
  <si>
    <t>SAN MICHELE AL TAGLIAMENTO</t>
  </si>
  <si>
    <t>I040</t>
  </si>
  <si>
    <t>SAN MICHELE ALL'ADIGE</t>
  </si>
  <si>
    <t>I042</t>
  </si>
  <si>
    <t>SAN MICHELE DI GANZARIA</t>
  </si>
  <si>
    <t>I035</t>
  </si>
  <si>
    <t>SAN MICHELE DI POSTUMIA</t>
  </si>
  <si>
    <t>I044</t>
  </si>
  <si>
    <t>SAN MICHELE DI SERINO</t>
  </si>
  <si>
    <t>I034</t>
  </si>
  <si>
    <t>SAN MICHELE MONDOVI'</t>
  </si>
  <si>
    <t>I037</t>
  </si>
  <si>
    <t>SAN MICHELE SALENTINO</t>
  </si>
  <si>
    <t>I045</t>
  </si>
  <si>
    <t>SAN MINIATO</t>
  </si>
  <si>
    <t>I046</t>
  </si>
  <si>
    <t>SAN NAZARIO</t>
  </si>
  <si>
    <t>I047</t>
  </si>
  <si>
    <t>SAN NAZZARO</t>
  </si>
  <si>
    <t>I049</t>
  </si>
  <si>
    <t>SAN NAZZARO SESIA</t>
  </si>
  <si>
    <t>I052</t>
  </si>
  <si>
    <t>SAN NAZZARO VAL CAVARGNA</t>
  </si>
  <si>
    <t>I051</t>
  </si>
  <si>
    <t>SAN NICOLA ARCELLA</t>
  </si>
  <si>
    <t>I060</t>
  </si>
  <si>
    <t>SAN NICOLA BARONIA</t>
  </si>
  <si>
    <t>I061</t>
  </si>
  <si>
    <t>SAN NICOLA DA CRISSA</t>
  </si>
  <si>
    <t>I058</t>
  </si>
  <si>
    <t>SAN NICOLA DELL'ALTO</t>
  </si>
  <si>
    <t>I057</t>
  </si>
  <si>
    <t>SAN NICOLA LA STRADA</t>
  </si>
  <si>
    <t>I056</t>
  </si>
  <si>
    <t>SAN NICOLA MANFREDI</t>
  </si>
  <si>
    <t>I062</t>
  </si>
  <si>
    <t>SAN NICOLO' D'ARCIDANO</t>
  </si>
  <si>
    <t>A368</t>
  </si>
  <si>
    <t>SAN NICOLO' DI COMELICO</t>
  </si>
  <si>
    <t>I063</t>
  </si>
  <si>
    <t>SAN NICOLO' GERREI</t>
  </si>
  <si>
    <t>G383</t>
  </si>
  <si>
    <t>SAN PANCRAZIO</t>
  </si>
  <si>
    <t>I065</t>
  </si>
  <si>
    <t>SAN PANCRAZIO PARMENSE</t>
  </si>
  <si>
    <t>I068</t>
  </si>
  <si>
    <t>SAN PANCRAZIO SALENTINO</t>
  </si>
  <si>
    <t>I066</t>
  </si>
  <si>
    <t>SAN PAOLO</t>
  </si>
  <si>
    <t>G407</t>
  </si>
  <si>
    <t>SAN PAOLO ALBANESE</t>
  </si>
  <si>
    <t>B906</t>
  </si>
  <si>
    <t>SAN PAOLO BEL SITO</t>
  </si>
  <si>
    <t>I073</t>
  </si>
  <si>
    <t>SAN PAOLO CERVO</t>
  </si>
  <si>
    <t>I074</t>
  </si>
  <si>
    <t>SAN PAOLO D'ARGON</t>
  </si>
  <si>
    <t>B310</t>
  </si>
  <si>
    <t>SAN PAOLO DI CIVITATE</t>
  </si>
  <si>
    <t>I072</t>
  </si>
  <si>
    <t>SAN PAOLO DI JESI</t>
  </si>
  <si>
    <t>I071</t>
  </si>
  <si>
    <t>SAN PAOLO SOLBRITO</t>
  </si>
  <si>
    <t>I076</t>
  </si>
  <si>
    <t>SAN PELLEGRINO TERME</t>
  </si>
  <si>
    <t>I079</t>
  </si>
  <si>
    <t>SAN PIER D'ISONZO</t>
  </si>
  <si>
    <t>I082</t>
  </si>
  <si>
    <t>SAN PIER NICETO</t>
  </si>
  <si>
    <t>I084</t>
  </si>
  <si>
    <t>SAN PIERO A SIEVE</t>
  </si>
  <si>
    <t>I085</t>
  </si>
  <si>
    <t>SAN PIERO PATTI</t>
  </si>
  <si>
    <t>I086</t>
  </si>
  <si>
    <t>SAN PIETRO A MAIDA</t>
  </si>
  <si>
    <t>I093</t>
  </si>
  <si>
    <t>SAN PIETRO AL NATISONE</t>
  </si>
  <si>
    <t>I092</t>
  </si>
  <si>
    <t>SAN PIETRO AL TANAGRO</t>
  </si>
  <si>
    <t>I089</t>
  </si>
  <si>
    <t>SAN PIETRO APOSTOLO</t>
  </si>
  <si>
    <t>I095</t>
  </si>
  <si>
    <t>SAN PIETRO AVELLANA</t>
  </si>
  <si>
    <t>I096</t>
  </si>
  <si>
    <t>SAN PIETRO CLARENZA</t>
  </si>
  <si>
    <t>I098</t>
  </si>
  <si>
    <t>SAN PIETRO DEL CARSO</t>
  </si>
  <si>
    <t>I100</t>
  </si>
  <si>
    <t>SAN PIETRO DI CADORE</t>
  </si>
  <si>
    <t>I088</t>
  </si>
  <si>
    <t>SAN PIETRO DI CARIDA'</t>
  </si>
  <si>
    <t>I102</t>
  </si>
  <si>
    <t>SAN PIETRO DI FELETTO</t>
  </si>
  <si>
    <t>I103</t>
  </si>
  <si>
    <t>SAN PIETRO DI MORUBIO</t>
  </si>
  <si>
    <t>I105</t>
  </si>
  <si>
    <t>SAN PIETRO IN AMANTEA</t>
  </si>
  <si>
    <t>I108</t>
  </si>
  <si>
    <t>SAN PIETRO IN CARIANO</t>
  </si>
  <si>
    <t>I109</t>
  </si>
  <si>
    <t>SAN PIETRO IN CASALE</t>
  </si>
  <si>
    <t>I110</t>
  </si>
  <si>
    <t>SAN PIETRO IN CERRO</t>
  </si>
  <si>
    <t>G788</t>
  </si>
  <si>
    <t>SAN PIETRO IN GU</t>
  </si>
  <si>
    <t>I107</t>
  </si>
  <si>
    <t>SAN PIETRO IN GUARANO</t>
  </si>
  <si>
    <t>I114</t>
  </si>
  <si>
    <t>SAN PIETRO IN LAMA</t>
  </si>
  <si>
    <t>I115</t>
  </si>
  <si>
    <t>SAN PIETRO INFINE</t>
  </si>
  <si>
    <t>I113</t>
  </si>
  <si>
    <t>SAN PIETRO MOSEZZO</t>
  </si>
  <si>
    <t>I116</t>
  </si>
  <si>
    <t>SAN PIETRO MUSSOLINO</t>
  </si>
  <si>
    <t>I117</t>
  </si>
  <si>
    <t>SAN PIETRO VAL LEMINA</t>
  </si>
  <si>
    <t>I090</t>
  </si>
  <si>
    <t>SAN PIETRO VERNOTICO</t>
  </si>
  <si>
    <t>I119</t>
  </si>
  <si>
    <t>SAN PIETRO VIMINARIO</t>
  </si>
  <si>
    <t>I120</t>
  </si>
  <si>
    <t>SAN PIO DELLE CAMERE</t>
  </si>
  <si>
    <t>I121</t>
  </si>
  <si>
    <t>SAN POLO DEI CAVALIERI</t>
  </si>
  <si>
    <t>I125</t>
  </si>
  <si>
    <t>SAN POLO D'ENZA</t>
  </si>
  <si>
    <t>I123</t>
  </si>
  <si>
    <t>SAN POLO DI PIAVE</t>
  </si>
  <si>
    <t>I124</t>
  </si>
  <si>
    <t>SAN POLO MATESE</t>
  </si>
  <si>
    <t>I122</t>
  </si>
  <si>
    <t>SAN PONSO</t>
  </si>
  <si>
    <t>I126</t>
  </si>
  <si>
    <t>SAN POSSIDONIO</t>
  </si>
  <si>
    <t>I128</t>
  </si>
  <si>
    <t>SAN POTITO SANNITICO</t>
  </si>
  <si>
    <t>I130</t>
  </si>
  <si>
    <t>SAN POTITO ULTRA</t>
  </si>
  <si>
    <t>I129</t>
  </si>
  <si>
    <t>SAN PRISCO</t>
  </si>
  <si>
    <t>I131</t>
  </si>
  <si>
    <t>SAN PROCOPIO</t>
  </si>
  <si>
    <t>I132</t>
  </si>
  <si>
    <t>SAN PROSPERO</t>
  </si>
  <si>
    <t>I133</t>
  </si>
  <si>
    <t>SAN QUIRICO D'ORCIA</t>
  </si>
  <si>
    <t>I135</t>
  </si>
  <si>
    <t>SAN QUIRINO</t>
  </si>
  <si>
    <t>I136</t>
  </si>
  <si>
    <t>SAN RAFFAELE CIMENA</t>
  </si>
  <si>
    <t>I137</t>
  </si>
  <si>
    <t>SAN ROBERTO</t>
  </si>
  <si>
    <t>I139</t>
  </si>
  <si>
    <t>SAN ROCCO AL PORTO</t>
  </si>
  <si>
    <t>I140</t>
  </si>
  <si>
    <t>SAN ROMANO IN GARFAGNANA</t>
  </si>
  <si>
    <t>I142</t>
  </si>
  <si>
    <t>SAN RUFO</t>
  </si>
  <si>
    <t>I143</t>
  </si>
  <si>
    <t>SAN SALVATORE DI FITALIA</t>
  </si>
  <si>
    <t>I147</t>
  </si>
  <si>
    <t>SAN SALVATORE MONFERRATO</t>
  </si>
  <si>
    <t>I144</t>
  </si>
  <si>
    <t>SAN SALVATORE TELESINO</t>
  </si>
  <si>
    <t>I145</t>
  </si>
  <si>
    <t>SAN SALVO</t>
  </si>
  <si>
    <t>I148</t>
  </si>
  <si>
    <t>SAN SEBASTIANO AL VESUVIO</t>
  </si>
  <si>
    <t>I151</t>
  </si>
  <si>
    <t>SAN SEBASTIANO CURONE</t>
  </si>
  <si>
    <t>I150</t>
  </si>
  <si>
    <t>SAN SEBASTIANO DA PO</t>
  </si>
  <si>
    <t>I152</t>
  </si>
  <si>
    <t>SAN SECONDO DI PINEROLO</t>
  </si>
  <si>
    <t>I154</t>
  </si>
  <si>
    <t>SAN SECONDO PARMENSE</t>
  </si>
  <si>
    <t>I153</t>
  </si>
  <si>
    <t>SAN SEVERINO LUCANO</t>
  </si>
  <si>
    <t>I157</t>
  </si>
  <si>
    <t>SAN SEVERINO MARCHE</t>
  </si>
  <si>
    <t>I156</t>
  </si>
  <si>
    <t>SAN SEVERO</t>
  </si>
  <si>
    <t>I158</t>
  </si>
  <si>
    <t>SAN SIRO</t>
  </si>
  <si>
    <t>I162</t>
  </si>
  <si>
    <t>SAN SOSSIO BARONIA</t>
  </si>
  <si>
    <t>I163</t>
  </si>
  <si>
    <t>SAN SOSTENE</t>
  </si>
  <si>
    <t>I164</t>
  </si>
  <si>
    <t>SAN SOSTI</t>
  </si>
  <si>
    <t>I165</t>
  </si>
  <si>
    <t>SAN SPERATE</t>
  </si>
  <si>
    <t>I166</t>
  </si>
  <si>
    <t>SAN TAMMARO</t>
  </si>
  <si>
    <t>I261</t>
  </si>
  <si>
    <t>SAN TEODORO DI MESSINA</t>
  </si>
  <si>
    <t>I328</t>
  </si>
  <si>
    <t>SAN TEODORO DI NUORO</t>
  </si>
  <si>
    <t>I329</t>
  </si>
  <si>
    <t>SAN TOMASO AGORDINO</t>
  </si>
  <si>
    <t>I347</t>
  </si>
  <si>
    <t>SAN VALENTINO IN ABRUZZO CITERIORE</t>
  </si>
  <si>
    <t>I376</t>
  </si>
  <si>
    <t>SAN VALENTINO TORIO</t>
  </si>
  <si>
    <t>I377</t>
  </si>
  <si>
    <t>SAN VENANZO</t>
  </si>
  <si>
    <t>I381</t>
  </si>
  <si>
    <t>SAN VENDEMIANO</t>
  </si>
  <si>
    <t>I382</t>
  </si>
  <si>
    <t>SAN VERO MILIS</t>
  </si>
  <si>
    <t>I384</t>
  </si>
  <si>
    <t>SAN VINCENZO</t>
  </si>
  <si>
    <t>I390</t>
  </si>
  <si>
    <t>SAN VINCENZO LA COSTA</t>
  </si>
  <si>
    <t>I388</t>
  </si>
  <si>
    <t>SAN VINCENZO VALLE ROVETO</t>
  </si>
  <si>
    <t>I389</t>
  </si>
  <si>
    <t>SAN VITALIANO</t>
  </si>
  <si>
    <t>I391</t>
  </si>
  <si>
    <t>SAN VITO</t>
  </si>
  <si>
    <t>I402</t>
  </si>
  <si>
    <t>SAN VITO AL TAGLIAMENTO</t>
  </si>
  <si>
    <t>I403</t>
  </si>
  <si>
    <t>SAN VITO AL TORRE</t>
  </si>
  <si>
    <t>I404</t>
  </si>
  <si>
    <t>SAN VITO CHIETINO</t>
  </si>
  <si>
    <t>I394</t>
  </si>
  <si>
    <t>SAN VITO DEI NORMANNI</t>
  </si>
  <si>
    <t>I396</t>
  </si>
  <si>
    <t>SAN VITO DI CADORE</t>
  </si>
  <si>
    <t>I392</t>
  </si>
  <si>
    <t>SAN VITO DI FAGAGNA</t>
  </si>
  <si>
    <t>I405</t>
  </si>
  <si>
    <t>SAN VITO DI LEGUZZANO</t>
  </si>
  <si>
    <t>I401</t>
  </si>
  <si>
    <t>SAN VITO DI VIPACCO</t>
  </si>
  <si>
    <t>I406</t>
  </si>
  <si>
    <t>SAN VITO LO CAPO</t>
  </si>
  <si>
    <t>I407</t>
  </si>
  <si>
    <t>SAN VITO ROMANO</t>
  </si>
  <si>
    <t>I400</t>
  </si>
  <si>
    <t>SAN VITO SULLO IONIO</t>
  </si>
  <si>
    <t>I393</t>
  </si>
  <si>
    <t>SAN VITTORE DEL LAZIO</t>
  </si>
  <si>
    <t>I408</t>
  </si>
  <si>
    <t>SAN VITTORE OLONA</t>
  </si>
  <si>
    <t>I409</t>
  </si>
  <si>
    <t>SAN ZENO DI MONTAGNA</t>
  </si>
  <si>
    <t>I414</t>
  </si>
  <si>
    <t>SAN ZENO NAVIGLIO</t>
  </si>
  <si>
    <t>I412</t>
  </si>
  <si>
    <t>SAN ZENONE AL LAMBRO</t>
  </si>
  <si>
    <t>I415</t>
  </si>
  <si>
    <t>SAN ZENONE AL PO</t>
  </si>
  <si>
    <t>I416</t>
  </si>
  <si>
    <t>SAN ZENONE DEGLI EZZELINI</t>
  </si>
  <si>
    <t>I417</t>
  </si>
  <si>
    <t>SANARICA</t>
  </si>
  <si>
    <t>H757</t>
  </si>
  <si>
    <t>SANDIGLIANO</t>
  </si>
  <si>
    <t>H821</t>
  </si>
  <si>
    <t>SANDRIGO</t>
  </si>
  <si>
    <t>H829</t>
  </si>
  <si>
    <t>SANFRE'</t>
  </si>
  <si>
    <t>H851</t>
  </si>
  <si>
    <t>SANFRONT</t>
  </si>
  <si>
    <t>H852</t>
  </si>
  <si>
    <t>SANGANO</t>
  </si>
  <si>
    <t>H855</t>
  </si>
  <si>
    <t>SANGIANO</t>
  </si>
  <si>
    <t>H872</t>
  </si>
  <si>
    <t>SANGINETO</t>
  </si>
  <si>
    <t>H877</t>
  </si>
  <si>
    <t>SANGUINETTO</t>
  </si>
  <si>
    <t>H944</t>
  </si>
  <si>
    <t>SANLURI</t>
  </si>
  <si>
    <t>H974</t>
  </si>
  <si>
    <t>SANNAZZARO DE' BURGONDI</t>
  </si>
  <si>
    <t>I048</t>
  </si>
  <si>
    <t>SANNICANDRO DI BARI</t>
  </si>
  <si>
    <t>I053</t>
  </si>
  <si>
    <t>SANNICANDRO GARGANICO</t>
  </si>
  <si>
    <t>I054</t>
  </si>
  <si>
    <t>SANNICOLA</t>
  </si>
  <si>
    <t>I059</t>
  </si>
  <si>
    <t>SANREMO</t>
  </si>
  <si>
    <t>I138</t>
  </si>
  <si>
    <t>SANSEPOLCRO</t>
  </si>
  <si>
    <t>I155</t>
  </si>
  <si>
    <t>SANTA BRIGIDA</t>
  </si>
  <si>
    <t>I168</t>
  </si>
  <si>
    <t>SANTA CATERINA ALBANESE</t>
  </si>
  <si>
    <t>I171</t>
  </si>
  <si>
    <t>SANTA CATERINA DELLO IONIO</t>
  </si>
  <si>
    <t>I170</t>
  </si>
  <si>
    <t>SANTA CATERINA VILLARMOSA</t>
  </si>
  <si>
    <t>I169</t>
  </si>
  <si>
    <t>SANTA CESAREA TERME</t>
  </si>
  <si>
    <t>I172</t>
  </si>
  <si>
    <t>SANTA CRISTINA D'ASPROMONTE</t>
  </si>
  <si>
    <t>I176</t>
  </si>
  <si>
    <t>SANTA CRISTINA E BISSONE</t>
  </si>
  <si>
    <t>I175</t>
  </si>
  <si>
    <t>SANTA CRISTINA GELA</t>
  </si>
  <si>
    <t>I174</t>
  </si>
  <si>
    <t>SANTA CRISTINA VALGARDENA</t>
  </si>
  <si>
    <t>I173</t>
  </si>
  <si>
    <t>SANTA CROCE CAMERINA</t>
  </si>
  <si>
    <t>I178</t>
  </si>
  <si>
    <t>SANTA CROCE DEL SANNIO</t>
  </si>
  <si>
    <t>I179</t>
  </si>
  <si>
    <t>SANTA CROCE DI AIDUSSINA</t>
  </si>
  <si>
    <t>I180</t>
  </si>
  <si>
    <t>SANTA CROCE DI MAGLIANO</t>
  </si>
  <si>
    <t>I181</t>
  </si>
  <si>
    <t>SANTA CROCE SULL'ARNO</t>
  </si>
  <si>
    <t>I177</t>
  </si>
  <si>
    <t>SANTA DOMENICA TALAO</t>
  </si>
  <si>
    <t>I183</t>
  </si>
  <si>
    <t>SANTA DOMENICA VITTORIA</t>
  </si>
  <si>
    <t>I184</t>
  </si>
  <si>
    <t>SANTA ELISABETTA</t>
  </si>
  <si>
    <t>I185</t>
  </si>
  <si>
    <t>SANTA FIORA</t>
  </si>
  <si>
    <t>I187</t>
  </si>
  <si>
    <t>SANTA FLAVIA</t>
  </si>
  <si>
    <t>I188</t>
  </si>
  <si>
    <t>SANTA GIULETTA</t>
  </si>
  <si>
    <t>I203</t>
  </si>
  <si>
    <t>SANTA GIUSTA</t>
  </si>
  <si>
    <t>I205</t>
  </si>
  <si>
    <t>SANTA GIUSTINA</t>
  </si>
  <si>
    <t>I206</t>
  </si>
  <si>
    <t>SANTA GIUSTINA IN COLLE</t>
  </si>
  <si>
    <t>I207</t>
  </si>
  <si>
    <t>SANTA LUCE</t>
  </si>
  <si>
    <t>I217</t>
  </si>
  <si>
    <t>SANTA LUCIA DEL MELA</t>
  </si>
  <si>
    <t>I220</t>
  </si>
  <si>
    <t>SANTA LUCIA DI PIAVE</t>
  </si>
  <si>
    <t>I221</t>
  </si>
  <si>
    <t>SANTA LUCIA DI SERINO</t>
  </si>
  <si>
    <t>I219</t>
  </si>
  <si>
    <t>SANTA LUCIA D'ISONZO</t>
  </si>
  <si>
    <t>I222</t>
  </si>
  <si>
    <t>SANTA MARGHERITA D'ADIGE</t>
  </si>
  <si>
    <t>I226</t>
  </si>
  <si>
    <t>SANTA MARGHERITA DI BELICE</t>
  </si>
  <si>
    <t>I224</t>
  </si>
  <si>
    <t>SANTA MARGHERITA DI STAFFORA</t>
  </si>
  <si>
    <t>I230</t>
  </si>
  <si>
    <t>SANTA MARGHERITA LIGURE</t>
  </si>
  <si>
    <t>I225</t>
  </si>
  <si>
    <t>SANTA MARIA A MONTE</t>
  </si>
  <si>
    <t>I232</t>
  </si>
  <si>
    <t>SANTA MARIA A VICO</t>
  </si>
  <si>
    <t>I233</t>
  </si>
  <si>
    <t>SANTA MARIA CAPUA VETERE</t>
  </si>
  <si>
    <t>I234</t>
  </si>
  <si>
    <t>SANTA MARIA COGHINAS</t>
  </si>
  <si>
    <t>M284</t>
  </si>
  <si>
    <t>SANTA MARIA DEL CEDRO</t>
  </si>
  <si>
    <t>C717</t>
  </si>
  <si>
    <t>SANTA MARIA DEL MOLISE</t>
  </si>
  <si>
    <t>I238</t>
  </si>
  <si>
    <t>SANTA MARIA DELLA VERSA</t>
  </si>
  <si>
    <t>I237</t>
  </si>
  <si>
    <t>SANTA MARIA DI LICODIA</t>
  </si>
  <si>
    <t>I240</t>
  </si>
  <si>
    <t>SANTA MARIA DI ROVAGNATE</t>
  </si>
  <si>
    <t>I241</t>
  </si>
  <si>
    <t>SANTA MARIA DI SALA</t>
  </si>
  <si>
    <t>I242</t>
  </si>
  <si>
    <t>SANTA MARIA HOE'</t>
  </si>
  <si>
    <t>I243</t>
  </si>
  <si>
    <t>SANTA MARIA IMBARO</t>
  </si>
  <si>
    <t>I244</t>
  </si>
  <si>
    <t>SANTA MARIA LA CARITA'</t>
  </si>
  <si>
    <t>M273</t>
  </si>
  <si>
    <t>SANTA MARIA LA FOSSA</t>
  </si>
  <si>
    <t>I247</t>
  </si>
  <si>
    <t>SANTA MARIA LA LONGA</t>
  </si>
  <si>
    <t>I248</t>
  </si>
  <si>
    <t>SANTA MARIA MAGGIORE</t>
  </si>
  <si>
    <t>I249</t>
  </si>
  <si>
    <t>SANTA MARIA NUOVA</t>
  </si>
  <si>
    <t>I251</t>
  </si>
  <si>
    <t>SANTA MARIA REZZONICO</t>
  </si>
  <si>
    <t>I252</t>
  </si>
  <si>
    <t>SANTA MARINA</t>
  </si>
  <si>
    <t>I253</t>
  </si>
  <si>
    <t>SANTA MARINA SALINA</t>
  </si>
  <si>
    <t>I254</t>
  </si>
  <si>
    <t>SANTA MARINELLA</t>
  </si>
  <si>
    <t>I255</t>
  </si>
  <si>
    <t>SANTA NINFA</t>
  </si>
  <si>
    <t>I291</t>
  </si>
  <si>
    <t>SANTA PAOLINA</t>
  </si>
  <si>
    <t>I301</t>
  </si>
  <si>
    <t>SANTA SEVERINA</t>
  </si>
  <si>
    <t>I308</t>
  </si>
  <si>
    <t>SANTA SOFIA</t>
  </si>
  <si>
    <t>I310</t>
  </si>
  <si>
    <t>SANTA SOFIA D'EPIRO</t>
  </si>
  <si>
    <t>I309</t>
  </si>
  <si>
    <t>SANTA TERESA DI RIVA</t>
  </si>
  <si>
    <t>I311</t>
  </si>
  <si>
    <t>SANTA TERESA GALLURA</t>
  </si>
  <si>
    <t>I312</t>
  </si>
  <si>
    <t>SANTA VENERINA</t>
  </si>
  <si>
    <t>I314</t>
  </si>
  <si>
    <t>SANTA VITTORIA D'ALBA</t>
  </si>
  <si>
    <t>I316</t>
  </si>
  <si>
    <t>SANTA VITTORIA IN MATENANO</t>
  </si>
  <si>
    <t>I315</t>
  </si>
  <si>
    <t>SANT'ABBONDIO</t>
  </si>
  <si>
    <t>I167</t>
  </si>
  <si>
    <t>SANTADI</t>
  </si>
  <si>
    <t>I182</t>
  </si>
  <si>
    <t>SANT'AGAPITO</t>
  </si>
  <si>
    <t>I189</t>
  </si>
  <si>
    <t>SANT'AGATA BOLOGNESE</t>
  </si>
  <si>
    <t>I191</t>
  </si>
  <si>
    <t>SANT'AGATA DE' GOTI</t>
  </si>
  <si>
    <t>I197</t>
  </si>
  <si>
    <t>SANT'AGATA DEL BIANCO</t>
  </si>
  <si>
    <t>I198</t>
  </si>
  <si>
    <t>SANT'AGATA DI ESARO</t>
  </si>
  <si>
    <t>I192</t>
  </si>
  <si>
    <t>SANT'AGATA DI MILITELLO</t>
  </si>
  <si>
    <t>I199</t>
  </si>
  <si>
    <t>SANT'AGATA DI PUGLIA</t>
  </si>
  <si>
    <t>I193</t>
  </si>
  <si>
    <t>SANT'AGATA FELTRIA</t>
  </si>
  <si>
    <t>I201</t>
  </si>
  <si>
    <t>SANT'AGATA FOSSILI</t>
  </si>
  <si>
    <t>I190</t>
  </si>
  <si>
    <t>SANT'AGATA LI BATTIATI</t>
  </si>
  <si>
    <t>I202</t>
  </si>
  <si>
    <t>SANT'AGATA SUL SANTERNO</t>
  </si>
  <si>
    <t>I196</t>
  </si>
  <si>
    <t>SANT'AGNELLO</t>
  </si>
  <si>
    <t>I208</t>
  </si>
  <si>
    <t>SANT'AGOSTINO</t>
  </si>
  <si>
    <t>I209</t>
  </si>
  <si>
    <t>SANT'ALBANO STURA</t>
  </si>
  <si>
    <t>I210</t>
  </si>
  <si>
    <t>SANT'ALESSIO CON VIALONE</t>
  </si>
  <si>
    <t>I213</t>
  </si>
  <si>
    <t>SANT'ALESSIO IN ASPROMONTE</t>
  </si>
  <si>
    <t>I214</t>
  </si>
  <si>
    <t>SANT'ALESSIO SICULO</t>
  </si>
  <si>
    <t>I215</t>
  </si>
  <si>
    <t>SANT'ALFIO</t>
  </si>
  <si>
    <t>I216</t>
  </si>
  <si>
    <t>SANT'AMBROGIO DI TORINO</t>
  </si>
  <si>
    <t>I258</t>
  </si>
  <si>
    <t>SANT'AMBROGIO DI VALPOLICELLA</t>
  </si>
  <si>
    <t>I259</t>
  </si>
  <si>
    <t>SANT'AMBROGIO SUL GARIGLIANO</t>
  </si>
  <si>
    <t>I256</t>
  </si>
  <si>
    <t>SANT'ANASTASIA</t>
  </si>
  <si>
    <t>I262</t>
  </si>
  <si>
    <t>SANT'ANATOLIA DI NARCO</t>
  </si>
  <si>
    <t>I263</t>
  </si>
  <si>
    <t>SANT'ANDREA APOSTOLO DELLO IONIO</t>
  </si>
  <si>
    <t>I266</t>
  </si>
  <si>
    <t>SANT'ANDREA DEL GARIGLIANO</t>
  </si>
  <si>
    <t>I265</t>
  </si>
  <si>
    <t>SANT'ANDREA DI CONZA</t>
  </si>
  <si>
    <t>I264</t>
  </si>
  <si>
    <t>SANT'ANDREA FRIUS</t>
  </si>
  <si>
    <t>I271</t>
  </si>
  <si>
    <t>SANT'ANGELO A CUPOLO</t>
  </si>
  <si>
    <t>I277</t>
  </si>
  <si>
    <t>SANT'ANGELO A FASANELLA</t>
  </si>
  <si>
    <t>I278</t>
  </si>
  <si>
    <t>SANT'ANGELO A SCALA</t>
  </si>
  <si>
    <t>I280</t>
  </si>
  <si>
    <t>SANT'ANGELO ALL'ESCA</t>
  </si>
  <si>
    <t>I279</t>
  </si>
  <si>
    <t>SANT'ANGELO D'ALIFE</t>
  </si>
  <si>
    <t>I273</t>
  </si>
  <si>
    <t>SANT'ANGELO DEI LOMBARDI</t>
  </si>
  <si>
    <t>I281</t>
  </si>
  <si>
    <t>SANT'ANGELO DEL PESCO</t>
  </si>
  <si>
    <t>I282</t>
  </si>
  <si>
    <t>SANT'ANGELO DI BROLO</t>
  </si>
  <si>
    <t>I283</t>
  </si>
  <si>
    <t>SANT'ANGELO DI PIOVE DI SACCO</t>
  </si>
  <si>
    <t>I275</t>
  </si>
  <si>
    <t>SANT'ANGELO IN LIZZOLA</t>
  </si>
  <si>
    <t>I285</t>
  </si>
  <si>
    <t>SANT'ANGELO IN PONTANO</t>
  </si>
  <si>
    <t>I286</t>
  </si>
  <si>
    <t>SANT'ANGELO IN VADO</t>
  </si>
  <si>
    <t>I287</t>
  </si>
  <si>
    <t>SANT'ANGELO LE FRATTE</t>
  </si>
  <si>
    <t>I288</t>
  </si>
  <si>
    <t>SANT'ANGELO LIMOSANO</t>
  </si>
  <si>
    <t>I289</t>
  </si>
  <si>
    <t>SANT'ANGELO LODIGIANO</t>
  </si>
  <si>
    <t>I274</t>
  </si>
  <si>
    <t>SANT'ANGELO LOMELLINA</t>
  </si>
  <si>
    <t>I276</t>
  </si>
  <si>
    <t>SANT'ANGELO MUXARO</t>
  </si>
  <si>
    <t>I290</t>
  </si>
  <si>
    <t>SANT'ANGELO ROMANO</t>
  </si>
  <si>
    <t>I284</t>
  </si>
  <si>
    <t>SANT'ANNA ARRESI</t>
  </si>
  <si>
    <t>M209</t>
  </si>
  <si>
    <t>SANT'ANNA D'ALFAEDO</t>
  </si>
  <si>
    <t>I292</t>
  </si>
  <si>
    <t>SANT'ANTIMO</t>
  </si>
  <si>
    <t>I293</t>
  </si>
  <si>
    <t>SANT'ANTIOCO</t>
  </si>
  <si>
    <t>I294</t>
  </si>
  <si>
    <t>SANT'ANTONINO DI SUSA</t>
  </si>
  <si>
    <t>I296</t>
  </si>
  <si>
    <t>SANT'ANTONIO ABATE</t>
  </si>
  <si>
    <t>I300</t>
  </si>
  <si>
    <t>SANT'ANTONIO DI GALLURA</t>
  </si>
  <si>
    <t>M276</t>
  </si>
  <si>
    <t>SANT'APOLLINARE</t>
  </si>
  <si>
    <t>I302</t>
  </si>
  <si>
    <t>SANT'ARCANGELO</t>
  </si>
  <si>
    <t>I305</t>
  </si>
  <si>
    <t>SANTARCANGELO DI ROMAGNA</t>
  </si>
  <si>
    <t>I304</t>
  </si>
  <si>
    <t>SANT'ARCANGELO TRIMONTE</t>
  </si>
  <si>
    <t>F557</t>
  </si>
  <si>
    <t>SANT'ARPINO</t>
  </si>
  <si>
    <t>I306</t>
  </si>
  <si>
    <t>SANT'ARSENIO</t>
  </si>
  <si>
    <t>I307</t>
  </si>
  <si>
    <t>SANTE MARIE</t>
  </si>
  <si>
    <t>I326</t>
  </si>
  <si>
    <t>SANT'EGIDIO ALLA VIBRATA</t>
  </si>
  <si>
    <t>I318</t>
  </si>
  <si>
    <t>SANT'EGIDIO DEL MONTE ALBINO</t>
  </si>
  <si>
    <t>I317</t>
  </si>
  <si>
    <t>SANT'ELENA</t>
  </si>
  <si>
    <t>I319</t>
  </si>
  <si>
    <t>SANT'ELENA SANNITA</t>
  </si>
  <si>
    <t>B466</t>
  </si>
  <si>
    <t>SANT'ELIA A PIANISI</t>
  </si>
  <si>
    <t>I320</t>
  </si>
  <si>
    <t>SANT'ELIA FIUMERAPIDO</t>
  </si>
  <si>
    <t>I321</t>
  </si>
  <si>
    <t>SANT'ELPIDIO A MARE</t>
  </si>
  <si>
    <t>I324</t>
  </si>
  <si>
    <t>SANTENA</t>
  </si>
  <si>
    <t>I327</t>
  </si>
  <si>
    <t>SANTERAMO IN COLLE</t>
  </si>
  <si>
    <t>I330</t>
  </si>
  <si>
    <t>SANT'EUFEMIA</t>
  </si>
  <si>
    <t>I334</t>
  </si>
  <si>
    <t>SANT'EUFEMIA A MAIELLA</t>
  </si>
  <si>
    <t>I332</t>
  </si>
  <si>
    <t>SANT'EUFEMIA D'ASPROMONTE</t>
  </si>
  <si>
    <t>I333</t>
  </si>
  <si>
    <t>SANT'EUSANIO DEL SANGRO</t>
  </si>
  <si>
    <t>I335</t>
  </si>
  <si>
    <t>SANT'EUSANIO FORCONESE</t>
  </si>
  <si>
    <t>I336</t>
  </si>
  <si>
    <t>SANTHIA'</t>
  </si>
  <si>
    <t>I337</t>
  </si>
  <si>
    <t>SANTI COSMA E DAMIANO</t>
  </si>
  <si>
    <t>I339</t>
  </si>
  <si>
    <t>SANT'ILARIO DELLO IONIO</t>
  </si>
  <si>
    <t>I341</t>
  </si>
  <si>
    <t>SANT'ILARIO D'ENZA</t>
  </si>
  <si>
    <t>I342</t>
  </si>
  <si>
    <t>SANT'IPPOLITO</t>
  </si>
  <si>
    <t>I344</t>
  </si>
  <si>
    <t>SANTO STEFANO AL MARE</t>
  </si>
  <si>
    <t>I365</t>
  </si>
  <si>
    <t>SANTO STEFANO BELBO</t>
  </si>
  <si>
    <t>I367</t>
  </si>
  <si>
    <t>SANTO STEFANO D'AVETO</t>
  </si>
  <si>
    <t>I368</t>
  </si>
  <si>
    <t>SANTO STEFANO DEL SOLE</t>
  </si>
  <si>
    <t>I357</t>
  </si>
  <si>
    <t>SANTO STEFANO DI CADORE</t>
  </si>
  <si>
    <t>C919</t>
  </si>
  <si>
    <t>SANTO STEFANO DI CAMASTRA</t>
  </si>
  <si>
    <t>I370</t>
  </si>
  <si>
    <t>SANTO STEFANO DI MAGRA</t>
  </si>
  <si>
    <t>I363</t>
  </si>
  <si>
    <t>SANTO STEFANO DI ROGLIANO</t>
  </si>
  <si>
    <t>I359</t>
  </si>
  <si>
    <t>SANTO STEFANO DI SESSANIO</t>
  </si>
  <si>
    <t>I360</t>
  </si>
  <si>
    <t>SANTO STEFANO IN ASPROMONTE</t>
  </si>
  <si>
    <t>I371</t>
  </si>
  <si>
    <t>SANTO STEFANO LODIGIANO</t>
  </si>
  <si>
    <t>I362</t>
  </si>
  <si>
    <t>SANTO STEFANO QUISQUINA</t>
  </si>
  <si>
    <t>I356</t>
  </si>
  <si>
    <t>SANTO STEFANO ROERO</t>
  </si>
  <si>
    <t>I372</t>
  </si>
  <si>
    <t>SANTO STEFANO TICINO</t>
  </si>
  <si>
    <t>I361</t>
  </si>
  <si>
    <t>SANTO STINO DI LIVENZA</t>
  </si>
  <si>
    <t>I373</t>
  </si>
  <si>
    <t>SANT'OLCESE</t>
  </si>
  <si>
    <t>I346</t>
  </si>
  <si>
    <t>SANTOMENNA</t>
  </si>
  <si>
    <t>I260</t>
  </si>
  <si>
    <t>SANT'OMERO</t>
  </si>
  <si>
    <t>I348</t>
  </si>
  <si>
    <t>SANT'OMOBONO IMAGNA</t>
  </si>
  <si>
    <t>I349</t>
  </si>
  <si>
    <t>SANT'ONOFRIO</t>
  </si>
  <si>
    <t>I350</t>
  </si>
  <si>
    <t>SANTOPADRE</t>
  </si>
  <si>
    <t>I351</t>
  </si>
  <si>
    <t>SANT'ORESTE</t>
  </si>
  <si>
    <t>I352</t>
  </si>
  <si>
    <t>SANTORSO</t>
  </si>
  <si>
    <t>I353</t>
  </si>
  <si>
    <t>SANT'ORSOLA TERME</t>
  </si>
  <si>
    <t>I354</t>
  </si>
  <si>
    <t>SANTU LUSSURGIU</t>
  </si>
  <si>
    <t>I374</t>
  </si>
  <si>
    <t>SANT'URBANO</t>
  </si>
  <si>
    <t>I375</t>
  </si>
  <si>
    <t>SANVINCENTI</t>
  </si>
  <si>
    <t>I386</t>
  </si>
  <si>
    <t>SANZA</t>
  </si>
  <si>
    <t>I410</t>
  </si>
  <si>
    <t>SANZENO</t>
  </si>
  <si>
    <t>I411</t>
  </si>
  <si>
    <t>SAONARA</t>
  </si>
  <si>
    <t>I418</t>
  </si>
  <si>
    <t>SAPONARA</t>
  </si>
  <si>
    <t>I420</t>
  </si>
  <si>
    <t>SAPPADA</t>
  </si>
  <si>
    <t>I421</t>
  </si>
  <si>
    <t>SAPRI</t>
  </si>
  <si>
    <t>I422</t>
  </si>
  <si>
    <t>SARACENA</t>
  </si>
  <si>
    <t>I423</t>
  </si>
  <si>
    <t>SARACINESCO</t>
  </si>
  <si>
    <t>I424</t>
  </si>
  <si>
    <t>SARCEDO</t>
  </si>
  <si>
    <t>I425</t>
  </si>
  <si>
    <t>SARCONI</t>
  </si>
  <si>
    <t>I426</t>
  </si>
  <si>
    <t>SARDARA</t>
  </si>
  <si>
    <t>I428</t>
  </si>
  <si>
    <t>SARDIGLIANO</t>
  </si>
  <si>
    <t>I429</t>
  </si>
  <si>
    <t>SAREGO</t>
  </si>
  <si>
    <t>I430</t>
  </si>
  <si>
    <t>SARENTINO</t>
  </si>
  <si>
    <t>I431</t>
  </si>
  <si>
    <t>SAREZZANO</t>
  </si>
  <si>
    <t>I432</t>
  </si>
  <si>
    <t>SAREZZO</t>
  </si>
  <si>
    <t>I433</t>
  </si>
  <si>
    <t>SARMATO</t>
  </si>
  <si>
    <t>I434</t>
  </si>
  <si>
    <t>SARMEDE</t>
  </si>
  <si>
    <t>I435</t>
  </si>
  <si>
    <t>SARNANO</t>
  </si>
  <si>
    <t>I436</t>
  </si>
  <si>
    <t>SARNICO</t>
  </si>
  <si>
    <t>I437</t>
  </si>
  <si>
    <t>SARNO</t>
  </si>
  <si>
    <t>I438</t>
  </si>
  <si>
    <t>SARNONICO</t>
  </si>
  <si>
    <t>I439</t>
  </si>
  <si>
    <t>SARONNO</t>
  </si>
  <si>
    <t>I441</t>
  </si>
  <si>
    <t>SARRE</t>
  </si>
  <si>
    <t>I442</t>
  </si>
  <si>
    <t>SARROCH</t>
  </si>
  <si>
    <t>I443</t>
  </si>
  <si>
    <t>SARSINA</t>
  </si>
  <si>
    <t>I444</t>
  </si>
  <si>
    <t>SARTEANO</t>
  </si>
  <si>
    <t>I445</t>
  </si>
  <si>
    <t>SARTIRANA LOMELLINA</t>
  </si>
  <si>
    <t>I447</t>
  </si>
  <si>
    <t>SARULE</t>
  </si>
  <si>
    <t>I448</t>
  </si>
  <si>
    <t>SARZANA</t>
  </si>
  <si>
    <t>I449</t>
  </si>
  <si>
    <t>SASSANO</t>
  </si>
  <si>
    <t>I451</t>
  </si>
  <si>
    <t>SASSARI</t>
  </si>
  <si>
    <t>I452</t>
  </si>
  <si>
    <t>SASSELLO</t>
  </si>
  <si>
    <t>I453</t>
  </si>
  <si>
    <t>SASSETTA</t>
  </si>
  <si>
    <t>I454</t>
  </si>
  <si>
    <t>SASSINORO</t>
  </si>
  <si>
    <t>I455</t>
  </si>
  <si>
    <t>SASSO DI CASTALDA</t>
  </si>
  <si>
    <t>I457</t>
  </si>
  <si>
    <t>SASSO MARCONI</t>
  </si>
  <si>
    <t>G972</t>
  </si>
  <si>
    <t>SASSOCORVARO</t>
  </si>
  <si>
    <t>I459</t>
  </si>
  <si>
    <t>SASSOFELTRIO</t>
  </si>
  <si>
    <t>I460</t>
  </si>
  <si>
    <t>SASSOFERRATO</t>
  </si>
  <si>
    <t>I461</t>
  </si>
  <si>
    <t>SASSUOLO</t>
  </si>
  <si>
    <t>I462</t>
  </si>
  <si>
    <t>SATRIANO</t>
  </si>
  <si>
    <t>I463</t>
  </si>
  <si>
    <t>SATRIANO DI LUCANIA</t>
  </si>
  <si>
    <t>G614</t>
  </si>
  <si>
    <t>SAURIS</t>
  </si>
  <si>
    <t>I464</t>
  </si>
  <si>
    <t>SAUZE DI CESANA</t>
  </si>
  <si>
    <t>I465</t>
  </si>
  <si>
    <t>SAUZE D'OULX</t>
  </si>
  <si>
    <t>I466</t>
  </si>
  <si>
    <t>SAVA</t>
  </si>
  <si>
    <t>I467</t>
  </si>
  <si>
    <t>SAVELLI</t>
  </si>
  <si>
    <t>I468</t>
  </si>
  <si>
    <t>SAVIANO</t>
  </si>
  <si>
    <t>I469</t>
  </si>
  <si>
    <t>SAVIGLIANO</t>
  </si>
  <si>
    <t>I470</t>
  </si>
  <si>
    <t>SAVIGNANO IRPINO</t>
  </si>
  <si>
    <t>I471</t>
  </si>
  <si>
    <t>SAVIGNANO SUL PANARO</t>
  </si>
  <si>
    <t>I473</t>
  </si>
  <si>
    <t>SAVIGNANO SUL RUBICONE</t>
  </si>
  <si>
    <t>I472</t>
  </si>
  <si>
    <t>SAVIGNO</t>
  </si>
  <si>
    <t>I474</t>
  </si>
  <si>
    <t>SAVIGNONE</t>
  </si>
  <si>
    <t>I475</t>
  </si>
  <si>
    <t>SAVIORE DELL'ADAMELLO</t>
  </si>
  <si>
    <t>I476</t>
  </si>
  <si>
    <t>SAVOCA</t>
  </si>
  <si>
    <t>I477</t>
  </si>
  <si>
    <t>SAVOGNA</t>
  </si>
  <si>
    <t>I478</t>
  </si>
  <si>
    <t>SAVOGNA D'ISONZO</t>
  </si>
  <si>
    <t>I479</t>
  </si>
  <si>
    <t>SAVOIA DI LUCANIA</t>
  </si>
  <si>
    <t>H730</t>
  </si>
  <si>
    <t>SAVONA</t>
  </si>
  <si>
    <t>I480</t>
  </si>
  <si>
    <t>SCAFA</t>
  </si>
  <si>
    <t>I482</t>
  </si>
  <si>
    <t>SCAFATI</t>
  </si>
  <si>
    <t>I483</t>
  </si>
  <si>
    <t>SCAGNELLO</t>
  </si>
  <si>
    <t>I484</t>
  </si>
  <si>
    <t>SCALA</t>
  </si>
  <si>
    <t>I486</t>
  </si>
  <si>
    <t>SCALA COELI</t>
  </si>
  <si>
    <t>I485</t>
  </si>
  <si>
    <t>SCALDASOLE</t>
  </si>
  <si>
    <t>I487</t>
  </si>
  <si>
    <t>SCALEA</t>
  </si>
  <si>
    <t>I489</t>
  </si>
  <si>
    <t>SCALENGHE</t>
  </si>
  <si>
    <t>I490</t>
  </si>
  <si>
    <t>SCALETTA ZANCLEA</t>
  </si>
  <si>
    <t>I492</t>
  </si>
  <si>
    <t>SCAMPITELLA</t>
  </si>
  <si>
    <t>I493</t>
  </si>
  <si>
    <t>SCANDALE</t>
  </si>
  <si>
    <t>I494</t>
  </si>
  <si>
    <t>SCANDELUZZA</t>
  </si>
  <si>
    <t>I495</t>
  </si>
  <si>
    <t>SCANDIANO</t>
  </si>
  <si>
    <t>I496</t>
  </si>
  <si>
    <t>SCANDICCI</t>
  </si>
  <si>
    <t>B962</t>
  </si>
  <si>
    <t>SCANDOLARA RAVARA</t>
  </si>
  <si>
    <t>I497</t>
  </si>
  <si>
    <t>SCANDOLARA RIPA D'OGLIO</t>
  </si>
  <si>
    <t>I498</t>
  </si>
  <si>
    <t>SCANDRIGLIA</t>
  </si>
  <si>
    <t>I499</t>
  </si>
  <si>
    <t>SCANNO</t>
  </si>
  <si>
    <t>I501</t>
  </si>
  <si>
    <t>SCANO DI MONTIFERRO</t>
  </si>
  <si>
    <t>I503</t>
  </si>
  <si>
    <t>SCANSANO</t>
  </si>
  <si>
    <t>I504</t>
  </si>
  <si>
    <t>SCANZANO JONICO</t>
  </si>
  <si>
    <t>M256</t>
  </si>
  <si>
    <t>SCANZOROSCIATE</t>
  </si>
  <si>
    <t>I506</t>
  </si>
  <si>
    <t>SCAPOLI</t>
  </si>
  <si>
    <t>I507</t>
  </si>
  <si>
    <t>SCARLINO</t>
  </si>
  <si>
    <t>I510</t>
  </si>
  <si>
    <t>SCARMAGNO</t>
  </si>
  <si>
    <t>I511</t>
  </si>
  <si>
    <t>SCARNAFIGI</t>
  </si>
  <si>
    <t>I512</t>
  </si>
  <si>
    <t>SCARPERIA</t>
  </si>
  <si>
    <t>I514</t>
  </si>
  <si>
    <t>SCENA</t>
  </si>
  <si>
    <t>I519</t>
  </si>
  <si>
    <t>SCERNI</t>
  </si>
  <si>
    <t>I520</t>
  </si>
  <si>
    <t>SCHEGGIA E PASCELUPO</t>
  </si>
  <si>
    <t>I522</t>
  </si>
  <si>
    <t>SCHEGGINO</t>
  </si>
  <si>
    <t>I523</t>
  </si>
  <si>
    <t>SCHIAVI DI ABRUZZO</t>
  </si>
  <si>
    <t>I526</t>
  </si>
  <si>
    <t>SCHIAVON</t>
  </si>
  <si>
    <t>I527</t>
  </si>
  <si>
    <t>SCHIGNANO</t>
  </si>
  <si>
    <t>I529</t>
  </si>
  <si>
    <t>SCHILPARIO</t>
  </si>
  <si>
    <t>I530</t>
  </si>
  <si>
    <t>SCHIO</t>
  </si>
  <si>
    <t>I531</t>
  </si>
  <si>
    <t>SCHIVENOGLIA</t>
  </si>
  <si>
    <t>I532</t>
  </si>
  <si>
    <t>SCIACCA</t>
  </si>
  <si>
    <t>I533</t>
  </si>
  <si>
    <t>SCIARA</t>
  </si>
  <si>
    <t>I534</t>
  </si>
  <si>
    <t>SCICLI</t>
  </si>
  <si>
    <t>I535</t>
  </si>
  <si>
    <t>SCIDO</t>
  </si>
  <si>
    <t>I536</t>
  </si>
  <si>
    <t>SCIGLIANO</t>
  </si>
  <si>
    <t>D290</t>
  </si>
  <si>
    <t>SCILLA</t>
  </si>
  <si>
    <t>I537</t>
  </si>
  <si>
    <t>SCILLATO</t>
  </si>
  <si>
    <t>I538</t>
  </si>
  <si>
    <t>SCIOLZE</t>
  </si>
  <si>
    <t>I539</t>
  </si>
  <si>
    <t>SCISCIANO</t>
  </si>
  <si>
    <t>I540</t>
  </si>
  <si>
    <t>SCLAFANI BAGNI</t>
  </si>
  <si>
    <t>I541</t>
  </si>
  <si>
    <t>SCONTRONE</t>
  </si>
  <si>
    <t>I543</t>
  </si>
  <si>
    <t>SCOPA</t>
  </si>
  <si>
    <t>I544</t>
  </si>
  <si>
    <t>SCOPELLO</t>
  </si>
  <si>
    <t>I545</t>
  </si>
  <si>
    <t>SCOPPITO</t>
  </si>
  <si>
    <t>I546</t>
  </si>
  <si>
    <t>SCORDIA</t>
  </si>
  <si>
    <t>I548</t>
  </si>
  <si>
    <t>SCORRANO</t>
  </si>
  <si>
    <t>I549</t>
  </si>
  <si>
    <t>SCORZE'</t>
  </si>
  <si>
    <t>I551</t>
  </si>
  <si>
    <t>SCURCOLA MARSICANA</t>
  </si>
  <si>
    <t>I553</t>
  </si>
  <si>
    <t>SCURELLE</t>
  </si>
  <si>
    <t>I554</t>
  </si>
  <si>
    <t>SCURZOLENGO</t>
  </si>
  <si>
    <t>I555</t>
  </si>
  <si>
    <t>SEBORGA</t>
  </si>
  <si>
    <t>I556</t>
  </si>
  <si>
    <t>SECINARO</t>
  </si>
  <si>
    <t>I558</t>
  </si>
  <si>
    <t>SECLI'</t>
  </si>
  <si>
    <t>I559</t>
  </si>
  <si>
    <t>SECUGNAGO</t>
  </si>
  <si>
    <t>I561</t>
  </si>
  <si>
    <t>SEDEGLIANO</t>
  </si>
  <si>
    <t>I562</t>
  </si>
  <si>
    <t>SEDICO</t>
  </si>
  <si>
    <t>I563</t>
  </si>
  <si>
    <t>SEDILO</t>
  </si>
  <si>
    <t>I564</t>
  </si>
  <si>
    <t>SEDINI</t>
  </si>
  <si>
    <t>I565</t>
  </si>
  <si>
    <t>SEDRIANO</t>
  </si>
  <si>
    <t>I566</t>
  </si>
  <si>
    <t>SEDRINA</t>
  </si>
  <si>
    <t>I567</t>
  </si>
  <si>
    <t>SEFRO</t>
  </si>
  <si>
    <t>I569</t>
  </si>
  <si>
    <t>SEGARIU</t>
  </si>
  <si>
    <t>I570</t>
  </si>
  <si>
    <t>SEGGIANO</t>
  </si>
  <si>
    <t>I571</t>
  </si>
  <si>
    <t>SEGNI</t>
  </si>
  <si>
    <t>I573</t>
  </si>
  <si>
    <t>SEGONZANO</t>
  </si>
  <si>
    <t>I576</t>
  </si>
  <si>
    <t>SEGRATE</t>
  </si>
  <si>
    <t>I577</t>
  </si>
  <si>
    <t>SEGUSINO</t>
  </si>
  <si>
    <t>I578</t>
  </si>
  <si>
    <t>SELARGIUS</t>
  </si>
  <si>
    <t>I580</t>
  </si>
  <si>
    <t>SELCI</t>
  </si>
  <si>
    <t>I581</t>
  </si>
  <si>
    <t>SELEGAS</t>
  </si>
  <si>
    <t>I582</t>
  </si>
  <si>
    <t>SELLANO</t>
  </si>
  <si>
    <t>I585</t>
  </si>
  <si>
    <t>SELLERO</t>
  </si>
  <si>
    <t>I588</t>
  </si>
  <si>
    <t>SELLIA</t>
  </si>
  <si>
    <t>I589</t>
  </si>
  <si>
    <t>SELLIA MARINA</t>
  </si>
  <si>
    <t>I590</t>
  </si>
  <si>
    <t>SELVA DEI MOLINI</t>
  </si>
  <si>
    <t>I593</t>
  </si>
  <si>
    <t>SELVA DI CADORE</t>
  </si>
  <si>
    <t>I592</t>
  </si>
  <si>
    <t>SELVA DI PROGNO</t>
  </si>
  <si>
    <t>I594</t>
  </si>
  <si>
    <t>SELVA DI VAL GARDENA</t>
  </si>
  <si>
    <t>I591</t>
  </si>
  <si>
    <t>SELVAZZANO DENTRO</t>
  </si>
  <si>
    <t>I595</t>
  </si>
  <si>
    <t>SELVE MARCONE</t>
  </si>
  <si>
    <t>I596</t>
  </si>
  <si>
    <t>SELVINO</t>
  </si>
  <si>
    <t>I597</t>
  </si>
  <si>
    <t>SEMESTENE</t>
  </si>
  <si>
    <t>I598</t>
  </si>
  <si>
    <t>SEMIANA</t>
  </si>
  <si>
    <t>I599</t>
  </si>
  <si>
    <t>SEMINARA</t>
  </si>
  <si>
    <t>I600</t>
  </si>
  <si>
    <t>SEMPRONIANO</t>
  </si>
  <si>
    <t>I601</t>
  </si>
  <si>
    <t>SENAGO</t>
  </si>
  <si>
    <t>I602</t>
  </si>
  <si>
    <t>SENALES</t>
  </si>
  <si>
    <t>I604</t>
  </si>
  <si>
    <t>SENALE-S.FELICE</t>
  </si>
  <si>
    <t>I603</t>
  </si>
  <si>
    <t>SENEGHE</t>
  </si>
  <si>
    <t>I605</t>
  </si>
  <si>
    <t>SENERCHIA</t>
  </si>
  <si>
    <t>I606</t>
  </si>
  <si>
    <t>SENIGA</t>
  </si>
  <si>
    <t>I607</t>
  </si>
  <si>
    <t>SENIGALLIA</t>
  </si>
  <si>
    <t>I608</t>
  </si>
  <si>
    <t>SENIS</t>
  </si>
  <si>
    <t>I609</t>
  </si>
  <si>
    <t>SENISE</t>
  </si>
  <si>
    <t>I610</t>
  </si>
  <si>
    <t>SENNA COMASCO</t>
  </si>
  <si>
    <t>I611</t>
  </si>
  <si>
    <t>SENNA LODIGIANA</t>
  </si>
  <si>
    <t>I612</t>
  </si>
  <si>
    <t>SENNARIOLO</t>
  </si>
  <si>
    <t>I613</t>
  </si>
  <si>
    <t>SENNORI</t>
  </si>
  <si>
    <t>I614</t>
  </si>
  <si>
    <t>SENORBI'</t>
  </si>
  <si>
    <t>I615</t>
  </si>
  <si>
    <t>SENOSECCHIA</t>
  </si>
  <si>
    <t>I616</t>
  </si>
  <si>
    <t>SEPINO</t>
  </si>
  <si>
    <t>I618</t>
  </si>
  <si>
    <t>SEPPIANA</t>
  </si>
  <si>
    <t>I619</t>
  </si>
  <si>
    <t>SEPRIO</t>
  </si>
  <si>
    <t>I620</t>
  </si>
  <si>
    <t>SEQUALS</t>
  </si>
  <si>
    <t>I621</t>
  </si>
  <si>
    <t>SERAVEZZA</t>
  </si>
  <si>
    <t>I622</t>
  </si>
  <si>
    <t>SERBARIU</t>
  </si>
  <si>
    <t>I623</t>
  </si>
  <si>
    <t>SERDIANA</t>
  </si>
  <si>
    <t>I624</t>
  </si>
  <si>
    <t>SEREGNO</t>
  </si>
  <si>
    <t>I625</t>
  </si>
  <si>
    <t>SEREN DEL GRAPPA</t>
  </si>
  <si>
    <t>I626</t>
  </si>
  <si>
    <t>SERGNANO</t>
  </si>
  <si>
    <t>I627</t>
  </si>
  <si>
    <t>SERIATE</t>
  </si>
  <si>
    <t>I628</t>
  </si>
  <si>
    <t>SERINA</t>
  </si>
  <si>
    <t>I629</t>
  </si>
  <si>
    <t>SERINO</t>
  </si>
  <si>
    <t>I630</t>
  </si>
  <si>
    <t>SERLE</t>
  </si>
  <si>
    <t>I631</t>
  </si>
  <si>
    <t>SERMIDE</t>
  </si>
  <si>
    <t>I632</t>
  </si>
  <si>
    <t>SERMONETA</t>
  </si>
  <si>
    <t>I634</t>
  </si>
  <si>
    <t>SERNAGLIA DELLA BATTAGLIA</t>
  </si>
  <si>
    <t>I635</t>
  </si>
  <si>
    <t>SERNIO</t>
  </si>
  <si>
    <t>I636</t>
  </si>
  <si>
    <t>SEROLE</t>
  </si>
  <si>
    <t>I637</t>
  </si>
  <si>
    <t>SERRA D'AIELLO</t>
  </si>
  <si>
    <t>I642</t>
  </si>
  <si>
    <t>SERRA DE'CONTI</t>
  </si>
  <si>
    <t>I643</t>
  </si>
  <si>
    <t>SERRA PEDACE</t>
  </si>
  <si>
    <t>I650</t>
  </si>
  <si>
    <t>SERRA RICCO'</t>
  </si>
  <si>
    <t>I640</t>
  </si>
  <si>
    <t>SERRA SAN BRUNO</t>
  </si>
  <si>
    <t>I639</t>
  </si>
  <si>
    <t>SERRA SAN QUIRICO</t>
  </si>
  <si>
    <t>I653</t>
  </si>
  <si>
    <t>SERRA SANT'ABBONDIO</t>
  </si>
  <si>
    <t>I654</t>
  </si>
  <si>
    <t>SERRACAPRIOLA</t>
  </si>
  <si>
    <t>I641</t>
  </si>
  <si>
    <t>SERRADIFALCO</t>
  </si>
  <si>
    <t>I644</t>
  </si>
  <si>
    <t>SERRALUNGA D'ALBA</t>
  </si>
  <si>
    <t>I646</t>
  </si>
  <si>
    <t>SERRALUNGA DI CREA</t>
  </si>
  <si>
    <t>I645</t>
  </si>
  <si>
    <t>SERRAMANNA</t>
  </si>
  <si>
    <t>I647</t>
  </si>
  <si>
    <t>SERRAMAZZONI</t>
  </si>
  <si>
    <t>F357</t>
  </si>
  <si>
    <t>SERRAMEZZANA</t>
  </si>
  <si>
    <t>I648</t>
  </si>
  <si>
    <t>SERRAMONACESCA</t>
  </si>
  <si>
    <t>I649</t>
  </si>
  <si>
    <t>SERRAPETRONA</t>
  </si>
  <si>
    <t>I651</t>
  </si>
  <si>
    <t>SERRARA FONTANA</t>
  </si>
  <si>
    <t>I652</t>
  </si>
  <si>
    <t>SERRASTRETTA</t>
  </si>
  <si>
    <t>I655</t>
  </si>
  <si>
    <t>SERRATA</t>
  </si>
  <si>
    <t>I656</t>
  </si>
  <si>
    <t>SERRAVALLE A PO</t>
  </si>
  <si>
    <t>I662</t>
  </si>
  <si>
    <t>SERRAVALLE DI CHIENTI</t>
  </si>
  <si>
    <t>I661</t>
  </si>
  <si>
    <t>SERRAVALLE LANGHE</t>
  </si>
  <si>
    <t>I659</t>
  </si>
  <si>
    <t>SERRAVALLE PISTOIESE</t>
  </si>
  <si>
    <t>I660</t>
  </si>
  <si>
    <t>SERRAVALLE SCRIVIA</t>
  </si>
  <si>
    <t>I657</t>
  </si>
  <si>
    <t>SERRAVALLE SESIA</t>
  </si>
  <si>
    <t>I663</t>
  </si>
  <si>
    <t>SERRE</t>
  </si>
  <si>
    <t>I666</t>
  </si>
  <si>
    <t>SERRENTI</t>
  </si>
  <si>
    <t>I667</t>
  </si>
  <si>
    <t>SERRI</t>
  </si>
  <si>
    <t>I668</t>
  </si>
  <si>
    <t>SERRONE</t>
  </si>
  <si>
    <t>I669</t>
  </si>
  <si>
    <t>SERRUNGARINA</t>
  </si>
  <si>
    <t>I670</t>
  </si>
  <si>
    <t>SERSALE</t>
  </si>
  <si>
    <t>I671</t>
  </si>
  <si>
    <t>SERVIGLIANO</t>
  </si>
  <si>
    <t>C070</t>
  </si>
  <si>
    <t>SESANA</t>
  </si>
  <si>
    <t>I674</t>
  </si>
  <si>
    <t>SESSA AURUNCA</t>
  </si>
  <si>
    <t>I676</t>
  </si>
  <si>
    <t>SESSA CILENTO</t>
  </si>
  <si>
    <t>I677</t>
  </si>
  <si>
    <t>SESSAME</t>
  </si>
  <si>
    <t>I678</t>
  </si>
  <si>
    <t>SESSANO DEL MOLISE</t>
  </si>
  <si>
    <t>I679</t>
  </si>
  <si>
    <t>SESTA GODANO</t>
  </si>
  <si>
    <t>E070</t>
  </si>
  <si>
    <t>SESTINO</t>
  </si>
  <si>
    <t>I681</t>
  </si>
  <si>
    <t>SESTO</t>
  </si>
  <si>
    <t>I687</t>
  </si>
  <si>
    <t>SESTO AL REGHENA</t>
  </si>
  <si>
    <t>I686</t>
  </si>
  <si>
    <t>SESTO CALENDE</t>
  </si>
  <si>
    <t>I688</t>
  </si>
  <si>
    <t>SESTO CAMPANO</t>
  </si>
  <si>
    <t>I682</t>
  </si>
  <si>
    <t>SESTO ED UNITI</t>
  </si>
  <si>
    <t>I683</t>
  </si>
  <si>
    <t>SESTO FIORENTINO</t>
  </si>
  <si>
    <t>I684</t>
  </si>
  <si>
    <t>SESTO SAN GIOVANNI</t>
  </si>
  <si>
    <t>I690</t>
  </si>
  <si>
    <t>SESTOLA</t>
  </si>
  <si>
    <t>I689</t>
  </si>
  <si>
    <t>SESTRI LEVANTE</t>
  </si>
  <si>
    <t>I693</t>
  </si>
  <si>
    <t>SESTRI PONENTE (FRAZ. GENOVA)</t>
  </si>
  <si>
    <t>I694</t>
  </si>
  <si>
    <t>SESTRIERE</t>
  </si>
  <si>
    <t>I692</t>
  </si>
  <si>
    <t>SESTU</t>
  </si>
  <si>
    <t>I695</t>
  </si>
  <si>
    <t>SETTALA</t>
  </si>
  <si>
    <t>I696</t>
  </si>
  <si>
    <t>SETTEFRATI</t>
  </si>
  <si>
    <t>I697</t>
  </si>
  <si>
    <t>SETTIME</t>
  </si>
  <si>
    <t>I698</t>
  </si>
  <si>
    <t>SETTIMO MILANESE</t>
  </si>
  <si>
    <t>I700</t>
  </si>
  <si>
    <t>SETTIMO ROTTARO</t>
  </si>
  <si>
    <t>I701</t>
  </si>
  <si>
    <t>SETTIMO SAN PIETRO</t>
  </si>
  <si>
    <t>I699</t>
  </si>
  <si>
    <t>SETTIMO TAVAGNASCO</t>
  </si>
  <si>
    <t>i702</t>
  </si>
  <si>
    <t>SETTIMO TORINESE</t>
  </si>
  <si>
    <t>I703</t>
  </si>
  <si>
    <t>SETTIMO VITTONE</t>
  </si>
  <si>
    <t>I702</t>
  </si>
  <si>
    <t>SETTINGIANO</t>
  </si>
  <si>
    <t>I704</t>
  </si>
  <si>
    <t>SETZU</t>
  </si>
  <si>
    <t>I705</t>
  </si>
  <si>
    <t>SEUI</t>
  </si>
  <si>
    <t>I706</t>
  </si>
  <si>
    <t>SEULO</t>
  </si>
  <si>
    <t>I707</t>
  </si>
  <si>
    <t>SEVESO</t>
  </si>
  <si>
    <t>I709</t>
  </si>
  <si>
    <t>SEZZADIO</t>
  </si>
  <si>
    <t>I711</t>
  </si>
  <si>
    <t>SEZZE</t>
  </si>
  <si>
    <t>I712</t>
  </si>
  <si>
    <t>SFRUZ</t>
  </si>
  <si>
    <t>I714</t>
  </si>
  <si>
    <t>SGONICO</t>
  </si>
  <si>
    <t>I715</t>
  </si>
  <si>
    <t>SGURGOLA</t>
  </si>
  <si>
    <t>I716</t>
  </si>
  <si>
    <t>SIAMAGGIORE</t>
  </si>
  <si>
    <t>I717</t>
  </si>
  <si>
    <t>SIAMANNA</t>
  </si>
  <si>
    <t>I718</t>
  </si>
  <si>
    <t>SIANO</t>
  </si>
  <si>
    <t>I720</t>
  </si>
  <si>
    <t>SIAPICCIA</t>
  </si>
  <si>
    <t>I721</t>
  </si>
  <si>
    <t>SICIGNANO DEGLI ALBURNI</t>
  </si>
  <si>
    <t>M253</t>
  </si>
  <si>
    <t>SICULIANA</t>
  </si>
  <si>
    <t>I723</t>
  </si>
  <si>
    <t>SIDDI</t>
  </si>
  <si>
    <t>I724</t>
  </si>
  <si>
    <t>SIDERNO</t>
  </si>
  <si>
    <t>I725</t>
  </si>
  <si>
    <t>SIENA</t>
  </si>
  <si>
    <t>I726</t>
  </si>
  <si>
    <t>SIGILLO</t>
  </si>
  <si>
    <t>I727</t>
  </si>
  <si>
    <t>SIGNA</t>
  </si>
  <si>
    <t>I728</t>
  </si>
  <si>
    <t>SILANDRO</t>
  </si>
  <si>
    <t>I729</t>
  </si>
  <si>
    <t>SILANUS</t>
  </si>
  <si>
    <t>I730</t>
  </si>
  <si>
    <t>SILEA</t>
  </si>
  <si>
    <t>F116</t>
  </si>
  <si>
    <t>SILIGO</t>
  </si>
  <si>
    <t>I732</t>
  </si>
  <si>
    <t>SILIQUA</t>
  </si>
  <si>
    <t>I734</t>
  </si>
  <si>
    <t>SILIUS</t>
  </si>
  <si>
    <t>I735</t>
  </si>
  <si>
    <t>SILLANO</t>
  </si>
  <si>
    <t>I737</t>
  </si>
  <si>
    <t>SILLAVENGO</t>
  </si>
  <si>
    <t>I736</t>
  </si>
  <si>
    <t>SILUN MONT'AQUILA</t>
  </si>
  <si>
    <t>I733</t>
  </si>
  <si>
    <t>SILVANO D'ORBA</t>
  </si>
  <si>
    <t>I738</t>
  </si>
  <si>
    <t>SILVANO PIETRA</t>
  </si>
  <si>
    <t>I739</t>
  </si>
  <si>
    <t>SILVI</t>
  </si>
  <si>
    <t>I741</t>
  </si>
  <si>
    <t>SIMALA</t>
  </si>
  <si>
    <t>I742</t>
  </si>
  <si>
    <t>SIMAXIS</t>
  </si>
  <si>
    <t>I743</t>
  </si>
  <si>
    <t>SIMBARIO</t>
  </si>
  <si>
    <t>I744</t>
  </si>
  <si>
    <t>SIMERI CRICHI</t>
  </si>
  <si>
    <t>I745</t>
  </si>
  <si>
    <t>SINAGRA</t>
  </si>
  <si>
    <t>I747</t>
  </si>
  <si>
    <t>SINALUNGA</t>
  </si>
  <si>
    <t>A468</t>
  </si>
  <si>
    <t>SINDIA</t>
  </si>
  <si>
    <t>I748</t>
  </si>
  <si>
    <t>SINI</t>
  </si>
  <si>
    <t>I749</t>
  </si>
  <si>
    <t>SINIO</t>
  </si>
  <si>
    <t>I750</t>
  </si>
  <si>
    <t>SINISCOLA</t>
  </si>
  <si>
    <t>I751</t>
  </si>
  <si>
    <t>SINNAI</t>
  </si>
  <si>
    <t>I752</t>
  </si>
  <si>
    <t>SINOPOLI</t>
  </si>
  <si>
    <t>I753</t>
  </si>
  <si>
    <t>SIRACUSA</t>
  </si>
  <si>
    <t>I754</t>
  </si>
  <si>
    <t>SIRIGNANO</t>
  </si>
  <si>
    <t>I756</t>
  </si>
  <si>
    <t>SIRIS</t>
  </si>
  <si>
    <t>I757</t>
  </si>
  <si>
    <t>SIRMIONE</t>
  </si>
  <si>
    <t>I633</t>
  </si>
  <si>
    <t>SIROLO</t>
  </si>
  <si>
    <t>I758</t>
  </si>
  <si>
    <t>SIRONE</t>
  </si>
  <si>
    <t>I759</t>
  </si>
  <si>
    <t>SIROR</t>
  </si>
  <si>
    <t>I760</t>
  </si>
  <si>
    <t>SIRTORI</t>
  </si>
  <si>
    <t>I761</t>
  </si>
  <si>
    <t>SISSA</t>
  </si>
  <si>
    <t>I763</t>
  </si>
  <si>
    <t>SIURGUS DONIGALA</t>
  </si>
  <si>
    <t>I765</t>
  </si>
  <si>
    <t>SIZIANO</t>
  </si>
  <si>
    <t>E265</t>
  </si>
  <si>
    <t>SIZZANO</t>
  </si>
  <si>
    <t>I767</t>
  </si>
  <si>
    <t>SLUDERNO</t>
  </si>
  <si>
    <t>I771</t>
  </si>
  <si>
    <t>SMARANO</t>
  </si>
  <si>
    <t>I772</t>
  </si>
  <si>
    <t>SMERIA</t>
  </si>
  <si>
    <t>I773</t>
  </si>
  <si>
    <t>SMERILLO</t>
  </si>
  <si>
    <t>I774</t>
  </si>
  <si>
    <t>SOAVE</t>
  </si>
  <si>
    <t>I775</t>
  </si>
  <si>
    <t>SOCCHIEVE</t>
  </si>
  <si>
    <t>I777</t>
  </si>
  <si>
    <t>SODDI'</t>
  </si>
  <si>
    <t>I778</t>
  </si>
  <si>
    <t>SOGLIANO AL RUBICONE</t>
  </si>
  <si>
    <t>I779</t>
  </si>
  <si>
    <t>SOGLIANO CAVOUR</t>
  </si>
  <si>
    <t>I780</t>
  </si>
  <si>
    <t>SOGLIO</t>
  </si>
  <si>
    <t>I781</t>
  </si>
  <si>
    <t>SOIANO DEL LAGO</t>
  </si>
  <si>
    <t>I782</t>
  </si>
  <si>
    <t>SOLAGNA</t>
  </si>
  <si>
    <t>I783</t>
  </si>
  <si>
    <t>SOLARINO</t>
  </si>
  <si>
    <t>I785</t>
  </si>
  <si>
    <t>SOLARO</t>
  </si>
  <si>
    <t>I786</t>
  </si>
  <si>
    <t>SOLAROLO</t>
  </si>
  <si>
    <t>I787</t>
  </si>
  <si>
    <t>SOLAROLO RAINERIO</t>
  </si>
  <si>
    <t>I790</t>
  </si>
  <si>
    <t>SOLARUSSA</t>
  </si>
  <si>
    <t>I791</t>
  </si>
  <si>
    <t>SOLBIATE</t>
  </si>
  <si>
    <t>I792</t>
  </si>
  <si>
    <t>SOLBIATE ARNO</t>
  </si>
  <si>
    <t>I793</t>
  </si>
  <si>
    <t>SOLBIATE OLONA</t>
  </si>
  <si>
    <t>I794</t>
  </si>
  <si>
    <t>SOLDANO</t>
  </si>
  <si>
    <t>I796</t>
  </si>
  <si>
    <t>SOLEMINIS</t>
  </si>
  <si>
    <t>I797</t>
  </si>
  <si>
    <t>SOLERO</t>
  </si>
  <si>
    <t>I798</t>
  </si>
  <si>
    <t>SOLESINO</t>
  </si>
  <si>
    <t>I799</t>
  </si>
  <si>
    <t>SOLETO</t>
  </si>
  <si>
    <t>I800</t>
  </si>
  <si>
    <t>SOLFERINO</t>
  </si>
  <si>
    <t>I801</t>
  </si>
  <si>
    <t>SOLIERA</t>
  </si>
  <si>
    <t>I802</t>
  </si>
  <si>
    <t>SOLIGNANO</t>
  </si>
  <si>
    <t>I803</t>
  </si>
  <si>
    <t>SOLOFRA</t>
  </si>
  <si>
    <t>I805</t>
  </si>
  <si>
    <t>SOLONGHELLO</t>
  </si>
  <si>
    <t>I808</t>
  </si>
  <si>
    <t>SOLOPACA</t>
  </si>
  <si>
    <t>I809</t>
  </si>
  <si>
    <t>SOLTO COLLINA</t>
  </si>
  <si>
    <t>I812</t>
  </si>
  <si>
    <t>SOLZA</t>
  </si>
  <si>
    <t>I813</t>
  </si>
  <si>
    <t>SOMAGLIA</t>
  </si>
  <si>
    <t>I815</t>
  </si>
  <si>
    <t>SOMANO</t>
  </si>
  <si>
    <t>I817</t>
  </si>
  <si>
    <t>SOMMA LOMBARDO</t>
  </si>
  <si>
    <t>I819</t>
  </si>
  <si>
    <t>SOMMA VESUVIANA</t>
  </si>
  <si>
    <t>I820</t>
  </si>
  <si>
    <t>SOMMACAMPAGNA</t>
  </si>
  <si>
    <t>I821</t>
  </si>
  <si>
    <t>SOMMARIVA DEL BOSCO</t>
  </si>
  <si>
    <t>I822</t>
  </si>
  <si>
    <t>SOMMARIVA PERNO</t>
  </si>
  <si>
    <t>I823</t>
  </si>
  <si>
    <t>SOMMATINO</t>
  </si>
  <si>
    <t>I824</t>
  </si>
  <si>
    <t>SOMMO</t>
  </si>
  <si>
    <t>I825</t>
  </si>
  <si>
    <t>SONA</t>
  </si>
  <si>
    <t>I826</t>
  </si>
  <si>
    <t>SONCINO</t>
  </si>
  <si>
    <t>I827</t>
  </si>
  <si>
    <t>SONDALO</t>
  </si>
  <si>
    <t>I828</t>
  </si>
  <si>
    <t>SONDRIO</t>
  </si>
  <si>
    <t>I829</t>
  </si>
  <si>
    <t>SONGAVAZZO</t>
  </si>
  <si>
    <t>I830</t>
  </si>
  <si>
    <t>SONICO</t>
  </si>
  <si>
    <t>I831</t>
  </si>
  <si>
    <t>SONNINO</t>
  </si>
  <si>
    <t>I832</t>
  </si>
  <si>
    <t>SOPRANA</t>
  </si>
  <si>
    <t>I835</t>
  </si>
  <si>
    <t>SORA</t>
  </si>
  <si>
    <t>I838</t>
  </si>
  <si>
    <t>SORAGA</t>
  </si>
  <si>
    <t>I839</t>
  </si>
  <si>
    <t>SORAGNA</t>
  </si>
  <si>
    <t>I840</t>
  </si>
  <si>
    <t>SORANO</t>
  </si>
  <si>
    <t>I841</t>
  </si>
  <si>
    <t>SORBO SAN BASILE</t>
  </si>
  <si>
    <t>I844</t>
  </si>
  <si>
    <t>SORBO SERPICO</t>
  </si>
  <si>
    <t>I843</t>
  </si>
  <si>
    <t>SORBOLO</t>
  </si>
  <si>
    <t>I845</t>
  </si>
  <si>
    <t>SORDEVOLO</t>
  </si>
  <si>
    <t>I847</t>
  </si>
  <si>
    <t>SORDIO</t>
  </si>
  <si>
    <t>I848</t>
  </si>
  <si>
    <t>SORESINA</t>
  </si>
  <si>
    <t>I849</t>
  </si>
  <si>
    <t>SORGA'</t>
  </si>
  <si>
    <t>I850</t>
  </si>
  <si>
    <t>SORGONO</t>
  </si>
  <si>
    <t>I851</t>
  </si>
  <si>
    <t>SORI</t>
  </si>
  <si>
    <t>I852</t>
  </si>
  <si>
    <t>SORIANELLO</t>
  </si>
  <si>
    <t>I853</t>
  </si>
  <si>
    <t>SORIANO CALABRO</t>
  </si>
  <si>
    <t>I854</t>
  </si>
  <si>
    <t>SORIANO NEL CIMINO</t>
  </si>
  <si>
    <t>I855</t>
  </si>
  <si>
    <t>SORICO</t>
  </si>
  <si>
    <t>I856</t>
  </si>
  <si>
    <t>SORISO</t>
  </si>
  <si>
    <t>I857</t>
  </si>
  <si>
    <t>SORISOLE</t>
  </si>
  <si>
    <t>I858</t>
  </si>
  <si>
    <t>SORMANO</t>
  </si>
  <si>
    <t>I860</t>
  </si>
  <si>
    <t>SORRADILE</t>
  </si>
  <si>
    <t>I861</t>
  </si>
  <si>
    <t>SORRENTO</t>
  </si>
  <si>
    <t>I862</t>
  </si>
  <si>
    <t>SORSO</t>
  </si>
  <si>
    <t>I863</t>
  </si>
  <si>
    <t>SORTINO</t>
  </si>
  <si>
    <t>I864</t>
  </si>
  <si>
    <t>SOSPIRO</t>
  </si>
  <si>
    <t>I865</t>
  </si>
  <si>
    <t>SOSPIROLO</t>
  </si>
  <si>
    <t>I866</t>
  </si>
  <si>
    <t>SOSSANO</t>
  </si>
  <si>
    <t>I867</t>
  </si>
  <si>
    <t>SOSTEGNO</t>
  </si>
  <si>
    <t>I868</t>
  </si>
  <si>
    <t>SOTTO IL MONTE GIOVANNI XXIII</t>
  </si>
  <si>
    <t>I869</t>
  </si>
  <si>
    <t>SOVER</t>
  </si>
  <si>
    <t>I871</t>
  </si>
  <si>
    <t>SOVERATO</t>
  </si>
  <si>
    <t>I872</t>
  </si>
  <si>
    <t>SOVERE</t>
  </si>
  <si>
    <t>I873</t>
  </si>
  <si>
    <t>SOVERIA MANNELLI</t>
  </si>
  <si>
    <t>I874</t>
  </si>
  <si>
    <t>SOVERIA SIMERI</t>
  </si>
  <si>
    <t>I875</t>
  </si>
  <si>
    <t>SOVERZENE</t>
  </si>
  <si>
    <t>I876</t>
  </si>
  <si>
    <t>SOVICILLE</t>
  </si>
  <si>
    <t>I877</t>
  </si>
  <si>
    <t>SOVICO</t>
  </si>
  <si>
    <t>I878</t>
  </si>
  <si>
    <t>SOVIZZO</t>
  </si>
  <si>
    <t>I879</t>
  </si>
  <si>
    <t>SOVRAMONTE</t>
  </si>
  <si>
    <t>I673</t>
  </si>
  <si>
    <t>SOZZAGO</t>
  </si>
  <si>
    <t>I880</t>
  </si>
  <si>
    <t>SPADAFORA</t>
  </si>
  <si>
    <t>I881</t>
  </si>
  <si>
    <t>SPADOLA</t>
  </si>
  <si>
    <t>I884</t>
  </si>
  <si>
    <t>SPARANISE</t>
  </si>
  <si>
    <t>I885</t>
  </si>
  <si>
    <t>SPARONE</t>
  </si>
  <si>
    <t>I886</t>
  </si>
  <si>
    <t>SPECCHIA</t>
  </si>
  <si>
    <t>I887</t>
  </si>
  <si>
    <t>SPELLO</t>
  </si>
  <si>
    <t>I888</t>
  </si>
  <si>
    <t>SPERA</t>
  </si>
  <si>
    <t>I889</t>
  </si>
  <si>
    <t>SPERLINGA</t>
  </si>
  <si>
    <t>I891</t>
  </si>
  <si>
    <t>SPERLONGA</t>
  </si>
  <si>
    <t>I892</t>
  </si>
  <si>
    <t>SPERONE</t>
  </si>
  <si>
    <t>I893</t>
  </si>
  <si>
    <t>SPESSA</t>
  </si>
  <si>
    <t>I894</t>
  </si>
  <si>
    <t>SPEZZANO ALBANESE</t>
  </si>
  <si>
    <t>I895</t>
  </si>
  <si>
    <t>SPEZZANO DELLA SILA</t>
  </si>
  <si>
    <t>I896</t>
  </si>
  <si>
    <t>SPEZZANO PICCOLO</t>
  </si>
  <si>
    <t>I898</t>
  </si>
  <si>
    <t>SPIAZZO</t>
  </si>
  <si>
    <t>I899</t>
  </si>
  <si>
    <t>SPIGNO MONFERRATO</t>
  </si>
  <si>
    <t>I901</t>
  </si>
  <si>
    <t>SPIGNO SATURNIA</t>
  </si>
  <si>
    <t>I902</t>
  </si>
  <si>
    <t>SPILAMBERTO</t>
  </si>
  <si>
    <t>I903</t>
  </si>
  <si>
    <t>SPILIMBERGO</t>
  </si>
  <si>
    <t>I904</t>
  </si>
  <si>
    <t>SPILINGA</t>
  </si>
  <si>
    <t>I905</t>
  </si>
  <si>
    <t>SPINADESCO</t>
  </si>
  <si>
    <t>I906</t>
  </si>
  <si>
    <t>SPINAZZOLA</t>
  </si>
  <si>
    <t>I907</t>
  </si>
  <si>
    <t>SPINEA</t>
  </si>
  <si>
    <t>I908</t>
  </si>
  <si>
    <t>SPINEDA</t>
  </si>
  <si>
    <t>I909</t>
  </si>
  <si>
    <t>SPINETE</t>
  </si>
  <si>
    <t>I910</t>
  </si>
  <si>
    <t>SPINETO SCRIVIA</t>
  </si>
  <si>
    <t>I911</t>
  </si>
  <si>
    <t>SPINETOLI</t>
  </si>
  <si>
    <t>I912</t>
  </si>
  <si>
    <t>SPINO D'ADDA</t>
  </si>
  <si>
    <t>I914</t>
  </si>
  <si>
    <t>SPINONE AL LAGO</t>
  </si>
  <si>
    <t>I916</t>
  </si>
  <si>
    <t>SPINOSO</t>
  </si>
  <si>
    <t>I917</t>
  </si>
  <si>
    <t>SPIRANO</t>
  </si>
  <si>
    <t>I919</t>
  </si>
  <si>
    <t>SPOLETO</t>
  </si>
  <si>
    <t>I921</t>
  </si>
  <si>
    <t>SPOLTORE</t>
  </si>
  <si>
    <t>I922</t>
  </si>
  <si>
    <t>SPONGANO</t>
  </si>
  <si>
    <t>I923</t>
  </si>
  <si>
    <t>SPORMAGGIORE</t>
  </si>
  <si>
    <t>I924</t>
  </si>
  <si>
    <t>SPORMINORE</t>
  </si>
  <si>
    <t>I925</t>
  </si>
  <si>
    <t>SPOTORNO</t>
  </si>
  <si>
    <t>I926</t>
  </si>
  <si>
    <t>SPRESIANO</t>
  </si>
  <si>
    <t>I927</t>
  </si>
  <si>
    <t>SPRIANA</t>
  </si>
  <si>
    <t>I928</t>
  </si>
  <si>
    <t>SQUILLACE</t>
  </si>
  <si>
    <t>I929</t>
  </si>
  <si>
    <t>SQUINZANO</t>
  </si>
  <si>
    <t>I930</t>
  </si>
  <si>
    <t>STAFFOLO</t>
  </si>
  <si>
    <t>I932</t>
  </si>
  <si>
    <t>STAGNO LOMBARDO</t>
  </si>
  <si>
    <t>I935</t>
  </si>
  <si>
    <t>STAITI</t>
  </si>
  <si>
    <t>I936</t>
  </si>
  <si>
    <t>STALETTI'</t>
  </si>
  <si>
    <t>I937</t>
  </si>
  <si>
    <t>STANGHELLA</t>
  </si>
  <si>
    <t>I938</t>
  </si>
  <si>
    <t>STARANZANO</t>
  </si>
  <si>
    <t>I939</t>
  </si>
  <si>
    <t>STATTE</t>
  </si>
  <si>
    <t>M298</t>
  </si>
  <si>
    <t>STAZZANO</t>
  </si>
  <si>
    <t>I941</t>
  </si>
  <si>
    <t>STAZZEMA</t>
  </si>
  <si>
    <t>I942</t>
  </si>
  <si>
    <t>STAZZONA</t>
  </si>
  <si>
    <t>I943</t>
  </si>
  <si>
    <t>STEFANACONI</t>
  </si>
  <si>
    <t>I945</t>
  </si>
  <si>
    <t>STELLA</t>
  </si>
  <si>
    <t>I946</t>
  </si>
  <si>
    <t>STELLA CILENTO</t>
  </si>
  <si>
    <t>G887</t>
  </si>
  <si>
    <t>STELLANELLO</t>
  </si>
  <si>
    <t>I947</t>
  </si>
  <si>
    <t>STELVIO</t>
  </si>
  <si>
    <t>I948</t>
  </si>
  <si>
    <t>STENICO</t>
  </si>
  <si>
    <t>I949</t>
  </si>
  <si>
    <t>STERNATIA</t>
  </si>
  <si>
    <t>I950</t>
  </si>
  <si>
    <t>STEZZANO</t>
  </si>
  <si>
    <t>I951</t>
  </si>
  <si>
    <t>STIA</t>
  </si>
  <si>
    <t>I952</t>
  </si>
  <si>
    <t>STIENTA</t>
  </si>
  <si>
    <t>I953</t>
  </si>
  <si>
    <t>STIGLIANO</t>
  </si>
  <si>
    <t>I954</t>
  </si>
  <si>
    <t>STIGNANO</t>
  </si>
  <si>
    <t>I955</t>
  </si>
  <si>
    <t>STILO</t>
  </si>
  <si>
    <t>I956</t>
  </si>
  <si>
    <t>STIMIGLIANO</t>
  </si>
  <si>
    <t>I959</t>
  </si>
  <si>
    <t>STINTINO</t>
  </si>
  <si>
    <t>M290</t>
  </si>
  <si>
    <t>STIO</t>
  </si>
  <si>
    <t>I960</t>
  </si>
  <si>
    <t>STORNARA</t>
  </si>
  <si>
    <t>I962</t>
  </si>
  <si>
    <t>STORNARELLA</t>
  </si>
  <si>
    <t>I963</t>
  </si>
  <si>
    <t>STORO</t>
  </si>
  <si>
    <t>I964</t>
  </si>
  <si>
    <t>STRA</t>
  </si>
  <si>
    <t>I965</t>
  </si>
  <si>
    <t>STRADELLA</t>
  </si>
  <si>
    <t>I968</t>
  </si>
  <si>
    <t>STRAMBINELLO</t>
  </si>
  <si>
    <t>I969</t>
  </si>
  <si>
    <t>STRAMBINO</t>
  </si>
  <si>
    <t>I970</t>
  </si>
  <si>
    <t>STRANGOLAGALLI</t>
  </si>
  <si>
    <t>I973</t>
  </si>
  <si>
    <t>STREGNA</t>
  </si>
  <si>
    <t>I974</t>
  </si>
  <si>
    <t>STREMBO</t>
  </si>
  <si>
    <t>I975</t>
  </si>
  <si>
    <t>STRESA</t>
  </si>
  <si>
    <t>I976</t>
  </si>
  <si>
    <t>STREVI</t>
  </si>
  <si>
    <t>I977</t>
  </si>
  <si>
    <t>STRIANO</t>
  </si>
  <si>
    <t>I978</t>
  </si>
  <si>
    <t>STRIGNO</t>
  </si>
  <si>
    <t>I979</t>
  </si>
  <si>
    <t>STRONA</t>
  </si>
  <si>
    <t>I980</t>
  </si>
  <si>
    <t>STRONCONE</t>
  </si>
  <si>
    <t>I981</t>
  </si>
  <si>
    <t>STRONGOLI</t>
  </si>
  <si>
    <t>I982</t>
  </si>
  <si>
    <t>STROPPIANA</t>
  </si>
  <si>
    <t>I984</t>
  </si>
  <si>
    <t>STROPPO</t>
  </si>
  <si>
    <t>I985</t>
  </si>
  <si>
    <t>STROZZA</t>
  </si>
  <si>
    <t>I986</t>
  </si>
  <si>
    <t>STURNO</t>
  </si>
  <si>
    <t>I990</t>
  </si>
  <si>
    <t>SUARDI</t>
  </si>
  <si>
    <t>B014</t>
  </si>
  <si>
    <t>SUBBIANO</t>
  </si>
  <si>
    <t>I991</t>
  </si>
  <si>
    <t>SUBIACO</t>
  </si>
  <si>
    <t>I992</t>
  </si>
  <si>
    <t>SUCCIVO</t>
  </si>
  <si>
    <t>I993</t>
  </si>
  <si>
    <t>SUEGLIO</t>
  </si>
  <si>
    <t>I994</t>
  </si>
  <si>
    <t>SUELLI</t>
  </si>
  <si>
    <t>I995</t>
  </si>
  <si>
    <t>SUELLO</t>
  </si>
  <si>
    <t>I996</t>
  </si>
  <si>
    <t>SUISIO</t>
  </si>
  <si>
    <t>I997</t>
  </si>
  <si>
    <t>SULBIATE</t>
  </si>
  <si>
    <t>I998</t>
  </si>
  <si>
    <t>SULMONA</t>
  </si>
  <si>
    <t>I804</t>
  </si>
  <si>
    <t>SULZANO</t>
  </si>
  <si>
    <t>L002</t>
  </si>
  <si>
    <t>SUMIRAGO</t>
  </si>
  <si>
    <t>L003</t>
  </si>
  <si>
    <t>SUMMONTE</t>
  </si>
  <si>
    <t>L004</t>
  </si>
  <si>
    <t>SUNI</t>
  </si>
  <si>
    <t>L006</t>
  </si>
  <si>
    <t>SUNO</t>
  </si>
  <si>
    <t>L007</t>
  </si>
  <si>
    <t>SUPERSANO</t>
  </si>
  <si>
    <t>L008</t>
  </si>
  <si>
    <t>SUPINO</t>
  </si>
  <si>
    <t>L009</t>
  </si>
  <si>
    <t>SURANO</t>
  </si>
  <si>
    <t>L010</t>
  </si>
  <si>
    <t>SURBO</t>
  </si>
  <si>
    <t>L011</t>
  </si>
  <si>
    <t>SUSA</t>
  </si>
  <si>
    <t>L013</t>
  </si>
  <si>
    <t>SUSEGANA</t>
  </si>
  <si>
    <t>L014</t>
  </si>
  <si>
    <t>SUSTINENTE</t>
  </si>
  <si>
    <t>L015</t>
  </si>
  <si>
    <t>SUTERA</t>
  </si>
  <si>
    <t>L016</t>
  </si>
  <si>
    <t>SUTRI</t>
  </si>
  <si>
    <t>L017</t>
  </si>
  <si>
    <t>SUTRIO</t>
  </si>
  <si>
    <t>L018</t>
  </si>
  <si>
    <t>SUVERETO</t>
  </si>
  <si>
    <t>L019</t>
  </si>
  <si>
    <t>SUZZARA</t>
  </si>
  <si>
    <t>L020</t>
  </si>
  <si>
    <t>TACENO</t>
  </si>
  <si>
    <t>L022</t>
  </si>
  <si>
    <t>TADASUNI</t>
  </si>
  <si>
    <t>L023</t>
  </si>
  <si>
    <t>TAGGIA</t>
  </si>
  <si>
    <t>L024</t>
  </si>
  <si>
    <t>TAGLIACOZZO</t>
  </si>
  <si>
    <t>L025</t>
  </si>
  <si>
    <t>TAGLIO DI PO</t>
  </si>
  <si>
    <t>L026</t>
  </si>
  <si>
    <t>TAGLIOLO MONFERRATO</t>
  </si>
  <si>
    <t>L027</t>
  </si>
  <si>
    <t>TAGLIOLO-BELFORTE</t>
  </si>
  <si>
    <t>L028</t>
  </si>
  <si>
    <t>TAIBON AGORDINO</t>
  </si>
  <si>
    <t>L030</t>
  </si>
  <si>
    <t>TAINO</t>
  </si>
  <si>
    <t>L032</t>
  </si>
  <si>
    <t>TAIO</t>
  </si>
  <si>
    <t>L033</t>
  </si>
  <si>
    <t>TAIPANA</t>
  </si>
  <si>
    <t>G736</t>
  </si>
  <si>
    <t>TALAMELLO</t>
  </si>
  <si>
    <t>L034</t>
  </si>
  <si>
    <t>TALAMONA</t>
  </si>
  <si>
    <t>L035</t>
  </si>
  <si>
    <t>TALANA</t>
  </si>
  <si>
    <t>L036</t>
  </si>
  <si>
    <t>TALEGGIO</t>
  </si>
  <si>
    <t>L037</t>
  </si>
  <si>
    <t>TALLA</t>
  </si>
  <si>
    <t>L038</t>
  </si>
  <si>
    <t>TALMASSONS</t>
  </si>
  <si>
    <t>L039</t>
  </si>
  <si>
    <t>TAMBRE</t>
  </si>
  <si>
    <t>L040</t>
  </si>
  <si>
    <t>TAORMINA</t>
  </si>
  <si>
    <t>L042</t>
  </si>
  <si>
    <t>TAPOGLIANO</t>
  </si>
  <si>
    <t>L044</t>
  </si>
  <si>
    <t>TARANO</t>
  </si>
  <si>
    <t>L046</t>
  </si>
  <si>
    <t>TARANTA PELIGNA</t>
  </si>
  <si>
    <t>L047</t>
  </si>
  <si>
    <t>TARANTASCA</t>
  </si>
  <si>
    <t>L048</t>
  </si>
  <si>
    <t>TARANTO</t>
  </si>
  <si>
    <t>L049</t>
  </si>
  <si>
    <t>TARCENTO</t>
  </si>
  <si>
    <t>L050</t>
  </si>
  <si>
    <t>TARNOVA DELLA SELVA</t>
  </si>
  <si>
    <t>L053</t>
  </si>
  <si>
    <t>TARQUINIA</t>
  </si>
  <si>
    <t>D024</t>
  </si>
  <si>
    <t>TARSIA</t>
  </si>
  <si>
    <t>L055</t>
  </si>
  <si>
    <t>TARTANO</t>
  </si>
  <si>
    <t>L056</t>
  </si>
  <si>
    <t>TARVISIO</t>
  </si>
  <si>
    <t>L057</t>
  </si>
  <si>
    <t>TARZO</t>
  </si>
  <si>
    <t>L058</t>
  </si>
  <si>
    <t>TASSAROLO</t>
  </si>
  <si>
    <t>L059</t>
  </si>
  <si>
    <t>TASSULLO</t>
  </si>
  <si>
    <t>L060</t>
  </si>
  <si>
    <t>TAURANO</t>
  </si>
  <si>
    <t>L061</t>
  </si>
  <si>
    <t>TAURASI</t>
  </si>
  <si>
    <t>L062</t>
  </si>
  <si>
    <t>TAURIANOVA</t>
  </si>
  <si>
    <t>L063</t>
  </si>
  <si>
    <t>TAURISANO</t>
  </si>
  <si>
    <t>L064</t>
  </si>
  <si>
    <t>TAVAGNACCO</t>
  </si>
  <si>
    <t>L065</t>
  </si>
  <si>
    <t>TAVAGNASCO</t>
  </si>
  <si>
    <t>L066</t>
  </si>
  <si>
    <t>TAVARNELLE VAL DI PESA</t>
  </si>
  <si>
    <t>L067</t>
  </si>
  <si>
    <t>TAVAZZANO CON VILLAVESCO</t>
  </si>
  <si>
    <t>F260</t>
  </si>
  <si>
    <t>TAVENNA</t>
  </si>
  <si>
    <t>L069</t>
  </si>
  <si>
    <t>TAVERNA</t>
  </si>
  <si>
    <t>L070</t>
  </si>
  <si>
    <t>TAVERNERIO</t>
  </si>
  <si>
    <t>L071</t>
  </si>
  <si>
    <t>TAVERNOLA BERGAMASCA</t>
  </si>
  <si>
    <t>L073</t>
  </si>
  <si>
    <t>TAVERNOLE SUL MELLA</t>
  </si>
  <si>
    <t>C698</t>
  </si>
  <si>
    <t>TAVIANO</t>
  </si>
  <si>
    <t>L074</t>
  </si>
  <si>
    <t>TAVIGLIANO</t>
  </si>
  <si>
    <t>L075</t>
  </si>
  <si>
    <t>TAVOLETO</t>
  </si>
  <si>
    <t>L078</t>
  </si>
  <si>
    <t>TAVULLIA</t>
  </si>
  <si>
    <t>L081</t>
  </si>
  <si>
    <t>TEANA</t>
  </si>
  <si>
    <t>L082</t>
  </si>
  <si>
    <t>TEANO</t>
  </si>
  <si>
    <t>L083</t>
  </si>
  <si>
    <t>TEGGIANO</t>
  </si>
  <si>
    <t>D292</t>
  </si>
  <si>
    <t>TEGLIO</t>
  </si>
  <si>
    <t>L084</t>
  </si>
  <si>
    <t>TEGLIO VENETO</t>
  </si>
  <si>
    <t>L085</t>
  </si>
  <si>
    <t>TELESE TERME</t>
  </si>
  <si>
    <t>L086</t>
  </si>
  <si>
    <t>TELGATE</t>
  </si>
  <si>
    <t>L087</t>
  </si>
  <si>
    <t>TELTI</t>
  </si>
  <si>
    <t>L088</t>
  </si>
  <si>
    <t>TELVE</t>
  </si>
  <si>
    <t>L089</t>
  </si>
  <si>
    <t>TELVE DI SOPRA</t>
  </si>
  <si>
    <t>L090</t>
  </si>
  <si>
    <t>TEMENIZZA</t>
  </si>
  <si>
    <t>L092</t>
  </si>
  <si>
    <t>TEMPIO PAUSANIA</t>
  </si>
  <si>
    <t>L093</t>
  </si>
  <si>
    <t>TEMU'</t>
  </si>
  <si>
    <t>L094</t>
  </si>
  <si>
    <t>TENNA</t>
  </si>
  <si>
    <t>L096</t>
  </si>
  <si>
    <t>TENNO</t>
  </si>
  <si>
    <t>L097</t>
  </si>
  <si>
    <t>TEOLO</t>
  </si>
  <si>
    <t>L100</t>
  </si>
  <si>
    <t>TEOR</t>
  </si>
  <si>
    <t>L101</t>
  </si>
  <si>
    <t>TEORA</t>
  </si>
  <si>
    <t>L102</t>
  </si>
  <si>
    <t>TERAMO</t>
  </si>
  <si>
    <t>L103</t>
  </si>
  <si>
    <t>TERDOBBIATE</t>
  </si>
  <si>
    <t>L104</t>
  </si>
  <si>
    <t>TERELLE</t>
  </si>
  <si>
    <t>L105</t>
  </si>
  <si>
    <t>TERENTO</t>
  </si>
  <si>
    <t>L106</t>
  </si>
  <si>
    <t>TERENZO</t>
  </si>
  <si>
    <t>E548</t>
  </si>
  <si>
    <t>TERGU</t>
  </si>
  <si>
    <t>M282</t>
  </si>
  <si>
    <t>TERLAGO</t>
  </si>
  <si>
    <t>L107</t>
  </si>
  <si>
    <t>TERLANO</t>
  </si>
  <si>
    <t>L108</t>
  </si>
  <si>
    <t>TERLIZZI</t>
  </si>
  <si>
    <t>L109</t>
  </si>
  <si>
    <t>TERME VIGLIATORE</t>
  </si>
  <si>
    <t>M210</t>
  </si>
  <si>
    <t>TERMENO SULLA STRADA DEL VINO</t>
  </si>
  <si>
    <t>L111</t>
  </si>
  <si>
    <t>TERMINI IMERESE</t>
  </si>
  <si>
    <t>L112</t>
  </si>
  <si>
    <t>TERMOLI</t>
  </si>
  <si>
    <t>L113</t>
  </si>
  <si>
    <t>TERNATE</t>
  </si>
  <si>
    <t>L115</t>
  </si>
  <si>
    <t>TERNENGO</t>
  </si>
  <si>
    <t>L116</t>
  </si>
  <si>
    <t>TERNI</t>
  </si>
  <si>
    <t>L117</t>
  </si>
  <si>
    <t>TERNO D'ISOLA</t>
  </si>
  <si>
    <t>L118</t>
  </si>
  <si>
    <t>TERRACINA</t>
  </si>
  <si>
    <t>L120</t>
  </si>
  <si>
    <t>TERRAGNOLO</t>
  </si>
  <si>
    <t>L121</t>
  </si>
  <si>
    <t>TERRALBA</t>
  </si>
  <si>
    <t>L122</t>
  </si>
  <si>
    <t>TERRANOVA DA SIBARI</t>
  </si>
  <si>
    <t>L124</t>
  </si>
  <si>
    <t>TERRANOVA DEI PASSERINI</t>
  </si>
  <si>
    <t>L125</t>
  </si>
  <si>
    <t>TERRANOVA DI POLLINO</t>
  </si>
  <si>
    <t>L126</t>
  </si>
  <si>
    <t>TERRANOVA SAPPO MINULIO</t>
  </si>
  <si>
    <t>L127</t>
  </si>
  <si>
    <t>TERRANUOVA BRACCIOLINI</t>
  </si>
  <si>
    <t>L123</t>
  </si>
  <si>
    <t>TERRASINI</t>
  </si>
  <si>
    <t>L131</t>
  </si>
  <si>
    <t>TERRASSA PADOVANA</t>
  </si>
  <si>
    <t>L132</t>
  </si>
  <si>
    <t>TERRAVECCHIA</t>
  </si>
  <si>
    <t>L134</t>
  </si>
  <si>
    <t>TERRAZZO</t>
  </si>
  <si>
    <t>L136</t>
  </si>
  <si>
    <t>TERRES</t>
  </si>
  <si>
    <t>L137</t>
  </si>
  <si>
    <t>TERRICCIOLA</t>
  </si>
  <si>
    <t>L138</t>
  </si>
  <si>
    <t>TERRUGGIA</t>
  </si>
  <si>
    <t>L139</t>
  </si>
  <si>
    <t>TERTENIA</t>
  </si>
  <si>
    <t>L140</t>
  </si>
  <si>
    <t>TERZIGNO</t>
  </si>
  <si>
    <t>L142</t>
  </si>
  <si>
    <t>TERZO</t>
  </si>
  <si>
    <t>L143</t>
  </si>
  <si>
    <t>TERZO D'AQUILEIA</t>
  </si>
  <si>
    <t>L144</t>
  </si>
  <si>
    <t>TERZOLAS</t>
  </si>
  <si>
    <t>L145</t>
  </si>
  <si>
    <t>TERZORIO</t>
  </si>
  <si>
    <t>L146</t>
  </si>
  <si>
    <t>TESERO</t>
  </si>
  <si>
    <t>L147</t>
  </si>
  <si>
    <t>TESIMO</t>
  </si>
  <si>
    <t>L149</t>
  </si>
  <si>
    <t>TESSENNANO</t>
  </si>
  <si>
    <t>L150</t>
  </si>
  <si>
    <t>TESTICO</t>
  </si>
  <si>
    <t>L152</t>
  </si>
  <si>
    <t>TETI</t>
  </si>
  <si>
    <t>L153</t>
  </si>
  <si>
    <t>TEULADA</t>
  </si>
  <si>
    <t>L154</t>
  </si>
  <si>
    <t>TEVEROLA</t>
  </si>
  <si>
    <t>L155</t>
  </si>
  <si>
    <t>TEZZE SUL BRENTA</t>
  </si>
  <si>
    <t>L156</t>
  </si>
  <si>
    <t>THIENE</t>
  </si>
  <si>
    <t>L157</t>
  </si>
  <si>
    <t>THIESI</t>
  </si>
  <si>
    <t>L158</t>
  </si>
  <si>
    <t>TIANA</t>
  </si>
  <si>
    <t>L160</t>
  </si>
  <si>
    <t>TIARNO DI SOPRA</t>
  </si>
  <si>
    <t>L162</t>
  </si>
  <si>
    <t>TIARNO DI SOTTO</t>
  </si>
  <si>
    <t>L163</t>
  </si>
  <si>
    <t>TICENGO</t>
  </si>
  <si>
    <t>L164</t>
  </si>
  <si>
    <t>TICINETO</t>
  </si>
  <si>
    <t>L165</t>
  </si>
  <si>
    <t>TIGGIANO</t>
  </si>
  <si>
    <t>L166</t>
  </si>
  <si>
    <t>TIGLIETO</t>
  </si>
  <si>
    <t>L167</t>
  </si>
  <si>
    <t>TIGLIOLE</t>
  </si>
  <si>
    <t>L168</t>
  </si>
  <si>
    <t>TIGNALE</t>
  </si>
  <si>
    <t>L169</t>
  </si>
  <si>
    <t>TINNURA</t>
  </si>
  <si>
    <t>L172</t>
  </si>
  <si>
    <t>TIONE DEGLI ABRUZZI</t>
  </si>
  <si>
    <t>L173</t>
  </si>
  <si>
    <t>TIONE DI TRENTO</t>
  </si>
  <si>
    <t>L174</t>
  </si>
  <si>
    <t>TIRANO</t>
  </si>
  <si>
    <t>L175</t>
  </si>
  <si>
    <t>TIRES</t>
  </si>
  <si>
    <t>L176</t>
  </si>
  <si>
    <t>TIRIOLO</t>
  </si>
  <si>
    <t>L177</t>
  </si>
  <si>
    <t>TIROLO</t>
  </si>
  <si>
    <t>L178</t>
  </si>
  <si>
    <t>TISSI</t>
  </si>
  <si>
    <t>L180</t>
  </si>
  <si>
    <t>TITO</t>
  </si>
  <si>
    <t>L181</t>
  </si>
  <si>
    <t>TIVOLI</t>
  </si>
  <si>
    <t>L182</t>
  </si>
  <si>
    <t>TIZZANO VAL PARMA</t>
  </si>
  <si>
    <t>L183</t>
  </si>
  <si>
    <t>TOANO</t>
  </si>
  <si>
    <t>L184</t>
  </si>
  <si>
    <t>TOCCO CAUDIO</t>
  </si>
  <si>
    <t>L185</t>
  </si>
  <si>
    <t>TOCCO DA CASAURIA</t>
  </si>
  <si>
    <t>L186</t>
  </si>
  <si>
    <t>TOCENO</t>
  </si>
  <si>
    <t>L187</t>
  </si>
  <si>
    <t>TODI</t>
  </si>
  <si>
    <t>L188</t>
  </si>
  <si>
    <t>TOFFIA</t>
  </si>
  <si>
    <t>L189</t>
  </si>
  <si>
    <t>TOIRANO</t>
  </si>
  <si>
    <t>L190</t>
  </si>
  <si>
    <t>TOLENTINO</t>
  </si>
  <si>
    <t>L191</t>
  </si>
  <si>
    <t>TOLFA</t>
  </si>
  <si>
    <t>L192</t>
  </si>
  <si>
    <t>TOLLEGNO</t>
  </si>
  <si>
    <t>L193</t>
  </si>
  <si>
    <t>TOLLO</t>
  </si>
  <si>
    <t>L194</t>
  </si>
  <si>
    <t>TOLMEZZO</t>
  </si>
  <si>
    <t>L195</t>
  </si>
  <si>
    <t>TOLMINO</t>
  </si>
  <si>
    <t>L196</t>
  </si>
  <si>
    <t>TOLVE</t>
  </si>
  <si>
    <t>L197</t>
  </si>
  <si>
    <t>TOMADIO</t>
  </si>
  <si>
    <t>L198</t>
  </si>
  <si>
    <t>TOMBOLO</t>
  </si>
  <si>
    <t>L199</t>
  </si>
  <si>
    <t>TON</t>
  </si>
  <si>
    <t>L200</t>
  </si>
  <si>
    <t>TONADICO</t>
  </si>
  <si>
    <t>L201</t>
  </si>
  <si>
    <t>TONARA</t>
  </si>
  <si>
    <t>L202</t>
  </si>
  <si>
    <t>TONCO</t>
  </si>
  <si>
    <t>L203</t>
  </si>
  <si>
    <t>TONENGO</t>
  </si>
  <si>
    <t>L204</t>
  </si>
  <si>
    <t>TONEZZA DEL CIMONE</t>
  </si>
  <si>
    <t>D717</t>
  </si>
  <si>
    <t>TORA E PICCILLI</t>
  </si>
  <si>
    <t>L205</t>
  </si>
  <si>
    <t>TORANO CASTELLO</t>
  </si>
  <si>
    <t>L206</t>
  </si>
  <si>
    <t>TORANO NUOVO</t>
  </si>
  <si>
    <t>L207</t>
  </si>
  <si>
    <t>TORBOLE CASAGLIA</t>
  </si>
  <si>
    <t>L210</t>
  </si>
  <si>
    <t>TORCEGNO</t>
  </si>
  <si>
    <t>L211</t>
  </si>
  <si>
    <t>TORCHIARA</t>
  </si>
  <si>
    <t>L212</t>
  </si>
  <si>
    <t>TORCHIAROLO</t>
  </si>
  <si>
    <t>L213</t>
  </si>
  <si>
    <t>TORELLA DEI LOMBARDI</t>
  </si>
  <si>
    <t>L214</t>
  </si>
  <si>
    <t>TORELLA DEL SANNIO</t>
  </si>
  <si>
    <t>L215</t>
  </si>
  <si>
    <t>TORGIANO</t>
  </si>
  <si>
    <t>L216</t>
  </si>
  <si>
    <t>TORGNON</t>
  </si>
  <si>
    <t>L217</t>
  </si>
  <si>
    <t>TORINO</t>
  </si>
  <si>
    <t>L219</t>
  </si>
  <si>
    <t>TORINO DI SANGRO</t>
  </si>
  <si>
    <t>L218</t>
  </si>
  <si>
    <t>TORITTO</t>
  </si>
  <si>
    <t>L220</t>
  </si>
  <si>
    <t>TORLINO VIMERCATI</t>
  </si>
  <si>
    <t>L221</t>
  </si>
  <si>
    <t>TORNACO</t>
  </si>
  <si>
    <t>L223</t>
  </si>
  <si>
    <t>TORNARECCIO</t>
  </si>
  <si>
    <t>L224</t>
  </si>
  <si>
    <t>TORNATA</t>
  </si>
  <si>
    <t>L225</t>
  </si>
  <si>
    <t>TORNIMPARTE</t>
  </si>
  <si>
    <t>L227</t>
  </si>
  <si>
    <t>TORNO</t>
  </si>
  <si>
    <t>L228</t>
  </si>
  <si>
    <t>TORNOLO</t>
  </si>
  <si>
    <t>L229</t>
  </si>
  <si>
    <t>TORO</t>
  </si>
  <si>
    <t>L230</t>
  </si>
  <si>
    <t>TORPE'</t>
  </si>
  <si>
    <t>L231</t>
  </si>
  <si>
    <t>TORRACA</t>
  </si>
  <si>
    <t>L233</t>
  </si>
  <si>
    <t>TORRALBA</t>
  </si>
  <si>
    <t>L235</t>
  </si>
  <si>
    <t>TORRAZZA COSTE</t>
  </si>
  <si>
    <t>L237</t>
  </si>
  <si>
    <t>TORRAZZA PIEMONTE</t>
  </si>
  <si>
    <t>L238</t>
  </si>
  <si>
    <t>TORRAZZO</t>
  </si>
  <si>
    <t>L239</t>
  </si>
  <si>
    <t>TORRE ANNUNZIATA</t>
  </si>
  <si>
    <t>L245</t>
  </si>
  <si>
    <t>TORRE BERETTI E CASTELLARO</t>
  </si>
  <si>
    <t>L250</t>
  </si>
  <si>
    <t>TORRE BOLDONE</t>
  </si>
  <si>
    <t>L251</t>
  </si>
  <si>
    <t>TORRE BORMIDA</t>
  </si>
  <si>
    <t>L252</t>
  </si>
  <si>
    <t>TORRE CAJETANI</t>
  </si>
  <si>
    <t>L243</t>
  </si>
  <si>
    <t>TORRE CANAVESE</t>
  </si>
  <si>
    <t>L247</t>
  </si>
  <si>
    <t>TORRE D'ARESE</t>
  </si>
  <si>
    <t>L256</t>
  </si>
  <si>
    <t>TORRE DE' BUSI</t>
  </si>
  <si>
    <t>L257</t>
  </si>
  <si>
    <t>TORRE DE' NEGRI</t>
  </si>
  <si>
    <t>L262</t>
  </si>
  <si>
    <t>TORRE DE' PASSERI</t>
  </si>
  <si>
    <t>L263</t>
  </si>
  <si>
    <t>TORRE DE' PICENARDI</t>
  </si>
  <si>
    <t>L258</t>
  </si>
  <si>
    <t>TORRE DE' ROVERI</t>
  </si>
  <si>
    <t>L265</t>
  </si>
  <si>
    <t>TORRE DEL GRECO</t>
  </si>
  <si>
    <t>L259</t>
  </si>
  <si>
    <t>TORRE DI MOSTO</t>
  </si>
  <si>
    <t>L267</t>
  </si>
  <si>
    <t>TORRE DI RUGGIERO</t>
  </si>
  <si>
    <t>L240</t>
  </si>
  <si>
    <t>TORRE DI SANTA MARIA</t>
  </si>
  <si>
    <t>L244</t>
  </si>
  <si>
    <t>TORRE D'ISOLA</t>
  </si>
  <si>
    <t>L269</t>
  </si>
  <si>
    <t>TORRE LE NOCELLE</t>
  </si>
  <si>
    <t>L272</t>
  </si>
  <si>
    <t>TORRE MONDOVI'</t>
  </si>
  <si>
    <t>L241</t>
  </si>
  <si>
    <t>TORRE ORSAIA</t>
  </si>
  <si>
    <t>L274</t>
  </si>
  <si>
    <t>TORRE PALLAVICINA</t>
  </si>
  <si>
    <t>L276</t>
  </si>
  <si>
    <t>TORRE PELLICE</t>
  </si>
  <si>
    <t>L277</t>
  </si>
  <si>
    <t>TORRE SAN GIORGIO</t>
  </si>
  <si>
    <t>L278</t>
  </si>
  <si>
    <t>TORRE SAN PATRIZIO</t>
  </si>
  <si>
    <t>L279</t>
  </si>
  <si>
    <t>TORRE SANTA SUSANNA</t>
  </si>
  <si>
    <t>L280</t>
  </si>
  <si>
    <t>TORREANO</t>
  </si>
  <si>
    <t>L246</t>
  </si>
  <si>
    <t>TORREBELVICINO</t>
  </si>
  <si>
    <t>L248</t>
  </si>
  <si>
    <t>TORREBRUNA</t>
  </si>
  <si>
    <t>L253</t>
  </si>
  <si>
    <t>TORRECUSO</t>
  </si>
  <si>
    <t>L254</t>
  </si>
  <si>
    <t>TORREGLIA</t>
  </si>
  <si>
    <t>L270</t>
  </si>
  <si>
    <t>TORREGROTTA</t>
  </si>
  <si>
    <t>L271</t>
  </si>
  <si>
    <t>TORREMAGGIORE</t>
  </si>
  <si>
    <t>L273</t>
  </si>
  <si>
    <t>TORRENOVA</t>
  </si>
  <si>
    <t>M286</t>
  </si>
  <si>
    <t>TORRENOVA DI BISTERZA</t>
  </si>
  <si>
    <t>L128</t>
  </si>
  <si>
    <t>TORRESINA</t>
  </si>
  <si>
    <t>L281</t>
  </si>
  <si>
    <t>TORRETTA</t>
  </si>
  <si>
    <t>L282</t>
  </si>
  <si>
    <t>TORREVECCHIA PIA</t>
  </si>
  <si>
    <t>L285</t>
  </si>
  <si>
    <t>TORREVECCHIA TEATINA</t>
  </si>
  <si>
    <t>L284</t>
  </si>
  <si>
    <t>TORRI DEL BENACO</t>
  </si>
  <si>
    <t>L287</t>
  </si>
  <si>
    <t>TORRI DI QUARTESOLO</t>
  </si>
  <si>
    <t>L297</t>
  </si>
  <si>
    <t>TORRI IN SABINA</t>
  </si>
  <si>
    <t>L286</t>
  </si>
  <si>
    <t>TORRIANA</t>
  </si>
  <si>
    <t>I550</t>
  </si>
  <si>
    <t>TORRICE</t>
  </si>
  <si>
    <t>L290</t>
  </si>
  <si>
    <t>TORRICELLA</t>
  </si>
  <si>
    <t>L294</t>
  </si>
  <si>
    <t>TORRICELLA DEL PIZZO</t>
  </si>
  <si>
    <t>L296</t>
  </si>
  <si>
    <t>TORRICELLA IN SABINA</t>
  </si>
  <si>
    <t>L293</t>
  </si>
  <si>
    <t>TORRICELLA PELIGNA</t>
  </si>
  <si>
    <t>L291</t>
  </si>
  <si>
    <t>TORRICELLA SICURA</t>
  </si>
  <si>
    <t>L295</t>
  </si>
  <si>
    <t>TORRICELLA VERZATE</t>
  </si>
  <si>
    <t>L292</t>
  </si>
  <si>
    <t>TORRIGLIA</t>
  </si>
  <si>
    <t>L298</t>
  </si>
  <si>
    <t>TORRILE</t>
  </si>
  <si>
    <t>L299</t>
  </si>
  <si>
    <t>TORRIONI</t>
  </si>
  <si>
    <t>L301</t>
  </si>
  <si>
    <t>TORRITA DI SIENA</t>
  </si>
  <si>
    <t>L303</t>
  </si>
  <si>
    <t>TORRITA TIBERINA</t>
  </si>
  <si>
    <t>L302</t>
  </si>
  <si>
    <t>TORTOLI'</t>
  </si>
  <si>
    <t>A355</t>
  </si>
  <si>
    <t>TORTONA</t>
  </si>
  <si>
    <t>L304</t>
  </si>
  <si>
    <t>TORTORA</t>
  </si>
  <si>
    <t>L305</t>
  </si>
  <si>
    <t>TORTORELLA</t>
  </si>
  <si>
    <t>L306</t>
  </si>
  <si>
    <t>TORTORETO</t>
  </si>
  <si>
    <t>L307</t>
  </si>
  <si>
    <t>TORTORICI</t>
  </si>
  <si>
    <t>L308</t>
  </si>
  <si>
    <t>TORVISCOSA</t>
  </si>
  <si>
    <t>L309</t>
  </si>
  <si>
    <t>TOSCOLANO MADERNO</t>
  </si>
  <si>
    <t>L312</t>
  </si>
  <si>
    <t>TOSSICIA</t>
  </si>
  <si>
    <t>L314</t>
  </si>
  <si>
    <t>TOVO DI SANT'AGATA</t>
  </si>
  <si>
    <t>L316</t>
  </si>
  <si>
    <t>TOVO SAN GIACOMO</t>
  </si>
  <si>
    <t>L315</t>
  </si>
  <si>
    <t>TRABIA</t>
  </si>
  <si>
    <t>L317</t>
  </si>
  <si>
    <t>TRADATE</t>
  </si>
  <si>
    <t>L319</t>
  </si>
  <si>
    <t>TRAMATZA</t>
  </si>
  <si>
    <t>L321</t>
  </si>
  <si>
    <t>TRAMBILENO</t>
  </si>
  <si>
    <t>L322</t>
  </si>
  <si>
    <t>TRAMONTI</t>
  </si>
  <si>
    <t>L323</t>
  </si>
  <si>
    <t>TRAMONTI DI SOPRA</t>
  </si>
  <si>
    <t>L324</t>
  </si>
  <si>
    <t>TRAMONTI DI SOTTO</t>
  </si>
  <si>
    <t>L325</t>
  </si>
  <si>
    <t>TRAMUTOLA</t>
  </si>
  <si>
    <t>L326</t>
  </si>
  <si>
    <t>TRANA</t>
  </si>
  <si>
    <t>L327</t>
  </si>
  <si>
    <t>TRANI</t>
  </si>
  <si>
    <t>L328</t>
  </si>
  <si>
    <t>TRANSACQUA</t>
  </si>
  <si>
    <t>L329</t>
  </si>
  <si>
    <t>TRAONA</t>
  </si>
  <si>
    <t>L330</t>
  </si>
  <si>
    <t>TRAPANI</t>
  </si>
  <si>
    <t>L331</t>
  </si>
  <si>
    <t>TRAPPETO</t>
  </si>
  <si>
    <t>L332</t>
  </si>
  <si>
    <t>TRAREGO VIGGIONA</t>
  </si>
  <si>
    <t>L333</t>
  </si>
  <si>
    <t>TRASACCO</t>
  </si>
  <si>
    <t>L334</t>
  </si>
  <si>
    <t>TRASAGHIS</t>
  </si>
  <si>
    <t>L335</t>
  </si>
  <si>
    <t>TRASQUERA</t>
  </si>
  <si>
    <t>L336</t>
  </si>
  <si>
    <t>TRATALIAS</t>
  </si>
  <si>
    <t>L337</t>
  </si>
  <si>
    <t>TRAUSELLA</t>
  </si>
  <si>
    <t>L338</t>
  </si>
  <si>
    <t>TRAVACO' SICCOMARIO</t>
  </si>
  <si>
    <t>I236</t>
  </si>
  <si>
    <t>TRAVAGLIATO</t>
  </si>
  <si>
    <t>L339</t>
  </si>
  <si>
    <t>TRAVEDONA MONATE</t>
  </si>
  <si>
    <t>L342</t>
  </si>
  <si>
    <t>TRAVERSELLA</t>
  </si>
  <si>
    <t>L345</t>
  </si>
  <si>
    <t>TRAVERSETOLO</t>
  </si>
  <si>
    <t>L346</t>
  </si>
  <si>
    <t>TRAVES</t>
  </si>
  <si>
    <t>L340</t>
  </si>
  <si>
    <t>TRAVESIO</t>
  </si>
  <si>
    <t>L347</t>
  </si>
  <si>
    <t>TRAVO</t>
  </si>
  <si>
    <t>L348</t>
  </si>
  <si>
    <t>TREBASELEGHE</t>
  </si>
  <si>
    <t>L349</t>
  </si>
  <si>
    <t>TREBISACCE</t>
  </si>
  <si>
    <t>L353</t>
  </si>
  <si>
    <t>TRECASALI</t>
  </si>
  <si>
    <t>L354</t>
  </si>
  <si>
    <t>TRECASE</t>
  </si>
  <si>
    <t>M280</t>
  </si>
  <si>
    <t>TRECASTAGNI</t>
  </si>
  <si>
    <t>L355</t>
  </si>
  <si>
    <t>TRECATE</t>
  </si>
  <si>
    <t>L356</t>
  </si>
  <si>
    <t>TRECCHINA</t>
  </si>
  <si>
    <t>L357</t>
  </si>
  <si>
    <t>TRECENTA</t>
  </si>
  <si>
    <t>L359</t>
  </si>
  <si>
    <t>TREDOZIO</t>
  </si>
  <si>
    <t>L361</t>
  </si>
  <si>
    <t>TREGLIO</t>
  </si>
  <si>
    <t>L363</t>
  </si>
  <si>
    <t>TREGNAGO</t>
  </si>
  <si>
    <t>L364</t>
  </si>
  <si>
    <t>TREIA</t>
  </si>
  <si>
    <t>L366</t>
  </si>
  <si>
    <t>TREISO</t>
  </si>
  <si>
    <t>L367</t>
  </si>
  <si>
    <t>TREMENICO</t>
  </si>
  <si>
    <t>L368</t>
  </si>
  <si>
    <t>TREMESTIERI ETNEO</t>
  </si>
  <si>
    <t>L369</t>
  </si>
  <si>
    <t>TREMEZZINA</t>
  </si>
  <si>
    <t>L370</t>
  </si>
  <si>
    <t>TREMEZZO</t>
  </si>
  <si>
    <t>L371</t>
  </si>
  <si>
    <t>TREMOSINE</t>
  </si>
  <si>
    <t>L372</t>
  </si>
  <si>
    <t>TRENTA</t>
  </si>
  <si>
    <t>L375</t>
  </si>
  <si>
    <t>TRENTINARA</t>
  </si>
  <si>
    <t>L377</t>
  </si>
  <si>
    <t>TRENTO</t>
  </si>
  <si>
    <t>L378</t>
  </si>
  <si>
    <t>TRENTOLA-DUCENTA</t>
  </si>
  <si>
    <t>L379</t>
  </si>
  <si>
    <t>TRENZANO</t>
  </si>
  <si>
    <t>L380</t>
  </si>
  <si>
    <t>TREPPO CARNICO</t>
  </si>
  <si>
    <t>L381</t>
  </si>
  <si>
    <t>TREPPO GRANDE</t>
  </si>
  <si>
    <t>L382</t>
  </si>
  <si>
    <t>TREPUZZI</t>
  </si>
  <si>
    <t>L383</t>
  </si>
  <si>
    <t>TREQUANDA</t>
  </si>
  <si>
    <t>L384</t>
  </si>
  <si>
    <t>TRES</t>
  </si>
  <si>
    <t>L385</t>
  </si>
  <si>
    <t>TRESANA</t>
  </si>
  <si>
    <t>L386</t>
  </si>
  <si>
    <t>TRESCORE BALNEARIO</t>
  </si>
  <si>
    <t>L388</t>
  </si>
  <si>
    <t>TRESCORE CREMASCO</t>
  </si>
  <si>
    <t>L389</t>
  </si>
  <si>
    <t>TRESIGALLO</t>
  </si>
  <si>
    <t>L390</t>
  </si>
  <si>
    <t>TRESIVIO</t>
  </si>
  <si>
    <t>L392</t>
  </si>
  <si>
    <t>TRESNURAGHES</t>
  </si>
  <si>
    <t>L393</t>
  </si>
  <si>
    <t>TREVENZUOLO</t>
  </si>
  <si>
    <t>L396</t>
  </si>
  <si>
    <t>TREVI</t>
  </si>
  <si>
    <t>L397</t>
  </si>
  <si>
    <t>TREVI NEL LAZIO</t>
  </si>
  <si>
    <t>L398</t>
  </si>
  <si>
    <t>TREVICO</t>
  </si>
  <si>
    <t>L399</t>
  </si>
  <si>
    <t>TREVIGLIO</t>
  </si>
  <si>
    <t>L400</t>
  </si>
  <si>
    <t>TREVIGNANO</t>
  </si>
  <si>
    <t>L402</t>
  </si>
  <si>
    <t>TREVIGNANO ROMANO</t>
  </si>
  <si>
    <t>L401</t>
  </si>
  <si>
    <t>TREVILLE</t>
  </si>
  <si>
    <t>L403</t>
  </si>
  <si>
    <t>TREVIOLO</t>
  </si>
  <si>
    <t>L404</t>
  </si>
  <si>
    <t>TREVISO</t>
  </si>
  <si>
    <t>L407</t>
  </si>
  <si>
    <t>TREVISO BRESCIANO</t>
  </si>
  <si>
    <t>L406</t>
  </si>
  <si>
    <t>TREZZANO ROSA</t>
  </si>
  <si>
    <t>L408</t>
  </si>
  <si>
    <t>TREZZANO SUL NAVIGLIO</t>
  </si>
  <si>
    <t>L409</t>
  </si>
  <si>
    <t>TREZZO SULL'ADDA</t>
  </si>
  <si>
    <t>L411</t>
  </si>
  <si>
    <t>TREZZO TINELLA</t>
  </si>
  <si>
    <t>L410</t>
  </si>
  <si>
    <t>TREZZONE</t>
  </si>
  <si>
    <t>L413</t>
  </si>
  <si>
    <t>TRIBANO</t>
  </si>
  <si>
    <t>L414</t>
  </si>
  <si>
    <t>TRIBIANO</t>
  </si>
  <si>
    <t>L415</t>
  </si>
  <si>
    <t>TRIBOGNA</t>
  </si>
  <si>
    <t>L416</t>
  </si>
  <si>
    <t>TRICARICO</t>
  </si>
  <si>
    <t>L418</t>
  </si>
  <si>
    <t>TRICASE</t>
  </si>
  <si>
    <t>L419</t>
  </si>
  <si>
    <t>TRICERRO</t>
  </si>
  <si>
    <t>L420</t>
  </si>
  <si>
    <t>TRICESIMO</t>
  </si>
  <si>
    <t>L421</t>
  </si>
  <si>
    <t>TRICHIANA</t>
  </si>
  <si>
    <t>L422</t>
  </si>
  <si>
    <t>TRIEI</t>
  </si>
  <si>
    <t>L423</t>
  </si>
  <si>
    <t>TRIESTE</t>
  </si>
  <si>
    <t>L424</t>
  </si>
  <si>
    <t>TRIGGIANO</t>
  </si>
  <si>
    <t>L425</t>
  </si>
  <si>
    <t>TRIGOLO</t>
  </si>
  <si>
    <t>L426</t>
  </si>
  <si>
    <t>TRINITA'</t>
  </si>
  <si>
    <t>L427</t>
  </si>
  <si>
    <t>TRINITA' D'AGULTU E VIGNOLA</t>
  </si>
  <si>
    <t>L428</t>
  </si>
  <si>
    <t>TRINITAPOLI</t>
  </si>
  <si>
    <t>B915</t>
  </si>
  <si>
    <t>TRINO</t>
  </si>
  <si>
    <t>L429</t>
  </si>
  <si>
    <t>TRIORA</t>
  </si>
  <si>
    <t>L430</t>
  </si>
  <si>
    <t>TRIPI</t>
  </si>
  <si>
    <t>L431</t>
  </si>
  <si>
    <t>TRISOBBIO</t>
  </si>
  <si>
    <t>L432</t>
  </si>
  <si>
    <t>TRISSINO</t>
  </si>
  <si>
    <t>L433</t>
  </si>
  <si>
    <t>TRIUGGIO</t>
  </si>
  <si>
    <t>L434</t>
  </si>
  <si>
    <t>TRIVENTO</t>
  </si>
  <si>
    <t>L435</t>
  </si>
  <si>
    <t>TRIVERO</t>
  </si>
  <si>
    <t>L436</t>
  </si>
  <si>
    <t>TRIVIGLIANO</t>
  </si>
  <si>
    <t>L437</t>
  </si>
  <si>
    <t>TRIVIGNANO UDINESE</t>
  </si>
  <si>
    <t>L438</t>
  </si>
  <si>
    <t>TRIVIGNO</t>
  </si>
  <si>
    <t>L439</t>
  </si>
  <si>
    <t>TRIVOLZIO</t>
  </si>
  <si>
    <t>L440</t>
  </si>
  <si>
    <t>TRODENA DEL PARCO NATURALE</t>
  </si>
  <si>
    <t>L444</t>
  </si>
  <si>
    <t>TROFARELLO</t>
  </si>
  <si>
    <t>L445</t>
  </si>
  <si>
    <t>TROIA</t>
  </si>
  <si>
    <t>L447</t>
  </si>
  <si>
    <t>TROINA</t>
  </si>
  <si>
    <t>L448</t>
  </si>
  <si>
    <t>TROMELLO</t>
  </si>
  <si>
    <t>L449</t>
  </si>
  <si>
    <t>TRONTANO</t>
  </si>
  <si>
    <t>L450</t>
  </si>
  <si>
    <t>TRONZANO LAGO MAGGIORE</t>
  </si>
  <si>
    <t>A705</t>
  </si>
  <si>
    <t>TRONZANO VERCELLESE</t>
  </si>
  <si>
    <t>L451</t>
  </si>
  <si>
    <t>TROPEA</t>
  </si>
  <si>
    <t>L452</t>
  </si>
  <si>
    <t>TROVO</t>
  </si>
  <si>
    <t>L453</t>
  </si>
  <si>
    <t>TRUCCAZZANO</t>
  </si>
  <si>
    <t>L454</t>
  </si>
  <si>
    <t>TUBRE</t>
  </si>
  <si>
    <t>L455</t>
  </si>
  <si>
    <t>TUENNO</t>
  </si>
  <si>
    <t>L457</t>
  </si>
  <si>
    <t>TUFARA</t>
  </si>
  <si>
    <t>L458</t>
  </si>
  <si>
    <t>TUFILLO</t>
  </si>
  <si>
    <t>L459</t>
  </si>
  <si>
    <t>TUFINO</t>
  </si>
  <si>
    <t>L460</t>
  </si>
  <si>
    <t>TUFO</t>
  </si>
  <si>
    <t>L461</t>
  </si>
  <si>
    <t>TUGLIE</t>
  </si>
  <si>
    <t>L462</t>
  </si>
  <si>
    <t>TUILI</t>
  </si>
  <si>
    <t>L463</t>
  </si>
  <si>
    <t>TULA</t>
  </si>
  <si>
    <t>L464</t>
  </si>
  <si>
    <t>TUORO SUL TRASIMENO</t>
  </si>
  <si>
    <t>L466</t>
  </si>
  <si>
    <t>TURANIA</t>
  </si>
  <si>
    <t>G507</t>
  </si>
  <si>
    <t>TURANO LODIGIANO</t>
  </si>
  <si>
    <t>L469</t>
  </si>
  <si>
    <t>TURATE</t>
  </si>
  <si>
    <t>L470</t>
  </si>
  <si>
    <t>TURBIGO</t>
  </si>
  <si>
    <t>L471</t>
  </si>
  <si>
    <t>TURI</t>
  </si>
  <si>
    <t>L472</t>
  </si>
  <si>
    <t>TURRI</t>
  </si>
  <si>
    <t>L473</t>
  </si>
  <si>
    <t>TURRIACO</t>
  </si>
  <si>
    <t>L474</t>
  </si>
  <si>
    <t>TURRIVALIGNANI</t>
  </si>
  <si>
    <t>L475</t>
  </si>
  <si>
    <t>TURSI</t>
  </si>
  <si>
    <t>L477</t>
  </si>
  <si>
    <t>TUSA</t>
  </si>
  <si>
    <t>L478</t>
  </si>
  <si>
    <t>TUSCANIA</t>
  </si>
  <si>
    <t>L310</t>
  </si>
  <si>
    <t>UBIALE CLANEZZO</t>
  </si>
  <si>
    <t>C789</t>
  </si>
  <si>
    <t>UBOLDO</t>
  </si>
  <si>
    <t>L480</t>
  </si>
  <si>
    <t>UCRIA</t>
  </si>
  <si>
    <t>L482</t>
  </si>
  <si>
    <t>UDINE</t>
  </si>
  <si>
    <t>L483</t>
  </si>
  <si>
    <t>UGENTO</t>
  </si>
  <si>
    <t>L484</t>
  </si>
  <si>
    <t>UGGIANO LA CHIESA</t>
  </si>
  <si>
    <t>L485</t>
  </si>
  <si>
    <t>UGGIATE TREVANO</t>
  </si>
  <si>
    <t>L487</t>
  </si>
  <si>
    <t>ULA TIRSO</t>
  </si>
  <si>
    <t>L488</t>
  </si>
  <si>
    <t>ULASSAI</t>
  </si>
  <si>
    <t>L489</t>
  </si>
  <si>
    <t>ULTIMO</t>
  </si>
  <si>
    <t>L490</t>
  </si>
  <si>
    <t>UMAGO</t>
  </si>
  <si>
    <t>L491</t>
  </si>
  <si>
    <t>UMBERTIDE</t>
  </si>
  <si>
    <t>D786</t>
  </si>
  <si>
    <t>UMBRIATICO</t>
  </si>
  <si>
    <t>L492</t>
  </si>
  <si>
    <t>URAGO D'OGLIO</t>
  </si>
  <si>
    <t>L494</t>
  </si>
  <si>
    <t>URAS</t>
  </si>
  <si>
    <t>L496</t>
  </si>
  <si>
    <t>URBANA</t>
  </si>
  <si>
    <t>L497</t>
  </si>
  <si>
    <t>URBANIA</t>
  </si>
  <si>
    <t>L498</t>
  </si>
  <si>
    <t>URBE</t>
  </si>
  <si>
    <t>L499</t>
  </si>
  <si>
    <t>URBINO</t>
  </si>
  <si>
    <t>L500</t>
  </si>
  <si>
    <t>URBISAGLIA</t>
  </si>
  <si>
    <t>L501</t>
  </si>
  <si>
    <t>URGNANO</t>
  </si>
  <si>
    <t>L502</t>
  </si>
  <si>
    <t>URI</t>
  </si>
  <si>
    <t>L503</t>
  </si>
  <si>
    <t>URURI</t>
  </si>
  <si>
    <t>L505</t>
  </si>
  <si>
    <t>URZULEI</t>
  </si>
  <si>
    <t>L506</t>
  </si>
  <si>
    <t>USCIO</t>
  </si>
  <si>
    <t>L507</t>
  </si>
  <si>
    <t>USELLUS</t>
  </si>
  <si>
    <t>L508</t>
  </si>
  <si>
    <t>USINI</t>
  </si>
  <si>
    <t>L509</t>
  </si>
  <si>
    <t>USMATE VELATE</t>
  </si>
  <si>
    <t>L511</t>
  </si>
  <si>
    <t>USSANA</t>
  </si>
  <si>
    <t>L512</t>
  </si>
  <si>
    <t>USSARAMANNA</t>
  </si>
  <si>
    <t>L513</t>
  </si>
  <si>
    <t>USSASSAI</t>
  </si>
  <si>
    <t>L514</t>
  </si>
  <si>
    <t>USSEAUX</t>
  </si>
  <si>
    <t>L515</t>
  </si>
  <si>
    <t>USSEGLIO</t>
  </si>
  <si>
    <t>L516</t>
  </si>
  <si>
    <t>USSITA</t>
  </si>
  <si>
    <t>L517</t>
  </si>
  <si>
    <t>USTICA</t>
  </si>
  <si>
    <t>L519</t>
  </si>
  <si>
    <t>UTA</t>
  </si>
  <si>
    <t>L521</t>
  </si>
  <si>
    <t>UZZANO</t>
  </si>
  <si>
    <t>L522</t>
  </si>
  <si>
    <t>VACCARIZZO ALBANESE</t>
  </si>
  <si>
    <t>L524</t>
  </si>
  <si>
    <t>VACONE</t>
  </si>
  <si>
    <t>L525</t>
  </si>
  <si>
    <t>VACRI</t>
  </si>
  <si>
    <t>L526</t>
  </si>
  <si>
    <t>VADENA</t>
  </si>
  <si>
    <t>L527</t>
  </si>
  <si>
    <t>VADO LIGURE</t>
  </si>
  <si>
    <t>L528</t>
  </si>
  <si>
    <t>VAGLI SOTTO</t>
  </si>
  <si>
    <t>L533</t>
  </si>
  <si>
    <t>VAGLIA</t>
  </si>
  <si>
    <t>L529</t>
  </si>
  <si>
    <t>VAGLIO BASILICATA</t>
  </si>
  <si>
    <t>L532</t>
  </si>
  <si>
    <t>VAGLIO SERRA</t>
  </si>
  <si>
    <t>L531</t>
  </si>
  <si>
    <t>VAIANO</t>
  </si>
  <si>
    <t>L537</t>
  </si>
  <si>
    <t>VAIANO CREMASCO</t>
  </si>
  <si>
    <t>L535</t>
  </si>
  <si>
    <t>VAIE</t>
  </si>
  <si>
    <t>L538</t>
  </si>
  <si>
    <t>VAILATE</t>
  </si>
  <si>
    <t>L539</t>
  </si>
  <si>
    <t>VAIRANO PATENORA</t>
  </si>
  <si>
    <t>L540</t>
  </si>
  <si>
    <t>VAJONT</t>
  </si>
  <si>
    <t>M265</t>
  </si>
  <si>
    <t>VAL DELLA TORRE</t>
  </si>
  <si>
    <t>L555</t>
  </si>
  <si>
    <t>VAL DI NIZZA</t>
  </si>
  <si>
    <t>L562</t>
  </si>
  <si>
    <t>VAL DI VIZZE</t>
  </si>
  <si>
    <t>L564</t>
  </si>
  <si>
    <t>VAL MASINO</t>
  </si>
  <si>
    <t>L638</t>
  </si>
  <si>
    <t>VAL REZZO</t>
  </si>
  <si>
    <t>H259</t>
  </si>
  <si>
    <t>VALBONDIONE</t>
  </si>
  <si>
    <t>L544</t>
  </si>
  <si>
    <t>VALBREMBO</t>
  </si>
  <si>
    <t>L545</t>
  </si>
  <si>
    <t>VALBREVENNA</t>
  </si>
  <si>
    <t>L546</t>
  </si>
  <si>
    <t>VALBRONA</t>
  </si>
  <si>
    <t>L547</t>
  </si>
  <si>
    <t>VALDA</t>
  </si>
  <si>
    <t>L550</t>
  </si>
  <si>
    <t>VALDAGNO</t>
  </si>
  <si>
    <t>L551</t>
  </si>
  <si>
    <t>VALDAORA</t>
  </si>
  <si>
    <t>L552</t>
  </si>
  <si>
    <t>VALDARSA</t>
  </si>
  <si>
    <t>L553</t>
  </si>
  <si>
    <t>VALDASTICO</t>
  </si>
  <si>
    <t>L554</t>
  </si>
  <si>
    <t>VALDENGO</t>
  </si>
  <si>
    <t>L556</t>
  </si>
  <si>
    <t>VALDERICE</t>
  </si>
  <si>
    <t>G319</t>
  </si>
  <si>
    <t>VALDIDENTRO</t>
  </si>
  <si>
    <t>L557</t>
  </si>
  <si>
    <t>VALDIERI</t>
  </si>
  <si>
    <t>L558</t>
  </si>
  <si>
    <t>VALDINA</t>
  </si>
  <si>
    <t>L561</t>
  </si>
  <si>
    <t>VALDISOTTO</t>
  </si>
  <si>
    <t>L563</t>
  </si>
  <si>
    <t>VALDOBBIADENE</t>
  </si>
  <si>
    <t>L565</t>
  </si>
  <si>
    <t>VALDUGGIA</t>
  </si>
  <si>
    <t>L566</t>
  </si>
  <si>
    <t>VALEGGIO</t>
  </si>
  <si>
    <t>L568</t>
  </si>
  <si>
    <t>VALEGGIO SUL MINCIO</t>
  </si>
  <si>
    <t>L567</t>
  </si>
  <si>
    <t>VALENTANO</t>
  </si>
  <si>
    <t>L569</t>
  </si>
  <si>
    <t>VALENZA</t>
  </si>
  <si>
    <t>L570</t>
  </si>
  <si>
    <t>VALENZANO</t>
  </si>
  <si>
    <t>L571</t>
  </si>
  <si>
    <t>VALERA FRATTA</t>
  </si>
  <si>
    <t>L572</t>
  </si>
  <si>
    <t>VALFABBRICA</t>
  </si>
  <si>
    <t>L573</t>
  </si>
  <si>
    <t>VALFENERA</t>
  </si>
  <si>
    <t>L574</t>
  </si>
  <si>
    <t>VALFLORIANA</t>
  </si>
  <si>
    <t>L575</t>
  </si>
  <si>
    <t>VALFURVA</t>
  </si>
  <si>
    <t>L576</t>
  </si>
  <si>
    <t>VALGANNA</t>
  </si>
  <si>
    <t>L577</t>
  </si>
  <si>
    <t>VALGIOIE</t>
  </si>
  <si>
    <t>L578</t>
  </si>
  <si>
    <t>VALGOGLIO</t>
  </si>
  <si>
    <t>L579</t>
  </si>
  <si>
    <t>VALGRANA</t>
  </si>
  <si>
    <t>L580</t>
  </si>
  <si>
    <t>VALGREGHENTINO</t>
  </si>
  <si>
    <t>L581</t>
  </si>
  <si>
    <t>VALGRISENCHE</t>
  </si>
  <si>
    <t>L582</t>
  </si>
  <si>
    <t>VALGUARNERA CAROPEPE</t>
  </si>
  <si>
    <t>L583</t>
  </si>
  <si>
    <t>VALLADA AGORDINA</t>
  </si>
  <si>
    <t>L584</t>
  </si>
  <si>
    <t>VALLANZENGO</t>
  </si>
  <si>
    <t>L586</t>
  </si>
  <si>
    <t>VALLARSA</t>
  </si>
  <si>
    <t>L588</t>
  </si>
  <si>
    <t>VALLATA</t>
  </si>
  <si>
    <t>L589</t>
  </si>
  <si>
    <t>VALLE AGRICOLA</t>
  </si>
  <si>
    <t>L594</t>
  </si>
  <si>
    <t>VALLE AURINA</t>
  </si>
  <si>
    <t>L595</t>
  </si>
  <si>
    <t>VALLE CASTELLANA</t>
  </si>
  <si>
    <t>L597</t>
  </si>
  <si>
    <t>VALLE DELL'ANGELO</t>
  </si>
  <si>
    <t>G540</t>
  </si>
  <si>
    <t>VALLE DI CADORE</t>
  </si>
  <si>
    <t>L590</t>
  </si>
  <si>
    <t>VALLE DI CASIES</t>
  </si>
  <si>
    <t>L601</t>
  </si>
  <si>
    <t>VALLE DI MADDALONI</t>
  </si>
  <si>
    <t>L591</t>
  </si>
  <si>
    <t>VALLE D'ISTRIA</t>
  </si>
  <si>
    <t>L602</t>
  </si>
  <si>
    <t>VALLE LOMELLINA</t>
  </si>
  <si>
    <t>L593</t>
  </si>
  <si>
    <t>VALLE MOSSO</t>
  </si>
  <si>
    <t>L606</t>
  </si>
  <si>
    <t>VALLE SALIMBENE</t>
  </si>
  <si>
    <t>L617</t>
  </si>
  <si>
    <t>VALLE SAN NICOLAO</t>
  </si>
  <si>
    <t>L620</t>
  </si>
  <si>
    <t>VALLEBONA</t>
  </si>
  <si>
    <t>L596</t>
  </si>
  <si>
    <t>VALLECORSA</t>
  </si>
  <si>
    <t>L598</t>
  </si>
  <si>
    <t>VALLECROSIA</t>
  </si>
  <si>
    <t>L599</t>
  </si>
  <si>
    <t>VALLEDOLMO</t>
  </si>
  <si>
    <t>L603</t>
  </si>
  <si>
    <t>VALLEDORIA</t>
  </si>
  <si>
    <t>L604</t>
  </si>
  <si>
    <t>VALLEFIORITA</t>
  </si>
  <si>
    <t>I322</t>
  </si>
  <si>
    <t>VALLELONGA</t>
  </si>
  <si>
    <t>L607</t>
  </si>
  <si>
    <t>VALLELUNGA PRATAMENO</t>
  </si>
  <si>
    <t>L609</t>
  </si>
  <si>
    <t>VALLEMAIO</t>
  </si>
  <si>
    <t>L605</t>
  </si>
  <si>
    <t>VALLEPIETRA</t>
  </si>
  <si>
    <t>L611</t>
  </si>
  <si>
    <t>VALLERANO</t>
  </si>
  <si>
    <t>L612</t>
  </si>
  <si>
    <t>VALLERMOSA</t>
  </si>
  <si>
    <t>L613</t>
  </si>
  <si>
    <t>VALLEROTONDA</t>
  </si>
  <si>
    <t>L614</t>
  </si>
  <si>
    <t>VALLESACCARDA</t>
  </si>
  <si>
    <t>L616</t>
  </si>
  <si>
    <t>VALLEVE</t>
  </si>
  <si>
    <t>L623</t>
  </si>
  <si>
    <t>VALLI DEL PASUBIO</t>
  </si>
  <si>
    <t>L624</t>
  </si>
  <si>
    <t>VALLINFREDA</t>
  </si>
  <si>
    <t>L625</t>
  </si>
  <si>
    <t>VALLIO TERME</t>
  </si>
  <si>
    <t>L626</t>
  </si>
  <si>
    <t>VALLO DELLA LUCANIA</t>
  </si>
  <si>
    <t>L628</t>
  </si>
  <si>
    <t>VALLO DI NERA</t>
  </si>
  <si>
    <t>L627</t>
  </si>
  <si>
    <t>VALLO TORINESE</t>
  </si>
  <si>
    <t>L629</t>
  </si>
  <si>
    <t>VALLORIATE</t>
  </si>
  <si>
    <t>L631</t>
  </si>
  <si>
    <t>VALMACCA</t>
  </si>
  <si>
    <t>L633</t>
  </si>
  <si>
    <t>VALMADRERA</t>
  </si>
  <si>
    <t>L634</t>
  </si>
  <si>
    <t>VALMALA</t>
  </si>
  <si>
    <t>L636</t>
  </si>
  <si>
    <t>VALMONTONE</t>
  </si>
  <si>
    <t>L639</t>
  </si>
  <si>
    <t>VALMOREA</t>
  </si>
  <si>
    <t>L640</t>
  </si>
  <si>
    <t>VALMOZZOLA</t>
  </si>
  <si>
    <t>L641</t>
  </si>
  <si>
    <t>VALNEGRA</t>
  </si>
  <si>
    <t>L642</t>
  </si>
  <si>
    <t>VALPELLINE</t>
  </si>
  <si>
    <t>L643</t>
  </si>
  <si>
    <t>VALPERGA</t>
  </si>
  <si>
    <t>L644</t>
  </si>
  <si>
    <t>VALPRATO SOANA</t>
  </si>
  <si>
    <t>B510</t>
  </si>
  <si>
    <t>VALSANTAMARINA</t>
  </si>
  <si>
    <t>M254</t>
  </si>
  <si>
    <t>VALSAVARANCHE</t>
  </si>
  <si>
    <t>L647</t>
  </si>
  <si>
    <t>VALSECCA</t>
  </si>
  <si>
    <t>L649</t>
  </si>
  <si>
    <t>VALSINNI</t>
  </si>
  <si>
    <t>D513</t>
  </si>
  <si>
    <t>VALSOLDA</t>
  </si>
  <si>
    <t>C936</t>
  </si>
  <si>
    <t>VALSTAGNA</t>
  </si>
  <si>
    <t>L650</t>
  </si>
  <si>
    <t>VALSTRONA</t>
  </si>
  <si>
    <t>L651</t>
  </si>
  <si>
    <t>VALTOPINA</t>
  </si>
  <si>
    <t>L653</t>
  </si>
  <si>
    <t>VALTORTA</t>
  </si>
  <si>
    <t>L655</t>
  </si>
  <si>
    <t>VALTOURNENCHE</t>
  </si>
  <si>
    <t>L654</t>
  </si>
  <si>
    <t>VALVA</t>
  </si>
  <si>
    <t>L656</t>
  </si>
  <si>
    <t>VALVASONE</t>
  </si>
  <si>
    <t>L657</t>
  </si>
  <si>
    <t>VALVERDE</t>
  </si>
  <si>
    <t>L659</t>
  </si>
  <si>
    <t>VALVERDE DI CATANIA</t>
  </si>
  <si>
    <t>L658</t>
  </si>
  <si>
    <t>VALVESTINO</t>
  </si>
  <si>
    <t>L468</t>
  </si>
  <si>
    <t>VANDOIES</t>
  </si>
  <si>
    <t>L660</t>
  </si>
  <si>
    <t>VANZAGHELLO</t>
  </si>
  <si>
    <t>L664</t>
  </si>
  <si>
    <t>VANZAGO</t>
  </si>
  <si>
    <t>L665</t>
  </si>
  <si>
    <t>VANZONE CON SAN CARLO</t>
  </si>
  <si>
    <t>L666</t>
  </si>
  <si>
    <t>VAPRIO D'ADDA</t>
  </si>
  <si>
    <t>L667</t>
  </si>
  <si>
    <t>VAPRIO D'AGOGNA</t>
  </si>
  <si>
    <t>L668</t>
  </si>
  <si>
    <t>VARALLO</t>
  </si>
  <si>
    <t>L669</t>
  </si>
  <si>
    <t>VARALLO POMBIA</t>
  </si>
  <si>
    <t>L670</t>
  </si>
  <si>
    <t>VARANO BORGHI</t>
  </si>
  <si>
    <t>L671</t>
  </si>
  <si>
    <t>VARANO DE' MELEGARI</t>
  </si>
  <si>
    <t>L672</t>
  </si>
  <si>
    <t>VARAPODIO</t>
  </si>
  <si>
    <t>L673</t>
  </si>
  <si>
    <t>VARAZZE</t>
  </si>
  <si>
    <t>L675</t>
  </si>
  <si>
    <t>VARCO SABINO</t>
  </si>
  <si>
    <t>L676</t>
  </si>
  <si>
    <t>VAREDO</t>
  </si>
  <si>
    <t>L677</t>
  </si>
  <si>
    <t>VARENA</t>
  </si>
  <si>
    <t>L678</t>
  </si>
  <si>
    <t>VARENNA</t>
  </si>
  <si>
    <t>L680</t>
  </si>
  <si>
    <t>VARESE</t>
  </si>
  <si>
    <t>L682</t>
  </si>
  <si>
    <t>VARESE LIGURE</t>
  </si>
  <si>
    <t>L681</t>
  </si>
  <si>
    <t>VARISELLA</t>
  </si>
  <si>
    <t>L685</t>
  </si>
  <si>
    <t>VARMO</t>
  </si>
  <si>
    <t>L686</t>
  </si>
  <si>
    <t>VARNA</t>
  </si>
  <si>
    <t>L687</t>
  </si>
  <si>
    <t>VARSI</t>
  </si>
  <si>
    <t>L689</t>
  </si>
  <si>
    <t>VARZI</t>
  </si>
  <si>
    <t>L690</t>
  </si>
  <si>
    <t>VARZO</t>
  </si>
  <si>
    <t>L691</t>
  </si>
  <si>
    <t>VAS</t>
  </si>
  <si>
    <t>L692</t>
  </si>
  <si>
    <t>VASANELLO</t>
  </si>
  <si>
    <t>A701</t>
  </si>
  <si>
    <t>VASIA</t>
  </si>
  <si>
    <t>L693</t>
  </si>
  <si>
    <t>VASTO</t>
  </si>
  <si>
    <t>E372</t>
  </si>
  <si>
    <t>VASTOGIRARDI</t>
  </si>
  <si>
    <t>L696</t>
  </si>
  <si>
    <t>VATTARO</t>
  </si>
  <si>
    <t>L697</t>
  </si>
  <si>
    <t>VAUDA CANAVESE</t>
  </si>
  <si>
    <t>L698</t>
  </si>
  <si>
    <t>VAZZANO</t>
  </si>
  <si>
    <t>L699</t>
  </si>
  <si>
    <t>VAZZOLA</t>
  </si>
  <si>
    <t>L700</t>
  </si>
  <si>
    <t>VECCHIANO</t>
  </si>
  <si>
    <t>L702</t>
  </si>
  <si>
    <t>VEDANO AL LAMBRO</t>
  </si>
  <si>
    <t>L704</t>
  </si>
  <si>
    <t>VEDANO OLONA</t>
  </si>
  <si>
    <t>L703</t>
  </si>
  <si>
    <t>VEDDASCA</t>
  </si>
  <si>
    <t>L705</t>
  </si>
  <si>
    <t>VEDELAGO</t>
  </si>
  <si>
    <t>L706</t>
  </si>
  <si>
    <t>VEDESETA</t>
  </si>
  <si>
    <t>L707</t>
  </si>
  <si>
    <t>VEDUGGIO CON COLZANO</t>
  </si>
  <si>
    <t>L709</t>
  </si>
  <si>
    <t>VEGGIANO</t>
  </si>
  <si>
    <t>L710</t>
  </si>
  <si>
    <t>VEGLIE</t>
  </si>
  <si>
    <t>L711</t>
  </si>
  <si>
    <t>VEGLIO</t>
  </si>
  <si>
    <t>L712</t>
  </si>
  <si>
    <t>VEJANO</t>
  </si>
  <si>
    <t>L713</t>
  </si>
  <si>
    <t>VELESO</t>
  </si>
  <si>
    <t>L715</t>
  </si>
  <si>
    <t>VELEZZO LOMELLINA</t>
  </si>
  <si>
    <t>L716</t>
  </si>
  <si>
    <t>VELLETRI</t>
  </si>
  <si>
    <t>L719</t>
  </si>
  <si>
    <t>VELLEZZO BELLINI</t>
  </si>
  <si>
    <t>L720</t>
  </si>
  <si>
    <t>VELO D'ASTICO</t>
  </si>
  <si>
    <t>L723</t>
  </si>
  <si>
    <t>VELO VERONESE</t>
  </si>
  <si>
    <t>L722</t>
  </si>
  <si>
    <t>VELTURNO</t>
  </si>
  <si>
    <t>L724</t>
  </si>
  <si>
    <t>VENAFRO</t>
  </si>
  <si>
    <t>L725</t>
  </si>
  <si>
    <t>VENARIA REALE</t>
  </si>
  <si>
    <t>L727</t>
  </si>
  <si>
    <t>VENAROTTA</t>
  </si>
  <si>
    <t>L728</t>
  </si>
  <si>
    <t>VENASCA</t>
  </si>
  <si>
    <t>L729</t>
  </si>
  <si>
    <t>VENAUS</t>
  </si>
  <si>
    <t>L726</t>
  </si>
  <si>
    <t>VENDONE</t>
  </si>
  <si>
    <t>L730</t>
  </si>
  <si>
    <t>VENDROGNO</t>
  </si>
  <si>
    <t>L731</t>
  </si>
  <si>
    <t>VENEGONO INFERIORE</t>
  </si>
  <si>
    <t>L733</t>
  </si>
  <si>
    <t>VENEGONO SUPERIORE</t>
  </si>
  <si>
    <t>L734</t>
  </si>
  <si>
    <t>VENETICO</t>
  </si>
  <si>
    <t>L735</t>
  </si>
  <si>
    <t>VENEZIA</t>
  </si>
  <si>
    <t>L736</t>
  </si>
  <si>
    <t>VENIANO</t>
  </si>
  <si>
    <t>L737</t>
  </si>
  <si>
    <t>VENOSA</t>
  </si>
  <si>
    <t>L738</t>
  </si>
  <si>
    <t>VENTICANO</t>
  </si>
  <si>
    <t>L739</t>
  </si>
  <si>
    <t>VENTIMIGLIA</t>
  </si>
  <si>
    <t>L741</t>
  </si>
  <si>
    <t>VENTIMIGLIA DI SICILIA</t>
  </si>
  <si>
    <t>L740</t>
  </si>
  <si>
    <t>VENTOTENE</t>
  </si>
  <si>
    <t>L742</t>
  </si>
  <si>
    <t>VENZONE</t>
  </si>
  <si>
    <t>L743</t>
  </si>
  <si>
    <t>VERANO</t>
  </si>
  <si>
    <t>L745</t>
  </si>
  <si>
    <t>VERANO BRIANZA</t>
  </si>
  <si>
    <t>L744</t>
  </si>
  <si>
    <t>VERBANIA</t>
  </si>
  <si>
    <t>L746</t>
  </si>
  <si>
    <t>VERBICARO</t>
  </si>
  <si>
    <t>L747</t>
  </si>
  <si>
    <t>VERCANA</t>
  </si>
  <si>
    <t>L748</t>
  </si>
  <si>
    <t>VERCEIA</t>
  </si>
  <si>
    <t>L749</t>
  </si>
  <si>
    <t>VERCELLI</t>
  </si>
  <si>
    <t>L750</t>
  </si>
  <si>
    <t>VERCURAGO</t>
  </si>
  <si>
    <t>L751</t>
  </si>
  <si>
    <t>VERDELLINO</t>
  </si>
  <si>
    <t>L752</t>
  </si>
  <si>
    <t>VERDELLO</t>
  </si>
  <si>
    <t>L753</t>
  </si>
  <si>
    <t>VERDERIO INFERIORE</t>
  </si>
  <si>
    <t>L755</t>
  </si>
  <si>
    <t>VERDERIO SUPERIORE</t>
  </si>
  <si>
    <t>L756</t>
  </si>
  <si>
    <t>VERDUNO</t>
  </si>
  <si>
    <t>L758</t>
  </si>
  <si>
    <t>VERGATO</t>
  </si>
  <si>
    <t>L762</t>
  </si>
  <si>
    <t>VERGEMOLI</t>
  </si>
  <si>
    <t>L763</t>
  </si>
  <si>
    <t>VERGHERETO</t>
  </si>
  <si>
    <t>L764</t>
  </si>
  <si>
    <t>VERGIATE</t>
  </si>
  <si>
    <t>L765</t>
  </si>
  <si>
    <t>VERMEZZO</t>
  </si>
  <si>
    <t>L768</t>
  </si>
  <si>
    <t>VERMIGLIO</t>
  </si>
  <si>
    <t>L769</t>
  </si>
  <si>
    <t>VERNANTE</t>
  </si>
  <si>
    <t>L771</t>
  </si>
  <si>
    <t>VERNASCA</t>
  </si>
  <si>
    <t>L772</t>
  </si>
  <si>
    <t>VERNATE</t>
  </si>
  <si>
    <t>L773</t>
  </si>
  <si>
    <t>VERNAZZA</t>
  </si>
  <si>
    <t>L774</t>
  </si>
  <si>
    <t>VERNIO</t>
  </si>
  <si>
    <t>L775</t>
  </si>
  <si>
    <t>VERNOLE</t>
  </si>
  <si>
    <t>L776</t>
  </si>
  <si>
    <t>VEROLANUOVA</t>
  </si>
  <si>
    <t>L777</t>
  </si>
  <si>
    <t>VEROLAVECCHIA</t>
  </si>
  <si>
    <t>L778</t>
  </si>
  <si>
    <t>VEROLENGO</t>
  </si>
  <si>
    <t>L779</t>
  </si>
  <si>
    <t>VEROLI</t>
  </si>
  <si>
    <t>L780</t>
  </si>
  <si>
    <t>VERONA</t>
  </si>
  <si>
    <t>L781</t>
  </si>
  <si>
    <t>VERONELLA</t>
  </si>
  <si>
    <t>D193</t>
  </si>
  <si>
    <t>VERRAYES</t>
  </si>
  <si>
    <t>L783</t>
  </si>
  <si>
    <t>VERRES</t>
  </si>
  <si>
    <t>C282</t>
  </si>
  <si>
    <t>VERRETTO</t>
  </si>
  <si>
    <t>L784</t>
  </si>
  <si>
    <t>VERRONE</t>
  </si>
  <si>
    <t>L785</t>
  </si>
  <si>
    <t>VERRUA PO</t>
  </si>
  <si>
    <t>L788</t>
  </si>
  <si>
    <t>VERRUA SAVOIA</t>
  </si>
  <si>
    <t>L787</t>
  </si>
  <si>
    <t>VERTEMATE CON MINOPRIO</t>
  </si>
  <si>
    <t>L792</t>
  </si>
  <si>
    <t>VERTENEGLIO</t>
  </si>
  <si>
    <t>L793</t>
  </si>
  <si>
    <t>VERTOVA</t>
  </si>
  <si>
    <t>L795</t>
  </si>
  <si>
    <t>VERUCCHIO</t>
  </si>
  <si>
    <t>L797</t>
  </si>
  <si>
    <t>VERUNO</t>
  </si>
  <si>
    <t>L798</t>
  </si>
  <si>
    <t>VERVIO</t>
  </si>
  <si>
    <t>L799</t>
  </si>
  <si>
    <t>VERVO'</t>
  </si>
  <si>
    <t>L800</t>
  </si>
  <si>
    <t>VERZEGNIS</t>
  </si>
  <si>
    <t>L801</t>
  </si>
  <si>
    <t>VERZINO</t>
  </si>
  <si>
    <t>L802</t>
  </si>
  <si>
    <t>VERZUOLO</t>
  </si>
  <si>
    <t>L804</t>
  </si>
  <si>
    <t>VESCOVANA</t>
  </si>
  <si>
    <t>L805</t>
  </si>
  <si>
    <t>VESCOVATO</t>
  </si>
  <si>
    <t>L806</t>
  </si>
  <si>
    <t>VESIME</t>
  </si>
  <si>
    <t>L807</t>
  </si>
  <si>
    <t>VESPOLATE</t>
  </si>
  <si>
    <t>L808</t>
  </si>
  <si>
    <t>VESSALICO</t>
  </si>
  <si>
    <t>L809</t>
  </si>
  <si>
    <t>VESTENANOVA</t>
  </si>
  <si>
    <t>L810</t>
  </si>
  <si>
    <t>VESTIGNE'</t>
  </si>
  <si>
    <t>L811</t>
  </si>
  <si>
    <t>VESTONE</t>
  </si>
  <si>
    <t>L812</t>
  </si>
  <si>
    <t>VESTRENO</t>
  </si>
  <si>
    <t>L813</t>
  </si>
  <si>
    <t>VETRALLA</t>
  </si>
  <si>
    <t>L814</t>
  </si>
  <si>
    <t>VETTO</t>
  </si>
  <si>
    <t>L815</t>
  </si>
  <si>
    <t>VEZZA D'ALBA</t>
  </si>
  <si>
    <t>L817</t>
  </si>
  <si>
    <t>VEZZA D'OGLIO</t>
  </si>
  <si>
    <t>L816</t>
  </si>
  <si>
    <t>VEZZANO</t>
  </si>
  <si>
    <t>L821</t>
  </si>
  <si>
    <t>VEZZANO LIGURE</t>
  </si>
  <si>
    <t>L819</t>
  </si>
  <si>
    <t>VEZZANO SUL CROSTOLO</t>
  </si>
  <si>
    <t>L820</t>
  </si>
  <si>
    <t>VEZZI PORTIO</t>
  </si>
  <si>
    <t>L823</t>
  </si>
  <si>
    <t>VIADANA</t>
  </si>
  <si>
    <t>L826</t>
  </si>
  <si>
    <t>VIADANICA</t>
  </si>
  <si>
    <t>L827</t>
  </si>
  <si>
    <t>VIAGRANDE</t>
  </si>
  <si>
    <t>L828</t>
  </si>
  <si>
    <t>VIALE</t>
  </si>
  <si>
    <t>L829</t>
  </si>
  <si>
    <t>VIALFRE'</t>
  </si>
  <si>
    <t>L830</t>
  </si>
  <si>
    <t>VIANO</t>
  </si>
  <si>
    <t>L831</t>
  </si>
  <si>
    <t>VIAREGGIO</t>
  </si>
  <si>
    <t>L833</t>
  </si>
  <si>
    <t>VIARIGI</t>
  </si>
  <si>
    <t>L834</t>
  </si>
  <si>
    <t>VIBO VALENTIA</t>
  </si>
  <si>
    <t>F537</t>
  </si>
  <si>
    <t>VIBONATI</t>
  </si>
  <si>
    <t>L835</t>
  </si>
  <si>
    <t>VICALVI</t>
  </si>
  <si>
    <t>L836</t>
  </si>
  <si>
    <t>VICARI</t>
  </si>
  <si>
    <t>L837</t>
  </si>
  <si>
    <t>VICCHIO</t>
  </si>
  <si>
    <t>L838</t>
  </si>
  <si>
    <t>VICENZA</t>
  </si>
  <si>
    <t>L840</t>
  </si>
  <si>
    <t>VICO CANAVESE</t>
  </si>
  <si>
    <t>L548</t>
  </si>
  <si>
    <t>VICO DEL GARGANO</t>
  </si>
  <si>
    <t>L842</t>
  </si>
  <si>
    <t>VICO EQUENSE</t>
  </si>
  <si>
    <t>L845</t>
  </si>
  <si>
    <t>VICO NEL LAZIO</t>
  </si>
  <si>
    <t>L843</t>
  </si>
  <si>
    <t>VICOFORTE</t>
  </si>
  <si>
    <t>L841</t>
  </si>
  <si>
    <t>VICOLI</t>
  </si>
  <si>
    <t>L846</t>
  </si>
  <si>
    <t>VICOLUNGO</t>
  </si>
  <si>
    <t>L847</t>
  </si>
  <si>
    <t>VICOPISANO</t>
  </si>
  <si>
    <t>L850</t>
  </si>
  <si>
    <t>VICOVARO</t>
  </si>
  <si>
    <t>L851</t>
  </si>
  <si>
    <t>VIDDALBA</t>
  </si>
  <si>
    <t>M259</t>
  </si>
  <si>
    <t>VIDIGULFO</t>
  </si>
  <si>
    <t>L854</t>
  </si>
  <si>
    <t>VIDOR</t>
  </si>
  <si>
    <t>L856</t>
  </si>
  <si>
    <t>VIDRACCO</t>
  </si>
  <si>
    <t>L857</t>
  </si>
  <si>
    <t>VIESTE</t>
  </si>
  <si>
    <t>L858</t>
  </si>
  <si>
    <t>VIETRI DI POTENZA</t>
  </si>
  <si>
    <t>L859</t>
  </si>
  <si>
    <t>VIETRI SUL MARE</t>
  </si>
  <si>
    <t>L860</t>
  </si>
  <si>
    <t>VIGANELLA</t>
  </si>
  <si>
    <t>L864</t>
  </si>
  <si>
    <t>VIGANO'</t>
  </si>
  <si>
    <t>L866</t>
  </si>
  <si>
    <t>VIGANO SAN MARTINO</t>
  </si>
  <si>
    <t>L865</t>
  </si>
  <si>
    <t>VIGARANO MAINARDA</t>
  </si>
  <si>
    <t>L868</t>
  </si>
  <si>
    <t>VIGASIO</t>
  </si>
  <si>
    <t>L869</t>
  </si>
  <si>
    <t>VIGEVANO</t>
  </si>
  <si>
    <t>L872</t>
  </si>
  <si>
    <t>VIGGIANELLO</t>
  </si>
  <si>
    <t>L873</t>
  </si>
  <si>
    <t>VIGGIANO</t>
  </si>
  <si>
    <t>L874</t>
  </si>
  <si>
    <t>VIGGIU'</t>
  </si>
  <si>
    <t>L876</t>
  </si>
  <si>
    <t>VIGHIZZOLO D'ESTE</t>
  </si>
  <si>
    <t>L878</t>
  </si>
  <si>
    <t>VIGLIANO BIELLESE</t>
  </si>
  <si>
    <t>L880</t>
  </si>
  <si>
    <t>VIGLIANO D'ASTI</t>
  </si>
  <si>
    <t>L879</t>
  </si>
  <si>
    <t>VIGNALE MONFERRATO</t>
  </si>
  <si>
    <t>L881</t>
  </si>
  <si>
    <t>VIGNANELLO</t>
  </si>
  <si>
    <t>L882</t>
  </si>
  <si>
    <t>VIGNATE</t>
  </si>
  <si>
    <t>L883</t>
  </si>
  <si>
    <t>VIGNOLA</t>
  </si>
  <si>
    <t>L885</t>
  </si>
  <si>
    <t>VIGNOLA-FALESINA</t>
  </si>
  <si>
    <t>L886</t>
  </si>
  <si>
    <t>VIGNOLE BORBERA</t>
  </si>
  <si>
    <t>L887</t>
  </si>
  <si>
    <t>VIGNOLO</t>
  </si>
  <si>
    <t>L888</t>
  </si>
  <si>
    <t>VIGNONE</t>
  </si>
  <si>
    <t>L889</t>
  </si>
  <si>
    <t>VIGO DI CADORE</t>
  </si>
  <si>
    <t>L890</t>
  </si>
  <si>
    <t>VIGO DI FASSA</t>
  </si>
  <si>
    <t>L893</t>
  </si>
  <si>
    <t>VIGO RENDENA</t>
  </si>
  <si>
    <t>L903</t>
  </si>
  <si>
    <t>VIGODARZERE</t>
  </si>
  <si>
    <t>L892</t>
  </si>
  <si>
    <t>VIGOLO</t>
  </si>
  <si>
    <t>L894</t>
  </si>
  <si>
    <t>VIGOLO VATTARO</t>
  </si>
  <si>
    <t>L896</t>
  </si>
  <si>
    <t>VIGOLZONE</t>
  </si>
  <si>
    <t>L897</t>
  </si>
  <si>
    <t>VIGONE</t>
  </si>
  <si>
    <t>L898</t>
  </si>
  <si>
    <t>VIGONOVO</t>
  </si>
  <si>
    <t>L899</t>
  </si>
  <si>
    <t>VIGONZA</t>
  </si>
  <si>
    <t>L900</t>
  </si>
  <si>
    <t>VIGUZZOLO</t>
  </si>
  <si>
    <t>L904</t>
  </si>
  <si>
    <t>VILLA AGNEDO</t>
  </si>
  <si>
    <t>L910</t>
  </si>
  <si>
    <t>VILLA BARTOLOMEA</t>
  </si>
  <si>
    <t>L912</t>
  </si>
  <si>
    <t>VILLA BASILICA</t>
  </si>
  <si>
    <t>L913</t>
  </si>
  <si>
    <t>VILLA BISCOSSI</t>
  </si>
  <si>
    <t>L917</t>
  </si>
  <si>
    <t>VILLA CARCINA</t>
  </si>
  <si>
    <t>L919</t>
  </si>
  <si>
    <t>VILLA CASTELLI</t>
  </si>
  <si>
    <t>L920</t>
  </si>
  <si>
    <t>VILLA CELIERA</t>
  </si>
  <si>
    <t>L922</t>
  </si>
  <si>
    <t>VILLA COLLEMANDINA</t>
  </si>
  <si>
    <t>L926</t>
  </si>
  <si>
    <t>VILLA CORTESE</t>
  </si>
  <si>
    <t>L928</t>
  </si>
  <si>
    <t>VILLA D'ADDA</t>
  </si>
  <si>
    <t>L929</t>
  </si>
  <si>
    <t>VILLA D'ALME'</t>
  </si>
  <si>
    <t>A215</t>
  </si>
  <si>
    <t>VILLA DECANI</t>
  </si>
  <si>
    <t>L932</t>
  </si>
  <si>
    <t>VILLA DEL BOSCO</t>
  </si>
  <si>
    <t>L933</t>
  </si>
  <si>
    <t>VILLA DEL CONTE</t>
  </si>
  <si>
    <t>L934</t>
  </si>
  <si>
    <t>VILLA DEL NEVOSO</t>
  </si>
  <si>
    <t>L935</t>
  </si>
  <si>
    <t>VILLA DI BRIANO</t>
  </si>
  <si>
    <t>D801</t>
  </si>
  <si>
    <t>VILLA DI CHIAVENNA</t>
  </si>
  <si>
    <t>L907</t>
  </si>
  <si>
    <t>VILLA DI SERIO</t>
  </si>
  <si>
    <t>L936</t>
  </si>
  <si>
    <t>VILLA DI TIRANO</t>
  </si>
  <si>
    <t>L908</t>
  </si>
  <si>
    <t>VILLA D'OGNA</t>
  </si>
  <si>
    <t>L938</t>
  </si>
  <si>
    <t>VILLA ESTENSE</t>
  </si>
  <si>
    <t>L937</t>
  </si>
  <si>
    <t>VILLA FARALDI</t>
  </si>
  <si>
    <t>L943</t>
  </si>
  <si>
    <t>VILLA GUARDIA</t>
  </si>
  <si>
    <t>L956</t>
  </si>
  <si>
    <t>VILLA LAGARINA</t>
  </si>
  <si>
    <t>L957</t>
  </si>
  <si>
    <t>VILLA LATINA</t>
  </si>
  <si>
    <t>A081</t>
  </si>
  <si>
    <t>VILLA LITERNO</t>
  </si>
  <si>
    <t>L844</t>
  </si>
  <si>
    <t>VILLA MINOZZO</t>
  </si>
  <si>
    <t>L969</t>
  </si>
  <si>
    <t>VILLA POMA</t>
  </si>
  <si>
    <t>F804</t>
  </si>
  <si>
    <t>VILLA RENDENA</t>
  </si>
  <si>
    <t>M006</t>
  </si>
  <si>
    <t>VILLA SAN GIOVANNI</t>
  </si>
  <si>
    <t>M018</t>
  </si>
  <si>
    <t>VILLA SAN GIOVANNI IN TUSCIA</t>
  </si>
  <si>
    <t>H913</t>
  </si>
  <si>
    <t>VILLA SAN PIETRO</t>
  </si>
  <si>
    <t>I118</t>
  </si>
  <si>
    <t>VILLA SAN SECONDO</t>
  </si>
  <si>
    <t>M019</t>
  </si>
  <si>
    <t>VILLA SANTA LUCIA</t>
  </si>
  <si>
    <t>L905</t>
  </si>
  <si>
    <t>VILLA SANTA LUCIA DEGLI ABRUZZI</t>
  </si>
  <si>
    <t>M021</t>
  </si>
  <si>
    <t>VILLA SANTA MARIA</t>
  </si>
  <si>
    <t>M022</t>
  </si>
  <si>
    <t>VILLA SANT'ANGELO</t>
  </si>
  <si>
    <t>M023</t>
  </si>
  <si>
    <t>VILLA SANT'ANTONIO</t>
  </si>
  <si>
    <t>I298</t>
  </si>
  <si>
    <t>VILLA SANTINA</t>
  </si>
  <si>
    <t>L909</t>
  </si>
  <si>
    <t>VILLA SANTO STEFANO</t>
  </si>
  <si>
    <t>I364</t>
  </si>
  <si>
    <t>VILLA SLAVINA</t>
  </si>
  <si>
    <t>M024</t>
  </si>
  <si>
    <t>VILLA VICENTINA</t>
  </si>
  <si>
    <t>M034</t>
  </si>
  <si>
    <t>VILLABASSA</t>
  </si>
  <si>
    <t>L915</t>
  </si>
  <si>
    <t>VILLABATE</t>
  </si>
  <si>
    <t>L916</t>
  </si>
  <si>
    <t>VILLACHIARA</t>
  </si>
  <si>
    <t>L923</t>
  </si>
  <si>
    <t>VILLACIDRO</t>
  </si>
  <si>
    <t>L924</t>
  </si>
  <si>
    <t>VILLADEATI</t>
  </si>
  <si>
    <t>L931</t>
  </si>
  <si>
    <t>VILLADOSE</t>
  </si>
  <si>
    <t>L939</t>
  </si>
  <si>
    <t>VILLADOSSOLA</t>
  </si>
  <si>
    <t>L906</t>
  </si>
  <si>
    <t>VILLAFALLETTO</t>
  </si>
  <si>
    <t>L942</t>
  </si>
  <si>
    <t>VILLAFRANCA D'ASTI</t>
  </si>
  <si>
    <t>L945</t>
  </si>
  <si>
    <t>VILLAFRANCA DI VERONA</t>
  </si>
  <si>
    <t>L949</t>
  </si>
  <si>
    <t>VILLAFRANCA IN LUNIGIANA</t>
  </si>
  <si>
    <t>L946</t>
  </si>
  <si>
    <t>VILLAFRANCA PADOVANA</t>
  </si>
  <si>
    <t>L947</t>
  </si>
  <si>
    <t>VILLAFRANCA PIEMONTE</t>
  </si>
  <si>
    <t>L948</t>
  </si>
  <si>
    <t>VILLAFRANCA SICULA</t>
  </si>
  <si>
    <t>L944</t>
  </si>
  <si>
    <t>VILLAFRANCA TIRRENA</t>
  </si>
  <si>
    <t>L950</t>
  </si>
  <si>
    <t>VILLAFRATI</t>
  </si>
  <si>
    <t>L951</t>
  </si>
  <si>
    <t>VILLAGA</t>
  </si>
  <si>
    <t>L952</t>
  </si>
  <si>
    <t>VILLAGRANDE STRISAILI</t>
  </si>
  <si>
    <t>L953</t>
  </si>
  <si>
    <t>VILLALAGO</t>
  </si>
  <si>
    <t>L958</t>
  </si>
  <si>
    <t>VILLALBA</t>
  </si>
  <si>
    <t>L959</t>
  </si>
  <si>
    <t>VILLALFONSINA</t>
  </si>
  <si>
    <t>L961</t>
  </si>
  <si>
    <t>VILLALVERNIA</t>
  </si>
  <si>
    <t>L963</t>
  </si>
  <si>
    <t>VILLAMAGNA</t>
  </si>
  <si>
    <t>L964</t>
  </si>
  <si>
    <t>VILLAMAINA</t>
  </si>
  <si>
    <t>L965</t>
  </si>
  <si>
    <t>VILLAMAR</t>
  </si>
  <si>
    <t>L966</t>
  </si>
  <si>
    <t>VILLAMARZANA</t>
  </si>
  <si>
    <t>L967</t>
  </si>
  <si>
    <t>VILLAMASSARGIA</t>
  </si>
  <si>
    <t>L968</t>
  </si>
  <si>
    <t>VILLAMIROGLIO</t>
  </si>
  <si>
    <t>L970</t>
  </si>
  <si>
    <t>VILLANDRO</t>
  </si>
  <si>
    <t>L971</t>
  </si>
  <si>
    <t>VILLANOVA BIELLESE</t>
  </si>
  <si>
    <t>L978</t>
  </si>
  <si>
    <t>VILLANOVA CANAVESE</t>
  </si>
  <si>
    <t>L982</t>
  </si>
  <si>
    <t>VILLANOVA D'ALBENGA</t>
  </si>
  <si>
    <t>L975</t>
  </si>
  <si>
    <t>VILLANOVA D'ARDENGHI</t>
  </si>
  <si>
    <t>L983</t>
  </si>
  <si>
    <t>VILLANOVA D'ASTI</t>
  </si>
  <si>
    <t>L984</t>
  </si>
  <si>
    <t>VILLANOVA DEL BATTISTA</t>
  </si>
  <si>
    <t>L973</t>
  </si>
  <si>
    <t>VILLANOVA DEL GHEBBO</t>
  </si>
  <si>
    <t>L985</t>
  </si>
  <si>
    <t>VILLANOVA DEL SILLARO</t>
  </si>
  <si>
    <t>L977</t>
  </si>
  <si>
    <t>VILLANOVA DI CAMPOSAMPIERO</t>
  </si>
  <si>
    <t>L979</t>
  </si>
  <si>
    <t>VILLANOVA MARCHESANA</t>
  </si>
  <si>
    <t>L988</t>
  </si>
  <si>
    <t>VILLANOVA MONDOVI'</t>
  </si>
  <si>
    <t>L974</t>
  </si>
  <si>
    <t>VILLANOVA MONFERRATO</t>
  </si>
  <si>
    <t>L972</t>
  </si>
  <si>
    <t>VILLANOVA MONTELEONE</t>
  </si>
  <si>
    <t>L989</t>
  </si>
  <si>
    <t>VILLANOVA SOLARO</t>
  </si>
  <si>
    <t>L990</t>
  </si>
  <si>
    <t>VILLANOVA SULL'ARDA</t>
  </si>
  <si>
    <t>L980</t>
  </si>
  <si>
    <t>VILLANOVA TRUSCHEDU</t>
  </si>
  <si>
    <t>L991</t>
  </si>
  <si>
    <t>VILLANOVA TULO</t>
  </si>
  <si>
    <t>L992</t>
  </si>
  <si>
    <t>VILLANOVAFORRU</t>
  </si>
  <si>
    <t>L986</t>
  </si>
  <si>
    <t>VILLANOVAFRANCA</t>
  </si>
  <si>
    <t>L987</t>
  </si>
  <si>
    <t>VILLANTERIO</t>
  </si>
  <si>
    <t>L994</t>
  </si>
  <si>
    <t>VILLANUOVA SUL CLISI</t>
  </si>
  <si>
    <t>L995</t>
  </si>
  <si>
    <t>VILLAPERUCCIO</t>
  </si>
  <si>
    <t>M278</t>
  </si>
  <si>
    <t>VILLAPIANA</t>
  </si>
  <si>
    <t>B903</t>
  </si>
  <si>
    <t>VILLAPUTZU</t>
  </si>
  <si>
    <t>L998</t>
  </si>
  <si>
    <t>VILLAR DORA</t>
  </si>
  <si>
    <t>L999</t>
  </si>
  <si>
    <t>VILLAR FOCCHIARDO</t>
  </si>
  <si>
    <t>M007</t>
  </si>
  <si>
    <t>VILLAR PELLICE</t>
  </si>
  <si>
    <t>M013</t>
  </si>
  <si>
    <t>VILLAR PEROSA</t>
  </si>
  <si>
    <t>M014</t>
  </si>
  <si>
    <t>VILLAR SAN COSTANZO</t>
  </si>
  <si>
    <t>M015</t>
  </si>
  <si>
    <t>VILLARBASSE</t>
  </si>
  <si>
    <t>M002</t>
  </si>
  <si>
    <t>VILLARBOIT</t>
  </si>
  <si>
    <t>M003</t>
  </si>
  <si>
    <t>VILLAREGGIA</t>
  </si>
  <si>
    <t>M004</t>
  </si>
  <si>
    <t>VILLARICCA</t>
  </si>
  <si>
    <t>G309</t>
  </si>
  <si>
    <t>VILLAROMAGNANO</t>
  </si>
  <si>
    <t>M009</t>
  </si>
  <si>
    <t>VILLAROSA</t>
  </si>
  <si>
    <t>M011</t>
  </si>
  <si>
    <t>VILLASALTO</t>
  </si>
  <si>
    <t>M016</t>
  </si>
  <si>
    <t>VILLASANTA</t>
  </si>
  <si>
    <t>M017</t>
  </si>
  <si>
    <t>VILLASIMIUS</t>
  </si>
  <si>
    <t>B738</t>
  </si>
  <si>
    <t>VILLASOR</t>
  </si>
  <si>
    <t>M025</t>
  </si>
  <si>
    <t>VILLASPECIOSA</t>
  </si>
  <si>
    <t>M026</t>
  </si>
  <si>
    <t>VILLASTELLONE</t>
  </si>
  <si>
    <t>M027</t>
  </si>
  <si>
    <t>VILLATA</t>
  </si>
  <si>
    <t>M028</t>
  </si>
  <si>
    <t>VILLAURBANA</t>
  </si>
  <si>
    <t>M030</t>
  </si>
  <si>
    <t>VILLAVALLELONGA</t>
  </si>
  <si>
    <t>M031</t>
  </si>
  <si>
    <t>VILLAVERDE</t>
  </si>
  <si>
    <t>A609</t>
  </si>
  <si>
    <t>VILLAVERLA</t>
  </si>
  <si>
    <t>M032</t>
  </si>
  <si>
    <t>VILLENEUVE</t>
  </si>
  <si>
    <t>L981</t>
  </si>
  <si>
    <t>VILLESSE</t>
  </si>
  <si>
    <t>M043</t>
  </si>
  <si>
    <t>VILLETTA BARREA</t>
  </si>
  <si>
    <t>M041</t>
  </si>
  <si>
    <t>VILLETTE</t>
  </si>
  <si>
    <t>M042</t>
  </si>
  <si>
    <t>VILLIMPENTA</t>
  </si>
  <si>
    <t>M044</t>
  </si>
  <si>
    <t>VILLONGO</t>
  </si>
  <si>
    <t>M045</t>
  </si>
  <si>
    <t>VILLORBA</t>
  </si>
  <si>
    <t>M048</t>
  </si>
  <si>
    <t>VILMINORE DI SCALVE</t>
  </si>
  <si>
    <t>M050</t>
  </si>
  <si>
    <t>VIMERCATE</t>
  </si>
  <si>
    <t>M052</t>
  </si>
  <si>
    <t>VIMODRONE</t>
  </si>
  <si>
    <t>M053</t>
  </si>
  <si>
    <t>VINADIO</t>
  </si>
  <si>
    <t>M055</t>
  </si>
  <si>
    <t>VINCHIATURO</t>
  </si>
  <si>
    <t>M057</t>
  </si>
  <si>
    <t>VINCHIO</t>
  </si>
  <si>
    <t>M058</t>
  </si>
  <si>
    <t>VINCI</t>
  </si>
  <si>
    <t>M059</t>
  </si>
  <si>
    <t>VINOVO</t>
  </si>
  <si>
    <t>M060</t>
  </si>
  <si>
    <t>VINZAGLIO</t>
  </si>
  <si>
    <t>M062</t>
  </si>
  <si>
    <t>VIOLA</t>
  </si>
  <si>
    <t>M063</t>
  </si>
  <si>
    <t>VIONE</t>
  </si>
  <si>
    <t>M065</t>
  </si>
  <si>
    <t>VIPACCO</t>
  </si>
  <si>
    <t>M066</t>
  </si>
  <si>
    <t>VIPITENO</t>
  </si>
  <si>
    <t>M067</t>
  </si>
  <si>
    <t>VIRGILIO</t>
  </si>
  <si>
    <t>H123</t>
  </si>
  <si>
    <t>VIRLE PIEMONTE</t>
  </si>
  <si>
    <t>M069</t>
  </si>
  <si>
    <t>VISANO</t>
  </si>
  <si>
    <t>M070</t>
  </si>
  <si>
    <t>VISCHE</t>
  </si>
  <si>
    <t>M071</t>
  </si>
  <si>
    <t>VISCIANO</t>
  </si>
  <si>
    <t>M072</t>
  </si>
  <si>
    <t>VISCO</t>
  </si>
  <si>
    <t>M073</t>
  </si>
  <si>
    <t>VISIGNANO D'ISTRIA</t>
  </si>
  <si>
    <t>M074</t>
  </si>
  <si>
    <t>VISINADA</t>
  </si>
  <si>
    <t>M075</t>
  </si>
  <si>
    <t>VISONE</t>
  </si>
  <si>
    <t>M077</t>
  </si>
  <si>
    <t>VISSO</t>
  </si>
  <si>
    <t>M078</t>
  </si>
  <si>
    <t>VISTARINO</t>
  </si>
  <si>
    <t>M079</t>
  </si>
  <si>
    <t>VISTRORIO</t>
  </si>
  <si>
    <t>M080</t>
  </si>
  <si>
    <t>VITA</t>
  </si>
  <si>
    <t>M081</t>
  </si>
  <si>
    <t>VITERBO</t>
  </si>
  <si>
    <t>M082</t>
  </si>
  <si>
    <t>VITICUSO</t>
  </si>
  <si>
    <t>M083</t>
  </si>
  <si>
    <t>VITO D'ASIO</t>
  </si>
  <si>
    <t>M085</t>
  </si>
  <si>
    <t>VITORCHIANO</t>
  </si>
  <si>
    <t>M086</t>
  </si>
  <si>
    <t>VITTORIA</t>
  </si>
  <si>
    <t>M088</t>
  </si>
  <si>
    <t>VITTORIO VENETO</t>
  </si>
  <si>
    <t>M089</t>
  </si>
  <si>
    <t>VITTORITO</t>
  </si>
  <si>
    <t>M090</t>
  </si>
  <si>
    <t>VITTUONE</t>
  </si>
  <si>
    <t>M091</t>
  </si>
  <si>
    <t>VITULANO</t>
  </si>
  <si>
    <t>M093</t>
  </si>
  <si>
    <t>VITULAZIO</t>
  </si>
  <si>
    <t>M092</t>
  </si>
  <si>
    <t>VIU'</t>
  </si>
  <si>
    <t>M094</t>
  </si>
  <si>
    <t>VIVARO</t>
  </si>
  <si>
    <t>M096</t>
  </si>
  <si>
    <t>VIVARO ROMANO</t>
  </si>
  <si>
    <t>M095</t>
  </si>
  <si>
    <t>VIVERONE</t>
  </si>
  <si>
    <t>M098</t>
  </si>
  <si>
    <t>VIZZINI</t>
  </si>
  <si>
    <t>M100</t>
  </si>
  <si>
    <t>VIZZOLA TICINO</t>
  </si>
  <si>
    <t>M101</t>
  </si>
  <si>
    <t>VIZZOLO PREDABISSI</t>
  </si>
  <si>
    <t>M102</t>
  </si>
  <si>
    <t>VO</t>
  </si>
  <si>
    <t>M103</t>
  </si>
  <si>
    <t>VOBARNO</t>
  </si>
  <si>
    <t>M104</t>
  </si>
  <si>
    <t>VOBBIA</t>
  </si>
  <si>
    <t>M105</t>
  </si>
  <si>
    <t>VOCCA</t>
  </si>
  <si>
    <t>M106</t>
  </si>
  <si>
    <t>VODO CADORE</t>
  </si>
  <si>
    <t>M108</t>
  </si>
  <si>
    <t>VOGHERA</t>
  </si>
  <si>
    <t>M109</t>
  </si>
  <si>
    <t>VOGHIERA</t>
  </si>
  <si>
    <t>M110</t>
  </si>
  <si>
    <t>VOGOGNA</t>
  </si>
  <si>
    <t>M111</t>
  </si>
  <si>
    <t>VOLANO</t>
  </si>
  <si>
    <t>M113</t>
  </si>
  <si>
    <t>VOLLA</t>
  </si>
  <si>
    <t>M115</t>
  </si>
  <si>
    <t>VOLONGO</t>
  </si>
  <si>
    <t>M116</t>
  </si>
  <si>
    <t>VOLOSCA-ABBAZIA</t>
  </si>
  <si>
    <t>M117</t>
  </si>
  <si>
    <t>VOLPAGO DEL MONTELLO</t>
  </si>
  <si>
    <t>M118</t>
  </si>
  <si>
    <t>VOLPARA</t>
  </si>
  <si>
    <t>M119</t>
  </si>
  <si>
    <t>VOLPEDO</t>
  </si>
  <si>
    <t>M120</t>
  </si>
  <si>
    <t>VOLPEGLINO</t>
  </si>
  <si>
    <t>M121</t>
  </si>
  <si>
    <t>VOLPIANO</t>
  </si>
  <si>
    <t>M122</t>
  </si>
  <si>
    <t>VOLTA MANTOVANA</t>
  </si>
  <si>
    <t>M125</t>
  </si>
  <si>
    <t>VOLTAGGIO</t>
  </si>
  <si>
    <t>M123</t>
  </si>
  <si>
    <t>VOLTAGO AGORDINO</t>
  </si>
  <si>
    <t>M124</t>
  </si>
  <si>
    <t>VOLTERRA</t>
  </si>
  <si>
    <t>M126</t>
  </si>
  <si>
    <t>VOLTIDO</t>
  </si>
  <si>
    <t>M127</t>
  </si>
  <si>
    <t>VOLTRI (FRAZ. GENOVA)</t>
  </si>
  <si>
    <t>M129</t>
  </si>
  <si>
    <t>VOLTURARA APPULA</t>
  </si>
  <si>
    <t>M131</t>
  </si>
  <si>
    <t>VOLTURARA IRPINA</t>
  </si>
  <si>
    <t>M130</t>
  </si>
  <si>
    <t>VOLTURINO</t>
  </si>
  <si>
    <t>M132</t>
  </si>
  <si>
    <t>VOLVERA</t>
  </si>
  <si>
    <t>M133</t>
  </si>
  <si>
    <t>VOTTIGNASCO</t>
  </si>
  <si>
    <t>M136</t>
  </si>
  <si>
    <t>ZACCANOPOLI</t>
  </si>
  <si>
    <t>M138</t>
  </si>
  <si>
    <t>ZAFFERANA ETNEA</t>
  </si>
  <si>
    <t>M139</t>
  </si>
  <si>
    <t>ZAGARISE</t>
  </si>
  <si>
    <t>M140</t>
  </si>
  <si>
    <t>ZAGAROLO</t>
  </si>
  <si>
    <t>M141</t>
  </si>
  <si>
    <t>ZAMBANA</t>
  </si>
  <si>
    <t>M142</t>
  </si>
  <si>
    <t>ZAMBRONE</t>
  </si>
  <si>
    <t>M143</t>
  </si>
  <si>
    <t>ZANDOBBIO</t>
  </si>
  <si>
    <t>M144</t>
  </si>
  <si>
    <t>ZANE'</t>
  </si>
  <si>
    <t>M145</t>
  </si>
  <si>
    <t>ZANICA</t>
  </si>
  <si>
    <t>M147</t>
  </si>
  <si>
    <t>ZAPPONETA</t>
  </si>
  <si>
    <t>M267</t>
  </si>
  <si>
    <t>ZARA</t>
  </si>
  <si>
    <t>M149</t>
  </si>
  <si>
    <t>ZAVATTARELLO</t>
  </si>
  <si>
    <t>M150</t>
  </si>
  <si>
    <t>ZECCONE</t>
  </si>
  <si>
    <t>M152</t>
  </si>
  <si>
    <t>ZEDDIANI</t>
  </si>
  <si>
    <t>M153</t>
  </si>
  <si>
    <t>ZELBIO</t>
  </si>
  <si>
    <t>M156</t>
  </si>
  <si>
    <t>ZELO BUON PERSICO</t>
  </si>
  <si>
    <t>M158</t>
  </si>
  <si>
    <t>ZELO SURRIGONE</t>
  </si>
  <si>
    <t>M160</t>
  </si>
  <si>
    <t>ZEME</t>
  </si>
  <si>
    <t>M161</t>
  </si>
  <si>
    <t>ZENEVREDO</t>
  </si>
  <si>
    <t>M162</t>
  </si>
  <si>
    <t>ZENSON DI PIAVE</t>
  </si>
  <si>
    <t>M163</t>
  </si>
  <si>
    <t>ZERBA</t>
  </si>
  <si>
    <t>M165</t>
  </si>
  <si>
    <t>ZERBO</t>
  </si>
  <si>
    <t>M166</t>
  </si>
  <si>
    <t>ZERBOLO'</t>
  </si>
  <si>
    <t>M167</t>
  </si>
  <si>
    <t>ZERFALIU</t>
  </si>
  <si>
    <t>M168</t>
  </si>
  <si>
    <t>ZERI</t>
  </si>
  <si>
    <t>M169</t>
  </si>
  <si>
    <t>ZERMEGHEDO</t>
  </si>
  <si>
    <t>M170</t>
  </si>
  <si>
    <t>ZERO BRANCO</t>
  </si>
  <si>
    <t>M171</t>
  </si>
  <si>
    <t>ZEVIO</t>
  </si>
  <si>
    <t>M172</t>
  </si>
  <si>
    <t>ZIANO DI FIEMME</t>
  </si>
  <si>
    <t>M173</t>
  </si>
  <si>
    <t>ZIANO PIACENTINO</t>
  </si>
  <si>
    <t>L848</t>
  </si>
  <si>
    <t>ZIBELLO</t>
  </si>
  <si>
    <t>M174</t>
  </si>
  <si>
    <t>ZIBIDO SAN GIACOMO</t>
  </si>
  <si>
    <t>M176</t>
  </si>
  <si>
    <t>ZIGNAGO</t>
  </si>
  <si>
    <t>M177</t>
  </si>
  <si>
    <t>ZIMELLA</t>
  </si>
  <si>
    <t>M178</t>
  </si>
  <si>
    <t>ZIMONE</t>
  </si>
  <si>
    <t>M179</t>
  </si>
  <si>
    <t>ZINASCO</t>
  </si>
  <si>
    <t>M180</t>
  </si>
  <si>
    <t>ZOAGLI</t>
  </si>
  <si>
    <t>M182</t>
  </si>
  <si>
    <t>ZOCCA</t>
  </si>
  <si>
    <t>M183</t>
  </si>
  <si>
    <t>ZOGNO</t>
  </si>
  <si>
    <t>M184</t>
  </si>
  <si>
    <t>ZOLA PREDOSA</t>
  </si>
  <si>
    <t>M185</t>
  </si>
  <si>
    <t>ZOLDO ALTO</t>
  </si>
  <si>
    <t>I345</t>
  </si>
  <si>
    <t>ZOLLA</t>
  </si>
  <si>
    <t>M186</t>
  </si>
  <si>
    <t>ZOLLINO</t>
  </si>
  <si>
    <t>M187</t>
  </si>
  <si>
    <t>ZONE</t>
  </si>
  <si>
    <t>M188</t>
  </si>
  <si>
    <t>ZOPPE' DI CADORE</t>
  </si>
  <si>
    <t>M189</t>
  </si>
  <si>
    <t>ZOPPOLA</t>
  </si>
  <si>
    <t>M190</t>
  </si>
  <si>
    <t>ZOVENCEDO</t>
  </si>
  <si>
    <t>M194</t>
  </si>
  <si>
    <t>ZUBIENA</t>
  </si>
  <si>
    <t>M196</t>
  </si>
  <si>
    <t>ZUCCARELLO</t>
  </si>
  <si>
    <t>M197</t>
  </si>
  <si>
    <t>ZUCLO</t>
  </si>
  <si>
    <t>M198</t>
  </si>
  <si>
    <t>ZUGLIANO</t>
  </si>
  <si>
    <t>M199</t>
  </si>
  <si>
    <t>ZUGLIO</t>
  </si>
  <si>
    <t>M200</t>
  </si>
  <si>
    <t>ZUMAGLIA</t>
  </si>
  <si>
    <t>M201</t>
  </si>
  <si>
    <t>ZUMPANO</t>
  </si>
  <si>
    <t>M202</t>
  </si>
  <si>
    <t>ZUNGOLI</t>
  </si>
  <si>
    <t>M203</t>
  </si>
  <si>
    <t>ZUNGRI</t>
  </si>
  <si>
    <t>M204</t>
  </si>
  <si>
    <t>id</t>
  </si>
  <si>
    <t>Descrizione</t>
  </si>
  <si>
    <t>Sigla</t>
  </si>
  <si>
    <t>Sigla Estesa</t>
  </si>
  <si>
    <t>Afghanistan</t>
  </si>
  <si>
    <t>AF</t>
  </si>
  <si>
    <t>AFG</t>
  </si>
  <si>
    <t>Albania</t>
  </si>
  <si>
    <t>ALB</t>
  </si>
  <si>
    <t>Algeria</t>
  </si>
  <si>
    <t>DZ</t>
  </si>
  <si>
    <t>DZA</t>
  </si>
  <si>
    <t>Andorra</t>
  </si>
  <si>
    <t>AD</t>
  </si>
  <si>
    <t>AND</t>
  </si>
  <si>
    <t>Angola</t>
  </si>
  <si>
    <t>AGO</t>
  </si>
  <si>
    <t>Anguilla</t>
  </si>
  <si>
    <t>AI</t>
  </si>
  <si>
    <t>AIA</t>
  </si>
  <si>
    <t>Antartide</t>
  </si>
  <si>
    <t>ATA</t>
  </si>
  <si>
    <t>Antigua e Barbuda</t>
  </si>
  <si>
    <t>ATG</t>
  </si>
  <si>
    <t>Antille Olandesi</t>
  </si>
  <si>
    <t>ANT</t>
  </si>
  <si>
    <t>Arabia Saudita</t>
  </si>
  <si>
    <t>SAU</t>
  </si>
  <si>
    <t>Argentina</t>
  </si>
  <si>
    <t>ARG</t>
  </si>
  <si>
    <t>Armenia</t>
  </si>
  <si>
    <t>AM</t>
  </si>
  <si>
    <t>ARM</t>
  </si>
  <si>
    <t>Aruba</t>
  </si>
  <si>
    <t>AW</t>
  </si>
  <si>
    <t>ABW</t>
  </si>
  <si>
    <t>Australia</t>
  </si>
  <si>
    <t>AU</t>
  </si>
  <si>
    <t>AUS</t>
  </si>
  <si>
    <t>Austria</t>
  </si>
  <si>
    <t>AUT</t>
  </si>
  <si>
    <t>Azerbaijan</t>
  </si>
  <si>
    <t>AZ</t>
  </si>
  <si>
    <t>AZE</t>
  </si>
  <si>
    <t>Bahamas</t>
  </si>
  <si>
    <t>BHS</t>
  </si>
  <si>
    <t>Bahrain</t>
  </si>
  <si>
    <t>BH</t>
  </si>
  <si>
    <t>BHR</t>
  </si>
  <si>
    <t>Bangladesh</t>
  </si>
  <si>
    <t>BD</t>
  </si>
  <si>
    <t>BGD</t>
  </si>
  <si>
    <t>Barbados</t>
  </si>
  <si>
    <t>BB</t>
  </si>
  <si>
    <t>BRB</t>
  </si>
  <si>
    <t>Belgio</t>
  </si>
  <si>
    <t>BE</t>
  </si>
  <si>
    <t>BEL</t>
  </si>
  <si>
    <t>Belize</t>
  </si>
  <si>
    <t>BLZ</t>
  </si>
  <si>
    <t>Benin</t>
  </si>
  <si>
    <t>BJ</t>
  </si>
  <si>
    <t>BEN</t>
  </si>
  <si>
    <t>Bermuda</t>
  </si>
  <si>
    <t>BM</t>
  </si>
  <si>
    <t>BMU</t>
  </si>
  <si>
    <t>Bielorussia</t>
  </si>
  <si>
    <t>BY</t>
  </si>
  <si>
    <t>BLR</t>
  </si>
  <si>
    <t>Bhutan</t>
  </si>
  <si>
    <t>BT</t>
  </si>
  <si>
    <t>BTN</t>
  </si>
  <si>
    <t>Bolivia</t>
  </si>
  <si>
    <t>BOL</t>
  </si>
  <si>
    <t>Bosnia Erzegovina</t>
  </si>
  <si>
    <t>BIH</t>
  </si>
  <si>
    <t>Botswana</t>
  </si>
  <si>
    <t>BW</t>
  </si>
  <si>
    <t>BWA</t>
  </si>
  <si>
    <t>Brasile</t>
  </si>
  <si>
    <t>Brunei Darussalam</t>
  </si>
  <si>
    <t>BRN</t>
  </si>
  <si>
    <t>Bulgaria</t>
  </si>
  <si>
    <t>BGR</t>
  </si>
  <si>
    <t>Burkina Faso</t>
  </si>
  <si>
    <t>BF</t>
  </si>
  <si>
    <t>BFA</t>
  </si>
  <si>
    <t>Burundi</t>
  </si>
  <si>
    <t>BDI</t>
  </si>
  <si>
    <t>Cambogia</t>
  </si>
  <si>
    <t>KH</t>
  </si>
  <si>
    <t>KHM</t>
  </si>
  <si>
    <t>Camerun</t>
  </si>
  <si>
    <t>CM</t>
  </si>
  <si>
    <t>CMR</t>
  </si>
  <si>
    <t>Canada</t>
  </si>
  <si>
    <t>CAN</t>
  </si>
  <si>
    <t>Capo Verde</t>
  </si>
  <si>
    <t>CV</t>
  </si>
  <si>
    <t>CPV</t>
  </si>
  <si>
    <t>Ciad</t>
  </si>
  <si>
    <t>TD</t>
  </si>
  <si>
    <t>TCD</t>
  </si>
  <si>
    <t>Cile</t>
  </si>
  <si>
    <t>CHL</t>
  </si>
  <si>
    <t>Cina</t>
  </si>
  <si>
    <t>CHN</t>
  </si>
  <si>
    <t>Cipro</t>
  </si>
  <si>
    <t>CY</t>
  </si>
  <si>
    <t>CYP</t>
  </si>
  <si>
    <t>Citta del Vaticano</t>
  </si>
  <si>
    <t>VAT</t>
  </si>
  <si>
    <t>Colombia</t>
  </si>
  <si>
    <t>COL</t>
  </si>
  <si>
    <t>Comore</t>
  </si>
  <si>
    <t>KM</t>
  </si>
  <si>
    <t>COM</t>
  </si>
  <si>
    <t>Corea del Nord</t>
  </si>
  <si>
    <t>KP</t>
  </si>
  <si>
    <t>PRK</t>
  </si>
  <si>
    <t>Corea del Sud</t>
  </si>
  <si>
    <t>KR</t>
  </si>
  <si>
    <t>KOR</t>
  </si>
  <si>
    <t>Costa Rica</t>
  </si>
  <si>
    <t>CRI</t>
  </si>
  <si>
    <t>Costa d'Avorio</t>
  </si>
  <si>
    <t>CI</t>
  </si>
  <si>
    <t>CIV</t>
  </si>
  <si>
    <t>Croazia</t>
  </si>
  <si>
    <t>HR</t>
  </si>
  <si>
    <t>HRV</t>
  </si>
  <si>
    <t>Cuba</t>
  </si>
  <si>
    <t>CU</t>
  </si>
  <si>
    <t>CUB</t>
  </si>
  <si>
    <t>Danimarca</t>
  </si>
  <si>
    <t>DK</t>
  </si>
  <si>
    <t>DNK</t>
  </si>
  <si>
    <t>Dominica</t>
  </si>
  <si>
    <t>DM</t>
  </si>
  <si>
    <t>DMA</t>
  </si>
  <si>
    <t>Ecuador</t>
  </si>
  <si>
    <t>EC</t>
  </si>
  <si>
    <t>ECU</t>
  </si>
  <si>
    <t>Egitto</t>
  </si>
  <si>
    <t>EG</t>
  </si>
  <si>
    <t>EGY</t>
  </si>
  <si>
    <t>Eire</t>
  </si>
  <si>
    <t>IE</t>
  </si>
  <si>
    <t>IRL</t>
  </si>
  <si>
    <t>El Salvador</t>
  </si>
  <si>
    <t>SLV</t>
  </si>
  <si>
    <t>Emirati Arabi Uniti</t>
  </si>
  <si>
    <t>AE</t>
  </si>
  <si>
    <t>ARE</t>
  </si>
  <si>
    <t>Eritrea</t>
  </si>
  <si>
    <t>ER</t>
  </si>
  <si>
    <t>ERI</t>
  </si>
  <si>
    <t>Estonia</t>
  </si>
  <si>
    <t>EE</t>
  </si>
  <si>
    <t>EST</t>
  </si>
  <si>
    <t>Etiopia</t>
  </si>
  <si>
    <t>ET</t>
  </si>
  <si>
    <t>ETH</t>
  </si>
  <si>
    <t>Federazione Russa</t>
  </si>
  <si>
    <t>RU</t>
  </si>
  <si>
    <t>RUS</t>
  </si>
  <si>
    <t>Fiji</t>
  </si>
  <si>
    <t>FJ</t>
  </si>
  <si>
    <t>FJI</t>
  </si>
  <si>
    <t>Filippine</t>
  </si>
  <si>
    <t>PH</t>
  </si>
  <si>
    <t>PHL</t>
  </si>
  <si>
    <t>Finlandia</t>
  </si>
  <si>
    <t>FIN</t>
  </si>
  <si>
    <t>Francia</t>
  </si>
  <si>
    <t>FRA</t>
  </si>
  <si>
    <t>Gabon</t>
  </si>
  <si>
    <t>GA</t>
  </si>
  <si>
    <t>GAB</t>
  </si>
  <si>
    <t>Gambia</t>
  </si>
  <si>
    <t>GM</t>
  </si>
  <si>
    <t>GMB</t>
  </si>
  <si>
    <t>Georgia</t>
  </si>
  <si>
    <t>GEO</t>
  </si>
  <si>
    <t>Germania</t>
  </si>
  <si>
    <t>DE</t>
  </si>
  <si>
    <t>DEU</t>
  </si>
  <si>
    <t>Ghana</t>
  </si>
  <si>
    <t>GH</t>
  </si>
  <si>
    <t>GHA</t>
  </si>
  <si>
    <t>Giamaica</t>
  </si>
  <si>
    <t>JM</t>
  </si>
  <si>
    <t>JAM</t>
  </si>
  <si>
    <t>Giappone</t>
  </si>
  <si>
    <t>JP</t>
  </si>
  <si>
    <t>JPN</t>
  </si>
  <si>
    <t>Gibilterra</t>
  </si>
  <si>
    <t>GI</t>
  </si>
  <si>
    <t>GIB</t>
  </si>
  <si>
    <t>Gibuti</t>
  </si>
  <si>
    <t>DJ</t>
  </si>
  <si>
    <t>DJI</t>
  </si>
  <si>
    <t>Giordania</t>
  </si>
  <si>
    <t>JO</t>
  </si>
  <si>
    <t>JOR</t>
  </si>
  <si>
    <t>Grecia</t>
  </si>
  <si>
    <t>GRC</t>
  </si>
  <si>
    <t>Grenada</t>
  </si>
  <si>
    <t>GD</t>
  </si>
  <si>
    <t>GRD</t>
  </si>
  <si>
    <t>Groenlandia</t>
  </si>
  <si>
    <t>GL</t>
  </si>
  <si>
    <t>GRL</t>
  </si>
  <si>
    <t>Guadalupa</t>
  </si>
  <si>
    <t>GP</t>
  </si>
  <si>
    <t>GLP</t>
  </si>
  <si>
    <t>Guam</t>
  </si>
  <si>
    <t>GU</t>
  </si>
  <si>
    <t>GUM</t>
  </si>
  <si>
    <t>Guatemala</t>
  </si>
  <si>
    <t>GT</t>
  </si>
  <si>
    <t>GTM</t>
  </si>
  <si>
    <t>Guinea</t>
  </si>
  <si>
    <t>GN</t>
  </si>
  <si>
    <t>GIN</t>
  </si>
  <si>
    <t>Guinea-Bissau</t>
  </si>
  <si>
    <t>GW</t>
  </si>
  <si>
    <t>GNB</t>
  </si>
  <si>
    <t>Guinea Equatoriale</t>
  </si>
  <si>
    <t>GQ</t>
  </si>
  <si>
    <t>GNQ</t>
  </si>
  <si>
    <t>Guyana</t>
  </si>
  <si>
    <t>GY</t>
  </si>
  <si>
    <t>GUY</t>
  </si>
  <si>
    <t>Guyana Francese</t>
  </si>
  <si>
    <t>GF</t>
  </si>
  <si>
    <t>GUF</t>
  </si>
  <si>
    <t>Haiti</t>
  </si>
  <si>
    <t>HT</t>
  </si>
  <si>
    <t>HTI</t>
  </si>
  <si>
    <t>Honduras</t>
  </si>
  <si>
    <t>HN</t>
  </si>
  <si>
    <t>HND</t>
  </si>
  <si>
    <t>Hong Kong</t>
  </si>
  <si>
    <t>HK</t>
  </si>
  <si>
    <t>HKG</t>
  </si>
  <si>
    <t>India</t>
  </si>
  <si>
    <t>IN</t>
  </si>
  <si>
    <t>IND</t>
  </si>
  <si>
    <t>Indonesia</t>
  </si>
  <si>
    <t>ID</t>
  </si>
  <si>
    <t>IDN</t>
  </si>
  <si>
    <t>Iran</t>
  </si>
  <si>
    <t>IR</t>
  </si>
  <si>
    <t>IRN</t>
  </si>
  <si>
    <t>Iraq</t>
  </si>
  <si>
    <t>IQ</t>
  </si>
  <si>
    <t>IRQ</t>
  </si>
  <si>
    <t>Isola di Bouvet</t>
  </si>
  <si>
    <t>BV</t>
  </si>
  <si>
    <t>BVT</t>
  </si>
  <si>
    <t>Isola di Natale</t>
  </si>
  <si>
    <t>CX</t>
  </si>
  <si>
    <t>CXR</t>
  </si>
  <si>
    <t>Isola Heard e Isole McDonald</t>
  </si>
  <si>
    <t>HM</t>
  </si>
  <si>
    <t>HMD</t>
  </si>
  <si>
    <t>Isole Cayman</t>
  </si>
  <si>
    <t>KY</t>
  </si>
  <si>
    <t>CYM</t>
  </si>
  <si>
    <t>Isole Cocos</t>
  </si>
  <si>
    <t>CC</t>
  </si>
  <si>
    <t>CCK</t>
  </si>
  <si>
    <t>Isole Cook</t>
  </si>
  <si>
    <t>CK</t>
  </si>
  <si>
    <t>COK</t>
  </si>
  <si>
    <t>Isole Falkland</t>
  </si>
  <si>
    <t>FK</t>
  </si>
  <si>
    <t>FLK</t>
  </si>
  <si>
    <t>Isole Faroe</t>
  </si>
  <si>
    <t>FO</t>
  </si>
  <si>
    <t>FRO</t>
  </si>
  <si>
    <t>Isole Marshall</t>
  </si>
  <si>
    <t>MH</t>
  </si>
  <si>
    <t>MHL</t>
  </si>
  <si>
    <t>Isole Marianne Settentrionali</t>
  </si>
  <si>
    <t>MP</t>
  </si>
  <si>
    <t>MNP</t>
  </si>
  <si>
    <t>Isole Minori degli Stati Uniti d'America</t>
  </si>
  <si>
    <t>UM</t>
  </si>
  <si>
    <t>UMI</t>
  </si>
  <si>
    <t>Isola Norfolk</t>
  </si>
  <si>
    <t>NF</t>
  </si>
  <si>
    <t>NFK</t>
  </si>
  <si>
    <t>Isole Solomon</t>
  </si>
  <si>
    <t>SB</t>
  </si>
  <si>
    <t>SLB</t>
  </si>
  <si>
    <t>Isole Turks e Caicos</t>
  </si>
  <si>
    <t>TC</t>
  </si>
  <si>
    <t>TCA</t>
  </si>
  <si>
    <t>Isole Vergini Americane</t>
  </si>
  <si>
    <t>VIR</t>
  </si>
  <si>
    <t>Isole Vergini Britanniche</t>
  </si>
  <si>
    <t>VG</t>
  </si>
  <si>
    <t>VGB</t>
  </si>
  <si>
    <t>Israele</t>
  </si>
  <si>
    <t>ISR</t>
  </si>
  <si>
    <t>Islanda</t>
  </si>
  <si>
    <t>ISL</t>
  </si>
  <si>
    <t>Italia</t>
  </si>
  <si>
    <t>IT</t>
  </si>
  <si>
    <t>ITA</t>
  </si>
  <si>
    <t>Kazakhistan</t>
  </si>
  <si>
    <t>KZ</t>
  </si>
  <si>
    <t>KAZ</t>
  </si>
  <si>
    <t>Kenya</t>
  </si>
  <si>
    <t>KE</t>
  </si>
  <si>
    <t>KEN</t>
  </si>
  <si>
    <t>Kirghizistan</t>
  </si>
  <si>
    <t>KG</t>
  </si>
  <si>
    <t>KGZ</t>
  </si>
  <si>
    <t>Kiribati</t>
  </si>
  <si>
    <t>KI</t>
  </si>
  <si>
    <t>KIR</t>
  </si>
  <si>
    <t>Kuwait</t>
  </si>
  <si>
    <t>KW</t>
  </si>
  <si>
    <t>KWT</t>
  </si>
  <si>
    <t>Laos</t>
  </si>
  <si>
    <t>LA</t>
  </si>
  <si>
    <t>LAO</t>
  </si>
  <si>
    <t>Lettonia</t>
  </si>
  <si>
    <t>LV</t>
  </si>
  <si>
    <t>LVA</t>
  </si>
  <si>
    <t>Lesotho</t>
  </si>
  <si>
    <t>LS</t>
  </si>
  <si>
    <t>LSO</t>
  </si>
  <si>
    <t>Libano</t>
  </si>
  <si>
    <t>LB</t>
  </si>
  <si>
    <t>LBN</t>
  </si>
  <si>
    <t>Liberia</t>
  </si>
  <si>
    <t>LR</t>
  </si>
  <si>
    <t>LBR</t>
  </si>
  <si>
    <t>Libia</t>
  </si>
  <si>
    <t>LY</t>
  </si>
  <si>
    <t>LBY</t>
  </si>
  <si>
    <t>Liechtenstein</t>
  </si>
  <si>
    <t>LIE</t>
  </si>
  <si>
    <t>Lituania</t>
  </si>
  <si>
    <t>LTU</t>
  </si>
  <si>
    <t>Lussemburgo</t>
  </si>
  <si>
    <t>LUX</t>
  </si>
  <si>
    <t>Macao</t>
  </si>
  <si>
    <t>MAC</t>
  </si>
  <si>
    <t>Macedonia</t>
  </si>
  <si>
    <t>MK</t>
  </si>
  <si>
    <t>MKD</t>
  </si>
  <si>
    <t>Madagascar</t>
  </si>
  <si>
    <t>MG</t>
  </si>
  <si>
    <t>MDG</t>
  </si>
  <si>
    <t>Malawi</t>
  </si>
  <si>
    <t>MW</t>
  </si>
  <si>
    <t>MWI</t>
  </si>
  <si>
    <t>Maldive</t>
  </si>
  <si>
    <t>MV</t>
  </si>
  <si>
    <t>MDV</t>
  </si>
  <si>
    <t>Malesia</t>
  </si>
  <si>
    <t>MY</t>
  </si>
  <si>
    <t>MYS</t>
  </si>
  <si>
    <t>Mali</t>
  </si>
  <si>
    <t>ML</t>
  </si>
  <si>
    <t>MLI</t>
  </si>
  <si>
    <t>Malta</t>
  </si>
  <si>
    <t>MLT</t>
  </si>
  <si>
    <t>Marocco</t>
  </si>
  <si>
    <t>MA</t>
  </si>
  <si>
    <t>MAR</t>
  </si>
  <si>
    <t>Martinica</t>
  </si>
  <si>
    <t>MQ</t>
  </si>
  <si>
    <t>MTQ</t>
  </si>
  <si>
    <t>Mauritania</t>
  </si>
  <si>
    <t>MR</t>
  </si>
  <si>
    <t>MRT</t>
  </si>
  <si>
    <t>Maurizius</t>
  </si>
  <si>
    <t>MUS</t>
  </si>
  <si>
    <t>Mayotte</t>
  </si>
  <si>
    <t>YT</t>
  </si>
  <si>
    <t>MYT</t>
  </si>
  <si>
    <t>Messico</t>
  </si>
  <si>
    <t>MX</t>
  </si>
  <si>
    <t>MEX</t>
  </si>
  <si>
    <t>Moldavia</t>
  </si>
  <si>
    <t>MD</t>
  </si>
  <si>
    <t>MDA</t>
  </si>
  <si>
    <t>Monaco</t>
  </si>
  <si>
    <t>MCO</t>
  </si>
  <si>
    <t>Mongolia</t>
  </si>
  <si>
    <t>MNG</t>
  </si>
  <si>
    <t>Montserrat</t>
  </si>
  <si>
    <t>MSR</t>
  </si>
  <si>
    <t>Mozambico</t>
  </si>
  <si>
    <t>MZ</t>
  </si>
  <si>
    <t>MOZ</t>
  </si>
  <si>
    <t>Myanmar</t>
  </si>
  <si>
    <t>MM</t>
  </si>
  <si>
    <t>MMR</t>
  </si>
  <si>
    <t>Namibia</t>
  </si>
  <si>
    <t>NAM</t>
  </si>
  <si>
    <t>Nauru</t>
  </si>
  <si>
    <t>NR</t>
  </si>
  <si>
    <t>NRU</t>
  </si>
  <si>
    <t>Nepal</t>
  </si>
  <si>
    <t>NP</t>
  </si>
  <si>
    <t>NPL</t>
  </si>
  <si>
    <t>Nicaragua</t>
  </si>
  <si>
    <t>NI</t>
  </si>
  <si>
    <t>NIC</t>
  </si>
  <si>
    <t>Niger</t>
  </si>
  <si>
    <t>NER</t>
  </si>
  <si>
    <t>Nigeria</t>
  </si>
  <si>
    <t>NG</t>
  </si>
  <si>
    <t>NGA</t>
  </si>
  <si>
    <t>Niue</t>
  </si>
  <si>
    <t>NIU</t>
  </si>
  <si>
    <t>Norvegia</t>
  </si>
  <si>
    <t>NOR</t>
  </si>
  <si>
    <t>Nuova Caledonia</t>
  </si>
  <si>
    <t>NC</t>
  </si>
  <si>
    <t>NCL</t>
  </si>
  <si>
    <t>Nuova Zelanda</t>
  </si>
  <si>
    <t>NZ</t>
  </si>
  <si>
    <t>NZL</t>
  </si>
  <si>
    <t>Oman</t>
  </si>
  <si>
    <t>OM</t>
  </si>
  <si>
    <t>OMN</t>
  </si>
  <si>
    <t>Paesi Bassi</t>
  </si>
  <si>
    <t>NL</t>
  </si>
  <si>
    <t>NLD</t>
  </si>
  <si>
    <t>Pakistan</t>
  </si>
  <si>
    <t>PK</t>
  </si>
  <si>
    <t>PAK</t>
  </si>
  <si>
    <t>Palau</t>
  </si>
  <si>
    <t>PW</t>
  </si>
  <si>
    <t>PLW</t>
  </si>
  <si>
    <t>Panama</t>
  </si>
  <si>
    <t>PAN</t>
  </si>
  <si>
    <t>Papua Nuova Guinea</t>
  </si>
  <si>
    <t>PNG</t>
  </si>
  <si>
    <t>Paraguay</t>
  </si>
  <si>
    <t>PY</t>
  </si>
  <si>
    <t>PRY</t>
  </si>
  <si>
    <t>Peru</t>
  </si>
  <si>
    <t>PER</t>
  </si>
  <si>
    <t>Pitcairn</t>
  </si>
  <si>
    <t>PCN</t>
  </si>
  <si>
    <t>Polinesia Francese</t>
  </si>
  <si>
    <t>PF</t>
  </si>
  <si>
    <t>PYF</t>
  </si>
  <si>
    <t>Polonia</t>
  </si>
  <si>
    <t>POL</t>
  </si>
  <si>
    <t>Portogallo</t>
  </si>
  <si>
    <t>PRT</t>
  </si>
  <si>
    <t>Porto Rico</t>
  </si>
  <si>
    <t>PRI</t>
  </si>
  <si>
    <t>Qatar</t>
  </si>
  <si>
    <t>QA</t>
  </si>
  <si>
    <t>QAT</t>
  </si>
  <si>
    <t>Regno Unito</t>
  </si>
  <si>
    <t>GB</t>
  </si>
  <si>
    <t>GBR</t>
  </si>
  <si>
    <t>Repubblica Ceca</t>
  </si>
  <si>
    <t>CZE</t>
  </si>
  <si>
    <t>Repubblica Centroafricana</t>
  </si>
  <si>
    <t>CF</t>
  </si>
  <si>
    <t>CAF</t>
  </si>
  <si>
    <t>Repubblica del Congo</t>
  </si>
  <si>
    <t>CG</t>
  </si>
  <si>
    <t>COG</t>
  </si>
  <si>
    <t>Repubblica Democratica del Congo</t>
  </si>
  <si>
    <t>CD</t>
  </si>
  <si>
    <t>COD</t>
  </si>
  <si>
    <t>Repubblica Dominicana</t>
  </si>
  <si>
    <t>DO</t>
  </si>
  <si>
    <t>DOM</t>
  </si>
  <si>
    <t>Reunion</t>
  </si>
  <si>
    <t>REU</t>
  </si>
  <si>
    <t>Romania</t>
  </si>
  <si>
    <t>ROU</t>
  </si>
  <si>
    <t>Ruanda</t>
  </si>
  <si>
    <t>RW</t>
  </si>
  <si>
    <t>RWA</t>
  </si>
  <si>
    <t>Sahara Occidentale</t>
  </si>
  <si>
    <t>EH</t>
  </si>
  <si>
    <t>ESH</t>
  </si>
  <si>
    <t>Saint Kitts e Nevis</t>
  </si>
  <si>
    <t>KN</t>
  </si>
  <si>
    <t>KNA</t>
  </si>
  <si>
    <t>Saint Pierre e Miquelon</t>
  </si>
  <si>
    <t>PM</t>
  </si>
  <si>
    <t>SPM</t>
  </si>
  <si>
    <t>Saint Vincent e Grenadine</t>
  </si>
  <si>
    <t>VCT</t>
  </si>
  <si>
    <t>Samoa</t>
  </si>
  <si>
    <t>WS</t>
  </si>
  <si>
    <t>WSM</t>
  </si>
  <si>
    <t>Samoa Americane</t>
  </si>
  <si>
    <t>AS</t>
  </si>
  <si>
    <t>ASM</t>
  </si>
  <si>
    <t>San Marino</t>
  </si>
  <si>
    <t>SM</t>
  </si>
  <si>
    <t>SMR</t>
  </si>
  <si>
    <t>Sant'Elena</t>
  </si>
  <si>
    <t>SH</t>
  </si>
  <si>
    <t>SHN</t>
  </si>
  <si>
    <t>Santa Lucia</t>
  </si>
  <si>
    <t>LC</t>
  </si>
  <si>
    <t>LCA</t>
  </si>
  <si>
    <t>Sao Tome e Principe</t>
  </si>
  <si>
    <t>ST</t>
  </si>
  <si>
    <t>STP</t>
  </si>
  <si>
    <t>Senegal</t>
  </si>
  <si>
    <t>SN</t>
  </si>
  <si>
    <t>SEN</t>
  </si>
  <si>
    <t>Kosovo</t>
  </si>
  <si>
    <t>XK</t>
  </si>
  <si>
    <t>XXK</t>
  </si>
  <si>
    <t>Seychelles</t>
  </si>
  <si>
    <t>SC</t>
  </si>
  <si>
    <t>SYC</t>
  </si>
  <si>
    <t>Sierra Leone</t>
  </si>
  <si>
    <t>SL</t>
  </si>
  <si>
    <t>SLE</t>
  </si>
  <si>
    <t>Singapore</t>
  </si>
  <si>
    <t>SG</t>
  </si>
  <si>
    <t>SGP</t>
  </si>
  <si>
    <t>Siria</t>
  </si>
  <si>
    <t>SY</t>
  </si>
  <si>
    <t>SYR</t>
  </si>
  <si>
    <t>Slovacchia</t>
  </si>
  <si>
    <t>SK</t>
  </si>
  <si>
    <t>SVK</t>
  </si>
  <si>
    <t>Slovenia</t>
  </si>
  <si>
    <t>SVN</t>
  </si>
  <si>
    <t>Somalia</t>
  </si>
  <si>
    <t>SOM</t>
  </si>
  <si>
    <t>Spagna</t>
  </si>
  <si>
    <t>ES</t>
  </si>
  <si>
    <t>ESP</t>
  </si>
  <si>
    <t>Sri Lanka</t>
  </si>
  <si>
    <t>LK</t>
  </si>
  <si>
    <t>LKA</t>
  </si>
  <si>
    <t>Stati Federati della Micronesia</t>
  </si>
  <si>
    <t>FSM</t>
  </si>
  <si>
    <t>Stati Uniti d'America</t>
  </si>
  <si>
    <t>US</t>
  </si>
  <si>
    <t>USA</t>
  </si>
  <si>
    <t>Sud Africa</t>
  </si>
  <si>
    <t>ZAF</t>
  </si>
  <si>
    <t>Sud Georgia e Isole Sandwich</t>
  </si>
  <si>
    <t>GS</t>
  </si>
  <si>
    <t>SGS</t>
  </si>
  <si>
    <t>Sudan</t>
  </si>
  <si>
    <t>SD</t>
  </si>
  <si>
    <t>SDN</t>
  </si>
  <si>
    <t>Suriname</t>
  </si>
  <si>
    <t>SUR</t>
  </si>
  <si>
    <t>Svalbard e Jan Mayen</t>
  </si>
  <si>
    <t>SJ</t>
  </si>
  <si>
    <t>SJM</t>
  </si>
  <si>
    <t>Svezia</t>
  </si>
  <si>
    <t>SE</t>
  </si>
  <si>
    <t>SWE</t>
  </si>
  <si>
    <t>Svizzera</t>
  </si>
  <si>
    <t>CHE</t>
  </si>
  <si>
    <t>Swaziland</t>
  </si>
  <si>
    <t>SZ</t>
  </si>
  <si>
    <t>SWZ</t>
  </si>
  <si>
    <t>Tagikistan</t>
  </si>
  <si>
    <t>TJ</t>
  </si>
  <si>
    <t>TJK</t>
  </si>
  <si>
    <t>Tailandia</t>
  </si>
  <si>
    <t>TH</t>
  </si>
  <si>
    <t>THA</t>
  </si>
  <si>
    <t>Taiwan</t>
  </si>
  <si>
    <t>TW</t>
  </si>
  <si>
    <t>TWN</t>
  </si>
  <si>
    <t>Tanzania</t>
  </si>
  <si>
    <t>TZ</t>
  </si>
  <si>
    <t>TZA</t>
  </si>
  <si>
    <t>Territori Britannici dell'Oceano Indiano</t>
  </si>
  <si>
    <t>IO</t>
  </si>
  <si>
    <t>IOT</t>
  </si>
  <si>
    <t>Territori Francesi del Sud</t>
  </si>
  <si>
    <t>TF</t>
  </si>
  <si>
    <t>ATF</t>
  </si>
  <si>
    <t>Territori Palestinesi Occupati</t>
  </si>
  <si>
    <t>PS</t>
  </si>
  <si>
    <t>PSE</t>
  </si>
  <si>
    <t>Timor Est</t>
  </si>
  <si>
    <t>TL</t>
  </si>
  <si>
    <t>TLS</t>
  </si>
  <si>
    <t>Togo</t>
  </si>
  <si>
    <t>TG</t>
  </si>
  <si>
    <t>TGO</t>
  </si>
  <si>
    <t>Tokelau</t>
  </si>
  <si>
    <t>TK</t>
  </si>
  <si>
    <t>TKL</t>
  </si>
  <si>
    <t>Tonga</t>
  </si>
  <si>
    <t>Trinidad e Tobago</t>
  </si>
  <si>
    <t>TT</t>
  </si>
  <si>
    <t>TTO</t>
  </si>
  <si>
    <t>Tunisia</t>
  </si>
  <si>
    <t>TUN</t>
  </si>
  <si>
    <t>Turchia</t>
  </si>
  <si>
    <t>TUR</t>
  </si>
  <si>
    <t>Turkmenistan</t>
  </si>
  <si>
    <t>TM</t>
  </si>
  <si>
    <t>TKM</t>
  </si>
  <si>
    <t>Tuvalu</t>
  </si>
  <si>
    <t>TUV</t>
  </si>
  <si>
    <t>Ucraina</t>
  </si>
  <si>
    <t>UA</t>
  </si>
  <si>
    <t>UKR</t>
  </si>
  <si>
    <t>Uganda</t>
  </si>
  <si>
    <t>UG</t>
  </si>
  <si>
    <t>UGA</t>
  </si>
  <si>
    <t>Ungheria</t>
  </si>
  <si>
    <t>HU</t>
  </si>
  <si>
    <t>HUN</t>
  </si>
  <si>
    <t>Uruguay</t>
  </si>
  <si>
    <t>UY</t>
  </si>
  <si>
    <t>URY</t>
  </si>
  <si>
    <t>Uzbekistan</t>
  </si>
  <si>
    <t>UZ</t>
  </si>
  <si>
    <t>UZB</t>
  </si>
  <si>
    <t>Vanuatu</t>
  </si>
  <si>
    <t>VU</t>
  </si>
  <si>
    <t>VUT</t>
  </si>
  <si>
    <t>Venezuela</t>
  </si>
  <si>
    <t>VEN</t>
  </si>
  <si>
    <t>Vietnam</t>
  </si>
  <si>
    <t>VN</t>
  </si>
  <si>
    <t>VNM</t>
  </si>
  <si>
    <t>Wallis e Futuna</t>
  </si>
  <si>
    <t>WF</t>
  </si>
  <si>
    <t>WLF</t>
  </si>
  <si>
    <t>Yemen</t>
  </si>
  <si>
    <t>YE</t>
  </si>
  <si>
    <t>YEM</t>
  </si>
  <si>
    <t>Zambia</t>
  </si>
  <si>
    <t>ZM</t>
  </si>
  <si>
    <t>ZMB</t>
  </si>
  <si>
    <t>Zimbabwe</t>
  </si>
  <si>
    <t>ZW</t>
  </si>
  <si>
    <t>ZWE</t>
  </si>
  <si>
    <t>Serbia</t>
  </si>
  <si>
    <t>RS</t>
  </si>
  <si>
    <t>SRB</t>
  </si>
  <si>
    <t>Montenegro</t>
  </si>
  <si>
    <t>MNE</t>
  </si>
  <si>
    <t>Guernsey</t>
  </si>
  <si>
    <t>GG</t>
  </si>
  <si>
    <t>GGY</t>
  </si>
  <si>
    <t>Lettera</t>
  </si>
  <si>
    <t>Mese</t>
  </si>
  <si>
    <t>A</t>
  </si>
  <si>
    <t>B</t>
  </si>
  <si>
    <t>C</t>
  </si>
  <si>
    <t>D</t>
  </si>
  <si>
    <t>E</t>
  </si>
  <si>
    <t>H</t>
  </si>
  <si>
    <t>L</t>
  </si>
  <si>
    <t>M</t>
  </si>
  <si>
    <t>P</t>
  </si>
  <si>
    <t>R</t>
  </si>
  <si>
    <t>S</t>
  </si>
  <si>
    <t>T</t>
  </si>
  <si>
    <t>Conteggio presenza</t>
  </si>
  <si>
    <t>Massimo conteggio</t>
  </si>
  <si>
    <t>Esito</t>
  </si>
  <si>
    <t>Nota</t>
  </si>
  <si>
    <t>Prime tre lettere cognome</t>
  </si>
  <si>
    <t>Prime tre lettere nome</t>
  </si>
  <si>
    <t>Prime tre lettere cognome rettificate</t>
  </si>
  <si>
    <t>Prime tre lettere nome rettificate</t>
  </si>
  <si>
    <t>Controllo CF</t>
  </si>
  <si>
    <t xml:space="preserve">Sogg. n. </t>
  </si>
  <si>
    <r>
      <t>Comune nascita</t>
    </r>
    <r>
      <rPr>
        <i/>
        <sz val="9"/>
        <color theme="1"/>
        <rFont val="Times New Roman"/>
        <family val="1"/>
      </rPr>
      <t xml:space="preserve"> (menù a tendina, inserire il dato solo se comune italiano)</t>
    </r>
  </si>
  <si>
    <r>
      <t xml:space="preserve">Provincia nascita </t>
    </r>
    <r>
      <rPr>
        <i/>
        <sz val="9"/>
        <color theme="1"/>
        <rFont val="Times New Roman"/>
        <family val="1"/>
      </rPr>
      <t>(menù a tendina)</t>
    </r>
  </si>
  <si>
    <t>Spuntare in caso di PMI ai sensi del Regolamento (UE) 2017/1129</t>
  </si>
  <si>
    <t>di aver preso completa ed esatta visione degli atti relativi alla procedura, del Codice Etico e del Modello di Organizzazione, Gestione e Controllo adottati dal Gruppo Acea e dell’ulteriore documentazione amministrativa e tecnica resa disponibile nel corso della procedura, delle condizioni in cui dovranno svolgersi le prestazioni, nonché di tutte le altre circostanze generali e particolari che abbiano influenza sulla determinazione dei prezzi;</t>
  </si>
  <si>
    <t>di essere consapevole che i dati personali raccolti nell’ambito della procedura saranno trattati ai sensi del Regolamento (UE) 2016/679 General Data Protection Regulation, della normativa italiana di adeguamento, D.Lgs. 30 giugno 2003 n. 196 recante “Codice in materia di protezione dei dati personali”, così come modificato e integrato dal D.Lgs. 10 agosto 2018 n. 101, dei provvedimenti adottati dall’Autorità Garante per la Protezione dei dati personali, nonché secondo quanto previsto nel “Disciplinare di gara” e di aver consultato l’Informativa Privacy Fornitori di cui all’art. 13 e 14 del GDPR, disponibile sul sito internet www.gruppo.acea.it/fornitori area "Normativa";</t>
  </si>
  <si>
    <t>RN</t>
  </si>
  <si>
    <t>PO</t>
  </si>
  <si>
    <t>VV</t>
  </si>
  <si>
    <t>VB</t>
  </si>
  <si>
    <t>MB</t>
  </si>
  <si>
    <t>SU</t>
  </si>
  <si>
    <t>FU</t>
  </si>
  <si>
    <t>ZR</t>
  </si>
  <si>
    <r>
      <t xml:space="preserve">
</t>
    </r>
    <r>
      <rPr>
        <b/>
        <i/>
        <sz val="11"/>
        <color theme="1"/>
        <rFont val="Times New Roman"/>
        <family val="1"/>
      </rPr>
      <t>Indicazioni per la compilazione della Tabella:
Non lasciare righe vuote</t>
    </r>
    <r>
      <rPr>
        <i/>
        <sz val="11"/>
        <color theme="1"/>
        <rFont val="Times New Roman"/>
        <family val="1"/>
      </rPr>
      <t xml:space="preserve"> tra un soggetto e il successivo.
In caso di</t>
    </r>
    <r>
      <rPr>
        <b/>
        <i/>
        <sz val="11"/>
        <color theme="1"/>
        <rFont val="Times New Roman"/>
        <family val="1"/>
      </rPr>
      <t xml:space="preserve"> soggetti stranieri </t>
    </r>
    <r>
      <rPr>
        <i/>
        <sz val="11"/>
        <color theme="1"/>
        <rFont val="Times New Roman"/>
        <family val="1"/>
      </rPr>
      <t xml:space="preserve">non aventi Codice Fiscale italiano, immettere semplicemente il sesso ("F" o "M") nel campo Codice Fiscale.
Il </t>
    </r>
    <r>
      <rPr>
        <b/>
        <i/>
        <sz val="11"/>
        <color theme="1"/>
        <rFont val="Times New Roman"/>
        <family val="1"/>
      </rPr>
      <t>Comune di nascita</t>
    </r>
    <r>
      <rPr>
        <i/>
        <sz val="11"/>
        <color theme="1"/>
        <rFont val="Times New Roman"/>
        <family val="1"/>
      </rPr>
      <t xml:space="preserve"> deve essere scelto dal menu a tendina. In caso di nazione di nascita diversa da -Italia-, il comune di nascita non è un dato richiesto.
La </t>
    </r>
    <r>
      <rPr>
        <b/>
        <i/>
        <sz val="11"/>
        <color theme="1"/>
        <rFont val="Times New Roman"/>
        <family val="1"/>
      </rPr>
      <t>Provincia di nascita</t>
    </r>
    <r>
      <rPr>
        <i/>
        <sz val="11"/>
        <color theme="1"/>
        <rFont val="Times New Roman"/>
        <family val="1"/>
      </rPr>
      <t xml:space="preserve"> è un dato presente sul modello ai soli scopi di retrocompatibilità con i modelli precedenti, e può essere omesso a discrezione del compilatore. 
Per la </t>
    </r>
    <r>
      <rPr>
        <b/>
        <i/>
        <sz val="11"/>
        <color theme="1"/>
        <rFont val="Times New Roman"/>
        <family val="1"/>
      </rPr>
      <t>Nazione di nascita</t>
    </r>
    <r>
      <rPr>
        <i/>
        <sz val="11"/>
        <color theme="1"/>
        <rFont val="Times New Roman"/>
        <family val="1"/>
      </rPr>
      <t xml:space="preserve">, utilizzare il menu a tendina, presente nelle celle della sua colonna.
</t>
    </r>
  </si>
  <si>
    <r>
      <t xml:space="preserve">MODELLO REQUISITI GENERALI
</t>
    </r>
    <r>
      <rPr>
        <i/>
        <sz val="11"/>
        <color theme="1"/>
        <rFont val="Times New Roman"/>
        <family val="1"/>
      </rPr>
      <t>Ed. Febbraio 2022</t>
    </r>
  </si>
  <si>
    <t>R.E.M. SRL</t>
  </si>
  <si>
    <t>02240470605</t>
  </si>
  <si>
    <t>VIA FERRUCCIA 16/A 03010 PATRICA (FR)</t>
  </si>
  <si>
    <t>0775830116</t>
  </si>
  <si>
    <t>0775859345</t>
  </si>
  <si>
    <t>rem-motori@messaggipec.it</t>
  </si>
  <si>
    <t>info@rem-motori.it</t>
  </si>
  <si>
    <t>Adele Pace</t>
  </si>
  <si>
    <t>Ferentino (Fr)</t>
  </si>
  <si>
    <t>Legale Rappresentante</t>
  </si>
  <si>
    <t>Frosinone</t>
  </si>
  <si>
    <t>Fr-138995</t>
  </si>
  <si>
    <t>s.r.l.</t>
  </si>
  <si>
    <t>3314 - 2712</t>
  </si>
  <si>
    <t>Piazza Sandro Pertini</t>
  </si>
  <si>
    <t>x</t>
  </si>
  <si>
    <t>Adele</t>
  </si>
  <si>
    <t>Pace</t>
  </si>
  <si>
    <t>PCADLA60A65D539K</t>
  </si>
  <si>
    <t>Ferentino</t>
  </si>
  <si>
    <t>Fr</t>
  </si>
  <si>
    <t>legale rapp</t>
  </si>
  <si>
    <t xml:space="preserve">Alfredo </t>
  </si>
  <si>
    <t>Evangelisti</t>
  </si>
  <si>
    <t>VNGLRD67D05D810W</t>
  </si>
  <si>
    <t>Socio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</si>
</sst>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1"/>
      <color theme="1"/>
      <name val="Gill Sans MT"/>
      <family val="2"/>
    </font>
    <font>
      <sz val="12"/>
      <color theme="1"/>
      <name val="Gill Sans MT"/>
      <family val="2"/>
    </font>
    <font>
      <b/>
      <sz val="11"/>
      <color theme="1"/>
      <name val="Calibri"/>
      <family val="2"/>
      <scheme val="minor"/>
    </font>
    <font>
      <b/>
      <sz val="11"/>
      <color rgb="FFFF0000"/>
      <name val="Calibri"/>
      <family val="2"/>
      <scheme val="minor"/>
    </font>
    <font>
      <b/>
      <sz val="11"/>
      <name val="Calibri"/>
      <family val="2"/>
      <scheme val="minor"/>
    </font>
    <font>
      <b/>
      <sz val="11"/>
      <color theme="5" tint="-0.499984740745262"/>
      <name val="Calibri"/>
      <family val="2"/>
      <scheme val="minor"/>
    </font>
    <font>
      <u/>
      <sz val="11"/>
      <color theme="10"/>
      <name val="Calibri"/>
      <family val="2"/>
      <scheme val="minor"/>
    </font>
    <font>
      <u/>
      <sz val="11"/>
      <color theme="5" tint="-0.499984740745262"/>
      <name val="Calibri"/>
      <family val="2"/>
      <scheme val="minor"/>
    </font>
    <font>
      <b/>
      <sz val="14"/>
      <color theme="1"/>
      <name val="Times New Roman"/>
      <family val="1"/>
    </font>
    <font>
      <b/>
      <u/>
      <sz val="14"/>
      <color theme="1"/>
      <name val="Times New Roman"/>
      <family val="1"/>
    </font>
    <font>
      <b/>
      <sz val="11"/>
      <color theme="1"/>
      <name val="Times New Roman"/>
      <family val="1"/>
    </font>
    <font>
      <sz val="11"/>
      <color theme="1"/>
      <name val="Times New Roman"/>
      <family val="1"/>
    </font>
    <font>
      <i/>
      <sz val="10"/>
      <color theme="1"/>
      <name val="Times New Roman"/>
      <family val="1"/>
    </font>
    <font>
      <sz val="12"/>
      <color theme="1"/>
      <name val="Times New Roman"/>
      <family val="1"/>
    </font>
    <font>
      <i/>
      <sz val="11"/>
      <color theme="1"/>
      <name val="Times New Roman"/>
      <family val="1"/>
    </font>
    <font>
      <b/>
      <sz val="12"/>
      <color theme="1"/>
      <name val="Times New Roman"/>
      <family val="1"/>
    </font>
    <font>
      <sz val="11"/>
      <color rgb="FF000000"/>
      <name val="Times New Roman"/>
      <family val="1"/>
    </font>
    <font>
      <i/>
      <u/>
      <sz val="10"/>
      <color theme="1"/>
      <name val="Times New Roman"/>
      <family val="1"/>
    </font>
    <font>
      <u/>
      <sz val="11"/>
      <color theme="1"/>
      <name val="Times New Roman"/>
      <family val="1"/>
    </font>
    <font>
      <b/>
      <i/>
      <sz val="11"/>
      <color theme="1"/>
      <name val="Times New Roman"/>
      <family val="1"/>
    </font>
    <font>
      <b/>
      <i/>
      <u/>
      <sz val="11"/>
      <color theme="1"/>
      <name val="Times New Roman"/>
      <family val="1"/>
    </font>
    <font>
      <i/>
      <u/>
      <sz val="11"/>
      <color theme="1"/>
      <name val="Times New Roman"/>
      <family val="1"/>
    </font>
    <font>
      <i/>
      <sz val="8"/>
      <color theme="1"/>
      <name val="Times New Roman"/>
      <family val="1"/>
    </font>
    <font>
      <b/>
      <sz val="18"/>
      <color theme="1"/>
      <name val="Times New Roman"/>
      <family val="1"/>
    </font>
    <font>
      <sz val="11"/>
      <color theme="0"/>
      <name val="Gill Sans MT"/>
      <family val="2"/>
    </font>
    <font>
      <sz val="12"/>
      <color theme="0"/>
      <name val="Gill Sans MT"/>
      <family val="2"/>
    </font>
    <font>
      <sz val="8"/>
      <color theme="1"/>
      <name val="Gill Sans MT"/>
      <family val="2"/>
    </font>
    <font>
      <sz val="8"/>
      <color theme="1"/>
      <name val="Calibri"/>
      <family val="2"/>
      <scheme val="minor"/>
    </font>
    <font>
      <sz val="10"/>
      <name val="Arial"/>
      <family val="2"/>
    </font>
    <font>
      <b/>
      <sz val="10"/>
      <color indexed="18"/>
      <name val="Garamond"/>
      <family val="1"/>
    </font>
    <font>
      <sz val="10"/>
      <name val="Garamond"/>
      <family val="1"/>
    </font>
    <font>
      <sz val="9"/>
      <color theme="0"/>
      <name val="Gill Sans MT"/>
      <family val="2"/>
    </font>
    <font>
      <sz val="11"/>
      <color theme="0"/>
      <name val="Calibri"/>
      <family val="2"/>
      <scheme val="minor"/>
    </font>
    <font>
      <sz val="10"/>
      <color theme="1"/>
      <name val="Times New Roman"/>
      <family val="1"/>
    </font>
    <font>
      <sz val="11"/>
      <name val="Gill Sans MT"/>
      <family val="2"/>
    </font>
    <font>
      <sz val="11"/>
      <color rgb="FFFF0000"/>
      <name val="Gill Sans MT"/>
      <family val="2"/>
    </font>
    <font>
      <i/>
      <sz val="9"/>
      <color theme="1"/>
      <name val="Times New Roman"/>
      <family val="1"/>
    </font>
    <font>
      <sz val="8"/>
      <name val="Gill Sans MT"/>
      <family val="2"/>
    </font>
    <font>
      <sz val="8"/>
      <color theme="0"/>
      <name val="Gill Sans MT"/>
      <family val="2"/>
    </font>
    <font>
      <sz val="10"/>
      <color indexed="72"/>
      <name val="MS Sans Serif"/>
    </font>
    <font>
      <sz val="10"/>
      <color indexed="8"/>
      <name val="Arial"/>
    </font>
    <font>
      <sz val="11"/>
      <color indexed="8"/>
      <name val="Calibri"/>
    </font>
  </fonts>
  <fills count="18">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indexed="43"/>
        <bgColor indexed="26"/>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23"/>
      </top>
      <bottom style="medium">
        <color indexed="23"/>
      </bottom>
      <diagonal/>
    </border>
    <border>
      <left/>
      <right/>
      <top style="thin">
        <color indexed="23"/>
      </top>
      <bottom/>
      <diagonal/>
    </border>
    <border>
      <left style="thin">
        <color indexed="8"/>
      </left>
      <right style="thin">
        <color indexed="8"/>
      </right>
      <top style="thin">
        <color indexed="8"/>
      </top>
      <bottom style="thin">
        <color indexed="8"/>
      </bottom>
      <diagonal/>
    </border>
  </borders>
  <cellStyleXfs count="5">
    <xf numFmtId="0" fontId="0" fillId="0" borderId="0"/>
    <xf numFmtId="0" fontId="7" fillId="0" borderId="0" applyNumberFormat="0" applyFill="0" applyBorder="0" applyAlignment="0" applyProtection="0"/>
    <xf numFmtId="0" fontId="29" fillId="0" borderId="0"/>
    <xf numFmtId="0" fontId="40" fillId="0" borderId="0"/>
    <xf numFmtId="0" fontId="41" fillId="0" borderId="0"/>
  </cellStyleXfs>
  <cellXfs count="166">
    <xf numFmtId="0" fontId="0" fillId="0" borderId="0" xfId="0"/>
    <xf numFmtId="0" fontId="1" fillId="0" borderId="0" xfId="0" applyFont="1" applyFill="1" applyAlignment="1">
      <alignment vertical="center" wrapText="1"/>
    </xf>
    <xf numFmtId="0" fontId="2" fillId="0" borderId="0" xfId="0" applyFont="1" applyFill="1" applyAlignment="1">
      <alignment vertical="center" wrapText="1"/>
    </xf>
    <xf numFmtId="0" fontId="1" fillId="0" borderId="0" xfId="0" applyFont="1" applyFill="1" applyAlignment="1">
      <alignment vertical="top" wrapText="1"/>
    </xf>
    <xf numFmtId="0" fontId="4" fillId="0" borderId="1" xfId="0" applyFont="1" applyBorder="1" applyAlignment="1">
      <alignment horizontal="center"/>
    </xf>
    <xf numFmtId="0" fontId="0" fillId="0" borderId="0" xfId="0" applyAlignment="1">
      <alignment horizontal="center"/>
    </xf>
    <xf numFmtId="0" fontId="3" fillId="2" borderId="1" xfId="0" applyFont="1" applyFill="1" applyBorder="1"/>
    <xf numFmtId="0" fontId="0" fillId="2" borderId="1" xfId="0" applyFill="1" applyBorder="1"/>
    <xf numFmtId="0" fontId="3" fillId="3" borderId="1" xfId="0" applyFont="1" applyFill="1" applyBorder="1"/>
    <xf numFmtId="0" fontId="0" fillId="3" borderId="1" xfId="0" applyFill="1" applyBorder="1"/>
    <xf numFmtId="0" fontId="3" fillId="4" borderId="1" xfId="0" applyFont="1" applyFill="1" applyBorder="1"/>
    <xf numFmtId="0" fontId="0" fillId="4" borderId="1" xfId="0" applyFill="1" applyBorder="1"/>
    <xf numFmtId="0" fontId="3" fillId="5" borderId="1" xfId="0" applyFont="1" applyFill="1" applyBorder="1"/>
    <xf numFmtId="0" fontId="0" fillId="5" borderId="1" xfId="0" applyFill="1" applyBorder="1"/>
    <xf numFmtId="0" fontId="3" fillId="6" borderId="1" xfId="0" applyFont="1" applyFill="1" applyBorder="1"/>
    <xf numFmtId="0" fontId="0" fillId="6" borderId="1" xfId="0" applyFill="1" applyBorder="1"/>
    <xf numFmtId="0" fontId="3" fillId="7" borderId="1" xfId="0" applyFont="1" applyFill="1" applyBorder="1"/>
    <xf numFmtId="0" fontId="0" fillId="7" borderId="1" xfId="0" applyFill="1" applyBorder="1"/>
    <xf numFmtId="0" fontId="3" fillId="8" borderId="1" xfId="0" applyFont="1" applyFill="1" applyBorder="1"/>
    <xf numFmtId="0" fontId="0" fillId="8" borderId="1" xfId="0" applyFill="1" applyBorder="1"/>
    <xf numFmtId="0" fontId="3" fillId="9" borderId="1" xfId="0" applyFont="1" applyFill="1" applyBorder="1"/>
    <xf numFmtId="0" fontId="0" fillId="9" borderId="1" xfId="0" applyFill="1" applyBorder="1"/>
    <xf numFmtId="0" fontId="3" fillId="10" borderId="1" xfId="0" applyFont="1" applyFill="1" applyBorder="1"/>
    <xf numFmtId="0" fontId="0" fillId="10" borderId="1" xfId="0" applyFill="1" applyBorder="1"/>
    <xf numFmtId="0" fontId="3" fillId="11" borderId="1" xfId="0" applyFont="1" applyFill="1" applyBorder="1"/>
    <xf numFmtId="0" fontId="0" fillId="11" borderId="1" xfId="0" applyFill="1" applyBorder="1"/>
    <xf numFmtId="0" fontId="3" fillId="12" borderId="1" xfId="0" applyFont="1" applyFill="1" applyBorder="1"/>
    <xf numFmtId="0" fontId="0" fillId="12" borderId="1" xfId="0" applyFill="1" applyBorder="1"/>
    <xf numFmtId="0" fontId="3" fillId="13" borderId="1" xfId="0" applyFont="1" applyFill="1" applyBorder="1"/>
    <xf numFmtId="0" fontId="0" fillId="13" borderId="1" xfId="0" applyFill="1" applyBorder="1"/>
    <xf numFmtId="0" fontId="3" fillId="14" borderId="1" xfId="0" applyFont="1" applyFill="1" applyBorder="1"/>
    <xf numFmtId="0" fontId="0" fillId="14" borderId="1" xfId="0" applyFill="1" applyBorder="1"/>
    <xf numFmtId="0" fontId="5" fillId="5" borderId="1" xfId="0" applyFont="1" applyFill="1" applyBorder="1"/>
    <xf numFmtId="0" fontId="5" fillId="10" borderId="1" xfId="0" applyFont="1" applyFill="1" applyBorder="1"/>
    <xf numFmtId="0" fontId="5" fillId="8" borderId="1" xfId="0" applyFont="1" applyFill="1" applyBorder="1"/>
    <xf numFmtId="0" fontId="5" fillId="13" borderId="1" xfId="0" applyFont="1" applyFill="1" applyBorder="1"/>
    <xf numFmtId="0" fontId="6" fillId="15" borderId="1" xfId="0" applyFont="1" applyFill="1" applyBorder="1"/>
    <xf numFmtId="0" fontId="8" fillId="15" borderId="1" xfId="1" applyFont="1" applyFill="1" applyBorder="1"/>
    <xf numFmtId="0" fontId="6" fillId="9" borderId="1" xfId="0" applyFont="1" applyFill="1" applyBorder="1"/>
    <xf numFmtId="0" fontId="8" fillId="9" borderId="1" xfId="1" applyFont="1" applyFill="1" applyBorder="1"/>
    <xf numFmtId="0" fontId="0" fillId="16" borderId="1" xfId="0" applyFill="1" applyBorder="1"/>
    <xf numFmtId="0" fontId="12" fillId="0" borderId="0" xfId="0" applyFont="1" applyFill="1" applyAlignment="1">
      <alignment vertical="center" wrapText="1"/>
    </xf>
    <xf numFmtId="0" fontId="14" fillId="0" borderId="0" xfId="0" applyFont="1" applyFill="1" applyAlignment="1">
      <alignment vertical="center" wrapText="1"/>
    </xf>
    <xf numFmtId="0" fontId="12" fillId="0" borderId="0" xfId="0" applyFont="1" applyFill="1" applyBorder="1" applyAlignment="1">
      <alignment vertical="center" wrapText="1"/>
    </xf>
    <xf numFmtId="0" fontId="12" fillId="0" borderId="1" xfId="0" applyFont="1" applyFill="1" applyBorder="1" applyAlignment="1" applyProtection="1">
      <alignment horizontal="center" vertical="center" wrapText="1"/>
      <protection locked="0"/>
    </xf>
    <xf numFmtId="0" fontId="12" fillId="0" borderId="0" xfId="0" applyFont="1" applyFill="1" applyAlignment="1">
      <alignment horizontal="left"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horizontal="left" vertical="top" wrapText="1"/>
    </xf>
    <xf numFmtId="0" fontId="12" fillId="0" borderId="0" xfId="0" applyFont="1" applyFill="1" applyBorder="1" applyAlignment="1">
      <alignment vertical="top" wrapText="1"/>
    </xf>
    <xf numFmtId="0" fontId="11" fillId="0" borderId="0" xfId="0" applyFont="1" applyFill="1" applyAlignment="1">
      <alignment horizontal="center" vertical="top" wrapText="1"/>
    </xf>
    <xf numFmtId="0" fontId="12" fillId="0" borderId="0" xfId="0" applyFont="1" applyFill="1" applyAlignment="1">
      <alignment vertical="top" wrapText="1"/>
    </xf>
    <xf numFmtId="0" fontId="12" fillId="0" borderId="0" xfId="0" applyFont="1" applyFill="1" applyAlignment="1">
      <alignment horizontal="center" vertical="center" wrapText="1"/>
    </xf>
    <xf numFmtId="0" fontId="11" fillId="0" borderId="0" xfId="0" applyFont="1" applyFill="1" applyAlignment="1">
      <alignment horizontal="left" vertical="top" wrapText="1"/>
    </xf>
    <xf numFmtId="0" fontId="12" fillId="0" borderId="0" xfId="0" applyFont="1" applyFill="1" applyAlignment="1">
      <alignment horizontal="right" vertical="center"/>
    </xf>
    <xf numFmtId="0" fontId="15" fillId="0" borderId="0" xfId="0" applyFont="1" applyFill="1" applyAlignment="1">
      <alignment horizontal="left" vertical="center"/>
    </xf>
    <xf numFmtId="0" fontId="12" fillId="0" borderId="0" xfId="0" applyFont="1" applyFill="1" applyAlignment="1">
      <alignment horizontal="left" vertical="center"/>
    </xf>
    <xf numFmtId="0" fontId="12" fillId="0" borderId="0" xfId="0" applyFont="1" applyFill="1" applyAlignment="1">
      <alignment horizontal="right" vertical="top"/>
    </xf>
    <xf numFmtId="0" fontId="12" fillId="0" borderId="0" xfId="0" applyFont="1" applyFill="1" applyAlignment="1">
      <alignment vertical="center"/>
    </xf>
    <xf numFmtId="0" fontId="11" fillId="0" borderId="0" xfId="0" applyFont="1" applyFill="1" applyAlignment="1">
      <alignment horizontal="left" vertical="center"/>
    </xf>
    <xf numFmtId="0" fontId="13" fillId="0" borderId="0" xfId="0" applyFont="1" applyFill="1" applyAlignment="1">
      <alignment vertical="center"/>
    </xf>
    <xf numFmtId="0" fontId="15" fillId="0" borderId="0" xfId="0" applyFont="1" applyFill="1" applyAlignment="1">
      <alignment horizontal="justify" vertical="center"/>
    </xf>
    <xf numFmtId="0" fontId="11" fillId="0" borderId="0" xfId="0" applyFont="1" applyFill="1" applyAlignment="1">
      <alignment horizontal="center" vertical="center" wrapText="1"/>
    </xf>
    <xf numFmtId="0" fontId="12" fillId="0" borderId="0" xfId="0" applyFont="1" applyFill="1" applyAlignment="1">
      <alignment horizontal="justify" vertical="center"/>
    </xf>
    <xf numFmtId="0" fontId="12" fillId="0" borderId="1" xfId="0" applyFont="1" applyFill="1" applyBorder="1" applyAlignment="1">
      <alignment horizontal="center" vertical="center" wrapText="1"/>
    </xf>
    <xf numFmtId="0" fontId="15" fillId="0" borderId="0" xfId="0" applyFont="1" applyFill="1" applyBorder="1" applyAlignment="1">
      <alignment vertical="center" wrapText="1"/>
    </xf>
    <xf numFmtId="0" fontId="15" fillId="0" borderId="1" xfId="0" applyFont="1" applyFill="1" applyBorder="1" applyAlignment="1" applyProtection="1">
      <alignment vertical="center" wrapText="1"/>
      <protection locked="0"/>
    </xf>
    <xf numFmtId="0" fontId="12" fillId="0" borderId="0" xfId="0" applyFont="1" applyFill="1" applyBorder="1" applyAlignment="1" applyProtection="1">
      <alignment horizontal="center" vertical="center" wrapText="1"/>
      <protection locked="0"/>
    </xf>
    <xf numFmtId="0" fontId="25" fillId="0" borderId="0" xfId="0" applyFont="1" applyAlignment="1">
      <alignment vertical="center" wrapText="1"/>
    </xf>
    <xf numFmtId="0" fontId="25" fillId="0" borderId="0" xfId="0" applyFont="1" applyAlignment="1">
      <alignment vertical="center"/>
    </xf>
    <xf numFmtId="0" fontId="26" fillId="0" borderId="0" xfId="0" applyFont="1" applyAlignment="1">
      <alignment vertical="center" wrapText="1"/>
    </xf>
    <xf numFmtId="0" fontId="26" fillId="0" borderId="0" xfId="0" applyFont="1" applyAlignment="1">
      <alignment vertical="center"/>
    </xf>
    <xf numFmtId="0" fontId="25" fillId="0" borderId="0" xfId="0" applyFont="1" applyAlignment="1">
      <alignment horizontal="center" vertical="center"/>
    </xf>
    <xf numFmtId="0" fontId="25" fillId="0" borderId="0" xfId="0" applyFont="1" applyAlignment="1">
      <alignment vertical="top" wrapText="1"/>
    </xf>
    <xf numFmtId="0" fontId="25" fillId="0" borderId="0" xfId="0" applyFont="1" applyAlignment="1">
      <alignment vertical="top"/>
    </xf>
    <xf numFmtId="1" fontId="30" fillId="0" borderId="6" xfId="2" applyNumberFormat="1" applyFont="1" applyBorder="1" applyAlignment="1">
      <alignment horizontal="center" vertical="center" wrapText="1"/>
    </xf>
    <xf numFmtId="1" fontId="30" fillId="0" borderId="6" xfId="2" applyNumberFormat="1" applyFont="1" applyBorder="1" applyAlignment="1">
      <alignment horizontal="center" vertical="center"/>
    </xf>
    <xf numFmtId="0" fontId="31" fillId="0" borderId="0" xfId="2" applyFont="1" applyAlignment="1">
      <alignment horizontal="center" vertical="center"/>
    </xf>
    <xf numFmtId="1" fontId="31" fillId="0" borderId="7" xfId="2" applyNumberFormat="1" applyFont="1" applyBorder="1"/>
    <xf numFmtId="0" fontId="31" fillId="0" borderId="0" xfId="2" applyFont="1"/>
    <xf numFmtId="1" fontId="31" fillId="0" borderId="0" xfId="2" applyNumberFormat="1" applyFont="1"/>
    <xf numFmtId="0" fontId="29" fillId="17" borderId="8" xfId="2" applyFill="1" applyBorder="1" applyAlignment="1">
      <alignment horizontal="center" vertical="center"/>
    </xf>
    <xf numFmtId="0" fontId="29" fillId="0" borderId="8" xfId="2" applyBorder="1" applyAlignment="1">
      <alignment horizontal="center" vertical="center"/>
    </xf>
    <xf numFmtId="0" fontId="32" fillId="0" borderId="0" xfId="0" applyFont="1" applyAlignment="1">
      <alignment vertical="center" wrapText="1"/>
    </xf>
    <xf numFmtId="1" fontId="0" fillId="0" borderId="0" xfId="0" applyNumberFormat="1"/>
    <xf numFmtId="0" fontId="33" fillId="0" borderId="0" xfId="0" applyFont="1"/>
    <xf numFmtId="0" fontId="12" fillId="0" borderId="1" xfId="0" applyFont="1" applyBorder="1" applyAlignment="1" applyProtection="1">
      <alignment horizontal="center" vertical="center" wrapText="1"/>
      <protection locked="0"/>
    </xf>
    <xf numFmtId="0" fontId="25" fillId="0" borderId="0" xfId="0" applyFont="1" applyFill="1" applyAlignment="1">
      <alignment vertical="center" wrapText="1"/>
    </xf>
    <xf numFmtId="0" fontId="26" fillId="0" borderId="0" xfId="0" applyFont="1" applyFill="1" applyAlignment="1">
      <alignment vertical="center" wrapText="1"/>
    </xf>
    <xf numFmtId="0" fontId="25" fillId="0" borderId="0" xfId="0" applyFont="1" applyFill="1" applyAlignment="1">
      <alignment vertical="top" wrapText="1"/>
    </xf>
    <xf numFmtId="0" fontId="35" fillId="0" borderId="0" xfId="0" applyFont="1" applyAlignment="1">
      <alignment vertical="center"/>
    </xf>
    <xf numFmtId="0" fontId="35" fillId="0" borderId="0" xfId="0" applyFont="1" applyAlignment="1">
      <alignment vertical="center" wrapText="1"/>
    </xf>
    <xf numFmtId="0" fontId="36" fillId="0" borderId="0" xfId="0" applyFont="1" applyAlignment="1">
      <alignment vertical="center" wrapText="1"/>
    </xf>
    <xf numFmtId="0" fontId="38" fillId="0" borderId="0" xfId="0" applyFont="1" applyAlignment="1">
      <alignment vertical="center" wrapText="1"/>
    </xf>
    <xf numFmtId="0" fontId="39" fillId="0" borderId="0" xfId="0" applyFont="1" applyAlignment="1">
      <alignment vertical="center" wrapText="1"/>
    </xf>
    <xf numFmtId="0" fontId="42" fillId="0" borderId="1" xfId="4" applyFont="1" applyFill="1" applyBorder="1" applyAlignment="1">
      <alignment horizontal="center" wrapText="1"/>
    </xf>
    <xf numFmtId="0" fontId="12" fillId="0" borderId="1" xfId="0" applyFont="1" applyFill="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49" fontId="12" fillId="0" borderId="1" xfId="0" applyNumberFormat="1" applyFont="1" applyBorder="1" applyAlignment="1" applyProtection="1">
      <alignment horizontal="left" vertical="center" wrapText="1"/>
      <protection locked="0"/>
    </xf>
    <xf numFmtId="49" fontId="12" fillId="0" borderId="1" xfId="0" applyNumberFormat="1" applyFont="1" applyFill="1" applyBorder="1" applyAlignment="1" applyProtection="1">
      <alignment horizontal="left" vertical="center" wrapText="1"/>
      <protection locked="0"/>
    </xf>
    <xf numFmtId="0" fontId="7" fillId="0" borderId="1" xfId="1" applyFill="1" applyBorder="1" applyAlignment="1" applyProtection="1">
      <alignment horizontal="left" vertical="center" wrapText="1"/>
      <protection locked="0"/>
    </xf>
    <xf numFmtId="14" fontId="12" fillId="0" borderId="1" xfId="0" applyNumberFormat="1" applyFont="1" applyBorder="1" applyAlignment="1" applyProtection="1">
      <alignment horizontal="left" vertical="center" wrapText="1"/>
      <protection locked="0"/>
    </xf>
    <xf numFmtId="14" fontId="12" fillId="0" borderId="1" xfId="0" applyNumberFormat="1" applyFont="1" applyFill="1" applyBorder="1" applyAlignment="1" applyProtection="1">
      <alignment horizontal="left" vertical="center" wrapText="1"/>
      <protection locked="0"/>
    </xf>
    <xf numFmtId="14" fontId="12" fillId="0" borderId="2" xfId="0" applyNumberFormat="1" applyFont="1" applyFill="1" applyBorder="1" applyAlignment="1" applyProtection="1">
      <alignment horizontal="left" vertical="center" wrapText="1"/>
      <protection locked="0"/>
    </xf>
    <xf numFmtId="0" fontId="12" fillId="0" borderId="3" xfId="0" applyFont="1" applyFill="1" applyBorder="1" applyAlignment="1" applyProtection="1">
      <alignment horizontal="left" vertical="center" wrapText="1"/>
      <protection locked="0"/>
    </xf>
    <xf numFmtId="0" fontId="12" fillId="0" borderId="4" xfId="0" applyFont="1" applyFill="1" applyBorder="1" applyAlignment="1" applyProtection="1">
      <alignment horizontal="left" vertical="center" wrapText="1"/>
      <protection locked="0"/>
    </xf>
    <xf numFmtId="0" fontId="12" fillId="0" borderId="2" xfId="0" applyFont="1" applyFill="1" applyBorder="1" applyAlignment="1" applyProtection="1">
      <alignment horizontal="left" vertical="center" wrapText="1"/>
      <protection locked="0"/>
    </xf>
    <xf numFmtId="49" fontId="12" fillId="0" borderId="2" xfId="0" applyNumberFormat="1" applyFont="1" applyFill="1" applyBorder="1" applyAlignment="1" applyProtection="1">
      <alignment horizontal="left" vertical="center" wrapText="1"/>
      <protection locked="0"/>
    </xf>
    <xf numFmtId="49" fontId="12" fillId="0" borderId="3" xfId="0" applyNumberFormat="1" applyFont="1" applyFill="1" applyBorder="1" applyAlignment="1" applyProtection="1">
      <alignment horizontal="left" vertical="center" wrapText="1"/>
      <protection locked="0"/>
    </xf>
    <xf numFmtId="49" fontId="12" fillId="0" borderId="4" xfId="0" applyNumberFormat="1" applyFont="1" applyFill="1" applyBorder="1" applyAlignment="1" applyProtection="1">
      <alignment horizontal="left" vertical="center" wrapText="1"/>
      <protection locked="0"/>
    </xf>
    <xf numFmtId="0" fontId="27" fillId="0" borderId="5" xfId="0" applyFont="1" applyBorder="1" applyAlignment="1">
      <alignment vertical="center" wrapText="1"/>
    </xf>
    <xf numFmtId="0" fontId="28" fillId="0" borderId="5" xfId="0" applyFont="1" applyBorder="1" applyAlignment="1">
      <alignment vertical="center" wrapText="1"/>
    </xf>
    <xf numFmtId="0" fontId="12" fillId="0" borderId="2"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14" fontId="34" fillId="0" borderId="2" xfId="0" applyNumberFormat="1" applyFont="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34" fillId="0" borderId="2" xfId="0" applyFont="1" applyBorder="1" applyAlignment="1" applyProtection="1">
      <alignment horizontal="left" vertical="center" wrapText="1"/>
      <protection locked="0"/>
    </xf>
    <xf numFmtId="0" fontId="34" fillId="0" borderId="3" xfId="0" applyFont="1" applyBorder="1" applyAlignment="1" applyProtection="1">
      <alignment horizontal="left" vertical="center" wrapText="1"/>
      <protection locked="0"/>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0" xfId="0" applyFont="1" applyFill="1" applyAlignment="1">
      <alignment horizontal="left" vertical="top" wrapText="1"/>
    </xf>
    <xf numFmtId="0" fontId="16" fillId="0" borderId="0" xfId="0" applyFont="1" applyFill="1" applyAlignment="1">
      <alignment horizontal="center" vertical="center" wrapText="1"/>
    </xf>
    <xf numFmtId="0" fontId="11" fillId="0" borderId="0" xfId="0" applyFont="1" applyFill="1" applyBorder="1" applyAlignment="1">
      <alignment horizontal="center" vertical="top" wrapText="1"/>
    </xf>
    <xf numFmtId="0" fontId="12" fillId="0" borderId="0" xfId="0" applyFont="1" applyFill="1" applyBorder="1" applyAlignment="1">
      <alignment horizontal="left" vertical="top" wrapText="1"/>
    </xf>
    <xf numFmtId="0" fontId="17" fillId="0" borderId="0" xfId="0" applyFont="1" applyFill="1" applyAlignment="1">
      <alignment horizontal="center"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5" fillId="0" borderId="0" xfId="0" applyFont="1" applyFill="1" applyAlignment="1">
      <alignment horizontal="justify" vertical="top" wrapText="1"/>
    </xf>
    <xf numFmtId="0" fontId="11" fillId="0" borderId="1" xfId="0"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2" fillId="0" borderId="1" xfId="0" applyFont="1" applyFill="1" applyBorder="1" applyAlignment="1">
      <alignment horizontal="left" vertical="center" wrapText="1"/>
    </xf>
    <xf numFmtId="0" fontId="15" fillId="0" borderId="0" xfId="0" applyFont="1" applyFill="1" applyAlignment="1">
      <alignment horizontal="left" vertical="center" wrapText="1"/>
    </xf>
    <xf numFmtId="0" fontId="24" fillId="0" borderId="0" xfId="0" applyFont="1" applyFill="1" applyAlignment="1">
      <alignment horizontal="center" vertical="center" wrapText="1"/>
    </xf>
    <xf numFmtId="0" fontId="9" fillId="0" borderId="0" xfId="0" applyFont="1" applyFill="1" applyAlignment="1">
      <alignment horizontal="center" vertical="center" wrapText="1"/>
    </xf>
    <xf numFmtId="0" fontId="12" fillId="0" borderId="0" xfId="0" applyFont="1" applyFill="1" applyAlignment="1">
      <alignment horizontal="left" vertical="center" wrapText="1"/>
    </xf>
    <xf numFmtId="0" fontId="11" fillId="0" borderId="0" xfId="0" applyFont="1" applyFill="1" applyAlignment="1">
      <alignment horizontal="center" vertical="center" wrapText="1"/>
    </xf>
    <xf numFmtId="0" fontId="12" fillId="0" borderId="0"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Fill="1" applyAlignment="1">
      <alignment horizontal="left" vertical="top" wrapText="1"/>
    </xf>
    <xf numFmtId="0" fontId="13" fillId="0" borderId="0" xfId="0" applyFont="1" applyFill="1" applyAlignment="1">
      <alignment horizontal="left" vertical="center" wrapText="1"/>
    </xf>
    <xf numFmtId="0" fontId="12" fillId="0" borderId="1" xfId="0" applyFont="1" applyFill="1" applyBorder="1" applyAlignment="1" applyProtection="1">
      <alignment horizontal="left" vertical="top" wrapText="1"/>
      <protection locked="0"/>
    </xf>
    <xf numFmtId="0" fontId="17" fillId="0" borderId="0"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2" fillId="0" borderId="0" xfId="0" applyFont="1" applyFill="1" applyBorder="1" applyAlignment="1" applyProtection="1">
      <alignment horizontal="left" vertical="center" wrapText="1"/>
      <protection locked="0"/>
    </xf>
    <xf numFmtId="0" fontId="12" fillId="0" borderId="0" xfId="0" applyFont="1" applyFill="1" applyAlignment="1">
      <alignment horizontal="justify" vertical="top" wrapText="1"/>
    </xf>
    <xf numFmtId="0" fontId="11" fillId="0" borderId="0" xfId="0" applyFont="1" applyFill="1" applyAlignment="1">
      <alignment horizontal="left" vertical="center" wrapText="1"/>
    </xf>
    <xf numFmtId="0" fontId="20" fillId="0" borderId="0" xfId="0" applyFont="1" applyFill="1" applyAlignment="1">
      <alignment horizontal="left"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0" xfId="0" applyFont="1" applyFill="1" applyBorder="1" applyAlignment="1" applyProtection="1">
      <alignment horizontal="left" vertical="top" wrapText="1"/>
      <protection locked="0"/>
    </xf>
    <xf numFmtId="0" fontId="12" fillId="0" borderId="0" xfId="0" applyFont="1" applyFill="1" applyAlignment="1">
      <alignment horizontal="left" vertical="center"/>
    </xf>
    <xf numFmtId="0" fontId="13" fillId="0" borderId="5" xfId="0" applyFont="1" applyFill="1" applyBorder="1" applyAlignment="1">
      <alignment horizontal="left" vertical="center" wrapText="1"/>
    </xf>
    <xf numFmtId="0" fontId="12" fillId="0" borderId="2" xfId="0" applyFont="1" applyFill="1" applyBorder="1" applyAlignment="1" applyProtection="1">
      <alignment horizontal="left" vertical="top" wrapText="1"/>
      <protection locked="0"/>
    </xf>
    <xf numFmtId="0" fontId="12" fillId="0" borderId="3" xfId="0" applyFont="1" applyFill="1" applyBorder="1" applyAlignment="1" applyProtection="1">
      <alignment horizontal="left" vertical="top" wrapText="1"/>
      <protection locked="0"/>
    </xf>
    <xf numFmtId="0" fontId="12" fillId="0" borderId="4" xfId="0" applyFont="1" applyFill="1" applyBorder="1" applyAlignment="1" applyProtection="1">
      <alignment horizontal="left" vertical="top" wrapText="1"/>
      <protection locked="0"/>
    </xf>
    <xf numFmtId="14" fontId="12" fillId="0" borderId="2" xfId="0" applyNumberFormat="1" applyFont="1" applyFill="1" applyBorder="1" applyAlignment="1">
      <alignment horizontal="center" vertical="center" wrapText="1"/>
    </xf>
    <xf numFmtId="14" fontId="12" fillId="0" borderId="3" xfId="0" applyNumberFormat="1" applyFont="1" applyFill="1" applyBorder="1" applyAlignment="1">
      <alignment horizontal="center" vertical="center" wrapText="1"/>
    </xf>
    <xf numFmtId="14" fontId="12" fillId="0" borderId="4" xfId="0" applyNumberFormat="1" applyFont="1" applyFill="1" applyBorder="1" applyAlignment="1">
      <alignment horizontal="center" vertical="center" wrapText="1"/>
    </xf>
  </cellXfs>
  <cellStyles count="5">
    <cellStyle name="Collegamento ipertestuale" xfId="1" builtinId="8"/>
    <cellStyle name="Normal 2" xfId="2" xr:uid="{00000000-0005-0000-0000-000001000000}"/>
    <cellStyle name="Normal 3" xfId="3" xr:uid="{00000000-0005-0000-0000-000002000000}"/>
    <cellStyle name="Normale" xfId="0" builtinId="0"/>
    <cellStyle name="Normale_ElencoStatiTerritori" xfId="4" xr:uid="{00000000-0005-0000-0000-000004000000}"/>
  </cellStyles>
  <dxfs count="450">
    <dxf>
      <alignment horizontal="center" vertical="bottom" textRotation="0" wrapText="0" indent="0" justifyLastLine="0" shrinkToFit="0" readingOrder="0"/>
    </dxf>
    <dxf>
      <font>
        <b/>
        <i val="0"/>
        <color theme="1" tint="4.9989318521683403E-2"/>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24849</xdr:colOff>
      <xdr:row>0</xdr:row>
      <xdr:rowOff>99389</xdr:rowOff>
    </xdr:from>
    <xdr:to>
      <xdr:col>12</xdr:col>
      <xdr:colOff>62535</xdr:colOff>
      <xdr:row>0</xdr:row>
      <xdr:rowOff>570364</xdr:rowOff>
    </xdr:to>
    <xdr:pic>
      <xdr:nvPicPr>
        <xdr:cNvPr id="2" name="Immagine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4538" r="48823" b="-1"/>
        <a:stretch/>
      </xdr:blipFill>
      <xdr:spPr bwMode="auto">
        <a:xfrm>
          <a:off x="24849" y="99389"/>
          <a:ext cx="1954696" cy="470975"/>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a1" displayName="Tabella1" ref="A1:B234" totalsRowShown="0">
  <autoFilter ref="A1:B234" xr:uid="{00000000-0009-0000-0100-000001000000}"/>
  <tableColumns count="2">
    <tableColumn id="1" xr3:uid="{00000000-0010-0000-0000-000001000000}" name="#" dataDxfId="0"/>
    <tableColumn id="2" xr3:uid="{00000000-0010-0000-0000-000002000000}" name="NAZIONE"/>
  </tableColumns>
  <tableStyleInfo name="TableStyleMedium9"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rem-motori.it" TargetMode="External"/><Relationship Id="rId1" Type="http://schemas.openxmlformats.org/officeDocument/2006/relationships/hyperlink" Target="mailto:rem-motori@messaggipec.i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dp.trento.gtpec@pce.agenziaentrate.it" TargetMode="External"/><Relationship Id="rId1" Type="http://schemas.openxmlformats.org/officeDocument/2006/relationships/hyperlink" Target="mailto:dr.valledaosta.gtpec@pce.agenziaentrate.it"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350"/>
  <sheetViews>
    <sheetView showGridLines="0" tabSelected="1" zoomScale="60" zoomScaleNormal="60" zoomScaleSheetLayoutView="100" workbookViewId="0">
      <selection activeCell="A25" sqref="A25"/>
    </sheetView>
  </sheetViews>
  <sheetFormatPr defaultColWidth="9.109375" defaultRowHeight="18" x14ac:dyDescent="0.3"/>
  <cols>
    <col min="1" max="1" width="4.44140625" style="1" bestFit="1" customWidth="1"/>
    <col min="2" max="2" width="1.44140625" style="1" customWidth="1"/>
    <col min="3" max="3" width="4.88671875" style="1" customWidth="1"/>
    <col min="4" max="5" width="0.5546875" style="1" customWidth="1"/>
    <col min="6" max="6" width="3.6640625" style="1" customWidth="1"/>
    <col min="7" max="7" width="1.44140625" style="1" customWidth="1"/>
    <col min="8" max="8" width="2.44140625" style="1" customWidth="1"/>
    <col min="9" max="9" width="1.44140625" style="1" customWidth="1"/>
    <col min="10" max="10" width="2.33203125" style="1" customWidth="1"/>
    <col min="11" max="11" width="1.44140625" style="1" customWidth="1"/>
    <col min="12" max="12" width="3.6640625" style="1" customWidth="1"/>
    <col min="13" max="13" width="1.44140625" style="1" customWidth="1"/>
    <col min="14" max="22" width="3.88671875" style="1" customWidth="1"/>
    <col min="23" max="25" width="4.33203125" style="1" customWidth="1"/>
    <col min="26" max="26" width="2.88671875" style="1" customWidth="1"/>
    <col min="27" max="27" width="20.33203125" style="1" customWidth="1"/>
    <col min="28" max="29" width="4.33203125" style="1" customWidth="1"/>
    <col min="30" max="37" width="3.88671875" style="1" customWidth="1"/>
    <col min="38" max="38" width="1.6640625" style="67" customWidth="1"/>
    <col min="39" max="39" width="79.109375" style="68" customWidth="1"/>
    <col min="40" max="41" width="11.5546875" style="68" bestFit="1" customWidth="1"/>
    <col min="42" max="45" width="9.109375" style="68"/>
    <col min="46" max="53" width="9.109375" style="67"/>
    <col min="54" max="54" width="24.88671875" style="67" bestFit="1" customWidth="1"/>
    <col min="55" max="55" width="21.88671875" style="67" bestFit="1" customWidth="1"/>
    <col min="56" max="56" width="34.5546875" style="67" bestFit="1" customWidth="1"/>
    <col min="57" max="57" width="31.44140625" style="67" bestFit="1" customWidth="1"/>
    <col min="58" max="156" width="9.109375" style="67"/>
    <col min="157" max="160" width="9.109375" style="86"/>
    <col min="161" max="16384" width="9.109375" style="1"/>
  </cols>
  <sheetData>
    <row r="1" spans="1:160" ht="53.25" customHeight="1" x14ac:dyDescent="0.3">
      <c r="A1" s="137" t="s">
        <v>18008</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row>
    <row r="2" spans="1:160" ht="111" customHeight="1" x14ac:dyDescent="0.3">
      <c r="A2" s="138" t="s">
        <v>629</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row>
    <row r="3" spans="1:160" s="2" customFormat="1" ht="10.5" customHeight="1" x14ac:dyDescent="0.3">
      <c r="A3" s="109"/>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69"/>
      <c r="AM3" s="70"/>
      <c r="AN3" s="70"/>
      <c r="AO3" s="70"/>
      <c r="AP3" s="70"/>
      <c r="AQ3" s="70"/>
      <c r="AR3" s="70"/>
      <c r="AS3" s="70"/>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87"/>
      <c r="FB3" s="87"/>
      <c r="FC3" s="87"/>
      <c r="FD3" s="87"/>
    </row>
    <row r="4" spans="1:160" x14ac:dyDescent="0.3">
      <c r="A4" s="133" t="s">
        <v>7</v>
      </c>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M4" s="68" t="str">
        <f>IF(AND(R5&lt;&gt;"",Q120&lt;&gt;""),"Necessario compilare la direzione provinciale/ ufficio grandi contribuenti sulla cella Q120","")</f>
        <v>Necessario compilare la direzione provinciale/ ufficio grandi contribuenti sulla cella Q120</v>
      </c>
    </row>
    <row r="5" spans="1:160" ht="17.25" customHeight="1" x14ac:dyDescent="0.3">
      <c r="A5" s="135" t="s">
        <v>0</v>
      </c>
      <c r="B5" s="135"/>
      <c r="C5" s="135"/>
      <c r="D5" s="135"/>
      <c r="E5" s="135"/>
      <c r="F5" s="135"/>
      <c r="G5" s="135"/>
      <c r="H5" s="135"/>
      <c r="I5" s="135"/>
      <c r="J5" s="135"/>
      <c r="K5" s="135"/>
      <c r="L5" s="135"/>
      <c r="M5" s="135"/>
      <c r="N5" s="135"/>
      <c r="O5" s="135"/>
      <c r="P5" s="135"/>
      <c r="Q5" s="135"/>
      <c r="R5" s="96" t="s">
        <v>18009</v>
      </c>
      <c r="S5" s="96"/>
      <c r="T5" s="96"/>
      <c r="U5" s="96"/>
      <c r="V5" s="96"/>
      <c r="W5" s="96"/>
      <c r="X5" s="96"/>
      <c r="Y5" s="96"/>
      <c r="Z5" s="96"/>
      <c r="AA5" s="96"/>
      <c r="AB5" s="96"/>
      <c r="AC5" s="96"/>
      <c r="AD5" s="96"/>
      <c r="AE5" s="96"/>
      <c r="AF5" s="96"/>
      <c r="AG5" s="96"/>
      <c r="AH5" s="96"/>
      <c r="AI5" s="96"/>
      <c r="AJ5" s="96"/>
      <c r="AK5" s="96"/>
      <c r="AM5" s="92" t="str">
        <f>AS5</f>
        <v/>
      </c>
      <c r="AN5" s="68" t="b">
        <f>R5&lt;&gt;""</f>
        <v>1</v>
      </c>
      <c r="AS5" s="68" t="str">
        <f>IF(AN5=FALSE,"Non è stata inserita la ragione sociale.","")</f>
        <v/>
      </c>
    </row>
    <row r="6" spans="1:160" ht="26.25" customHeight="1" x14ac:dyDescent="0.3">
      <c r="A6" s="135" t="s">
        <v>1</v>
      </c>
      <c r="B6" s="135"/>
      <c r="C6" s="135"/>
      <c r="D6" s="135"/>
      <c r="E6" s="135"/>
      <c r="F6" s="135"/>
      <c r="G6" s="135"/>
      <c r="H6" s="135"/>
      <c r="I6" s="135"/>
      <c r="J6" s="135"/>
      <c r="K6" s="135"/>
      <c r="L6" s="135"/>
      <c r="M6" s="135"/>
      <c r="N6" s="135"/>
      <c r="O6" s="135"/>
      <c r="P6" s="135"/>
      <c r="Q6" s="135"/>
      <c r="R6" s="97" t="s">
        <v>18010</v>
      </c>
      <c r="S6" s="97"/>
      <c r="T6" s="97"/>
      <c r="U6" s="97"/>
      <c r="V6" s="97"/>
      <c r="W6" s="97"/>
      <c r="X6" s="97"/>
      <c r="Y6" s="97"/>
      <c r="Z6" s="97"/>
      <c r="AA6" s="97"/>
      <c r="AB6" s="97"/>
      <c r="AC6" s="97"/>
      <c r="AD6" s="97"/>
      <c r="AE6" s="97"/>
      <c r="AF6" s="97"/>
      <c r="AG6" s="97"/>
      <c r="AH6" s="97"/>
      <c r="AI6" s="97"/>
      <c r="AJ6" s="97"/>
      <c r="AK6" s="97"/>
      <c r="AM6" s="92" t="str">
        <f>AS6&amp;AT6&amp;AV6&amp;AW6&amp;AU6</f>
        <v/>
      </c>
      <c r="AN6" s="68" t="b">
        <f>OR(LEN(R6)=11,R6="", LEN(R6)=16)</f>
        <v>1</v>
      </c>
      <c r="AO6" s="68" t="b">
        <f>IF(R6&lt;&gt;"",IF(IFERROR(FIND(" ",R6),FALSE),FALSE,TRUE),TRUE)</f>
        <v>1</v>
      </c>
      <c r="AP6" s="68" t="b">
        <f>IF(AND(R5&lt;&gt;"",R6=""),FALSE,TRUE)</f>
        <v>1</v>
      </c>
      <c r="AS6" s="68" t="str">
        <f>IF(AN6,"","Il codice fiscale può contenere 11 caratteri (imprese) e 16 per (persone fisiche).")</f>
        <v/>
      </c>
      <c r="AT6" s="67" t="str">
        <f>IF(AO6=FALSE,"Il codice fiscale contiene uno spazio. ","")</f>
        <v/>
      </c>
      <c r="AU6" s="67" t="str">
        <f>IF(AP6=FALSE,"Il codice fiscale è un campo obbligatorio.","")</f>
        <v/>
      </c>
      <c r="BJ6" s="90"/>
      <c r="BK6" s="90"/>
      <c r="BL6" s="90"/>
      <c r="BM6" s="90"/>
      <c r="BN6" s="90"/>
      <c r="BO6" s="90"/>
      <c r="BP6" s="90"/>
    </row>
    <row r="7" spans="1:160" ht="26.25" customHeight="1" x14ac:dyDescent="0.3">
      <c r="A7" s="135" t="s">
        <v>2</v>
      </c>
      <c r="B7" s="135"/>
      <c r="C7" s="135"/>
      <c r="D7" s="135"/>
      <c r="E7" s="135"/>
      <c r="F7" s="135"/>
      <c r="G7" s="135"/>
      <c r="H7" s="135"/>
      <c r="I7" s="135"/>
      <c r="J7" s="135"/>
      <c r="K7" s="135"/>
      <c r="L7" s="135"/>
      <c r="M7" s="135"/>
      <c r="N7" s="135"/>
      <c r="O7" s="135"/>
      <c r="P7" s="135"/>
      <c r="Q7" s="135"/>
      <c r="R7" s="97" t="s">
        <v>18010</v>
      </c>
      <c r="S7" s="97"/>
      <c r="T7" s="97"/>
      <c r="U7" s="97"/>
      <c r="V7" s="97"/>
      <c r="W7" s="97"/>
      <c r="X7" s="97"/>
      <c r="Y7" s="97"/>
      <c r="Z7" s="97"/>
      <c r="AA7" s="97"/>
      <c r="AB7" s="97"/>
      <c r="AC7" s="97"/>
      <c r="AD7" s="97"/>
      <c r="AE7" s="97"/>
      <c r="AF7" s="97"/>
      <c r="AG7" s="97"/>
      <c r="AH7" s="97"/>
      <c r="AI7" s="97"/>
      <c r="AJ7" s="97"/>
      <c r="AK7" s="97"/>
      <c r="AM7" s="92" t="str">
        <f>AS7&amp;AT7&amp;AV7&amp;AW7</f>
        <v/>
      </c>
      <c r="AN7" s="68" t="b">
        <f>OR(LEN(R7)=11,R7="")</f>
        <v>1</v>
      </c>
      <c r="AO7" s="68" t="b">
        <f>IF(R7&lt;&gt;"",IF(IFERROR(FIND(" ",R7),FALSE),FALSE,TRUE),TRUE)</f>
        <v>1</v>
      </c>
      <c r="AP7" s="68" t="b">
        <f>IF(AND(R5&lt;&gt;"",R7=""),FALSE,TRUE)</f>
        <v>1</v>
      </c>
      <c r="AS7" s="68" t="str">
        <f>IF(AN7,"","La partita iva non riporta il numero di caratteri consentito (11 caratteri). ")</f>
        <v/>
      </c>
      <c r="AT7" s="67" t="str">
        <f>IF(AO7=FALSE,"Il codice fiscale contiene uno spazio. ","")</f>
        <v/>
      </c>
      <c r="AU7" s="67" t="str">
        <f>IF(AP7=FALSE,"La partita iva è un campo obbligatorio.","")</f>
        <v/>
      </c>
      <c r="BH7" s="91"/>
      <c r="BI7" s="91"/>
      <c r="BJ7" s="91"/>
      <c r="BK7" s="91"/>
      <c r="BL7" s="91"/>
      <c r="BM7" s="91"/>
      <c r="BN7" s="91"/>
      <c r="BO7" s="91"/>
      <c r="BP7" s="91"/>
      <c r="BQ7" s="91"/>
      <c r="BR7" s="91"/>
      <c r="BS7" s="91"/>
      <c r="BT7" s="91"/>
      <c r="BU7" s="91"/>
      <c r="BV7" s="91"/>
    </row>
    <row r="8" spans="1:160" ht="29.25" customHeight="1" x14ac:dyDescent="0.3">
      <c r="A8" s="135" t="s">
        <v>630</v>
      </c>
      <c r="B8" s="135"/>
      <c r="C8" s="135"/>
      <c r="D8" s="135"/>
      <c r="E8" s="135"/>
      <c r="F8" s="135"/>
      <c r="G8" s="135"/>
      <c r="H8" s="135"/>
      <c r="I8" s="135"/>
      <c r="J8" s="135"/>
      <c r="K8" s="135"/>
      <c r="L8" s="135"/>
      <c r="M8" s="135"/>
      <c r="N8" s="135"/>
      <c r="O8" s="135"/>
      <c r="P8" s="135"/>
      <c r="Q8" s="135"/>
      <c r="R8" s="95" t="s">
        <v>18011</v>
      </c>
      <c r="S8" s="95"/>
      <c r="T8" s="95"/>
      <c r="U8" s="95"/>
      <c r="V8" s="95"/>
      <c r="W8" s="95"/>
      <c r="X8" s="95"/>
      <c r="Y8" s="95"/>
      <c r="Z8" s="95"/>
      <c r="AA8" s="95"/>
      <c r="AB8" s="95"/>
      <c r="AC8" s="95"/>
      <c r="AD8" s="95"/>
      <c r="AE8" s="95"/>
      <c r="AF8" s="95"/>
      <c r="AG8" s="95"/>
      <c r="AH8" s="95"/>
      <c r="AI8" s="95"/>
      <c r="AJ8" s="95"/>
      <c r="AK8" s="95"/>
      <c r="AM8" s="92"/>
      <c r="AU8" s="67" t="str">
        <f>IF(AP8,"La partita iva è un campo obbligatorio.","")</f>
        <v/>
      </c>
    </row>
    <row r="9" spans="1:160" ht="17.25" customHeight="1" x14ac:dyDescent="0.3">
      <c r="A9" s="135" t="s">
        <v>3</v>
      </c>
      <c r="B9" s="135"/>
      <c r="C9" s="135"/>
      <c r="D9" s="135"/>
      <c r="E9" s="135"/>
      <c r="F9" s="135"/>
      <c r="G9" s="135"/>
      <c r="H9" s="135"/>
      <c r="I9" s="135"/>
      <c r="J9" s="135"/>
      <c r="K9" s="135"/>
      <c r="L9" s="135"/>
      <c r="M9" s="135"/>
      <c r="N9" s="135"/>
      <c r="O9" s="135"/>
      <c r="P9" s="135"/>
      <c r="Q9" s="135"/>
      <c r="R9" s="98" t="s">
        <v>18012</v>
      </c>
      <c r="S9" s="98"/>
      <c r="T9" s="98"/>
      <c r="U9" s="98"/>
      <c r="V9" s="98"/>
      <c r="W9" s="98"/>
      <c r="X9" s="98"/>
      <c r="Y9" s="98"/>
      <c r="Z9" s="98"/>
      <c r="AA9" s="98"/>
      <c r="AB9" s="98"/>
      <c r="AC9" s="98"/>
      <c r="AD9" s="98"/>
      <c r="AE9" s="98"/>
      <c r="AF9" s="98"/>
      <c r="AG9" s="98"/>
      <c r="AH9" s="98"/>
      <c r="AI9" s="98"/>
      <c r="AJ9" s="98"/>
      <c r="AK9" s="98"/>
      <c r="AM9" s="93"/>
    </row>
    <row r="10" spans="1:160" ht="17.25" customHeight="1" x14ac:dyDescent="0.3">
      <c r="A10" s="135" t="s">
        <v>4</v>
      </c>
      <c r="B10" s="135"/>
      <c r="C10" s="135"/>
      <c r="D10" s="135"/>
      <c r="E10" s="135"/>
      <c r="F10" s="135"/>
      <c r="G10" s="135"/>
      <c r="H10" s="135"/>
      <c r="I10" s="135"/>
      <c r="J10" s="135"/>
      <c r="K10" s="135"/>
      <c r="L10" s="135"/>
      <c r="M10" s="135"/>
      <c r="N10" s="135"/>
      <c r="O10" s="135"/>
      <c r="P10" s="135"/>
      <c r="Q10" s="135"/>
      <c r="R10" s="98" t="s">
        <v>18013</v>
      </c>
      <c r="S10" s="98"/>
      <c r="T10" s="98"/>
      <c r="U10" s="98"/>
      <c r="V10" s="98"/>
      <c r="W10" s="98"/>
      <c r="X10" s="98"/>
      <c r="Y10" s="98"/>
      <c r="Z10" s="98"/>
      <c r="AA10" s="98"/>
      <c r="AB10" s="98"/>
      <c r="AC10" s="98"/>
      <c r="AD10" s="98"/>
      <c r="AE10" s="98"/>
      <c r="AF10" s="98"/>
      <c r="AG10" s="98"/>
      <c r="AH10" s="98"/>
      <c r="AI10" s="98"/>
      <c r="AJ10" s="98"/>
      <c r="AK10" s="98"/>
      <c r="AM10" s="93"/>
    </row>
    <row r="11" spans="1:160" ht="17.25" customHeight="1" x14ac:dyDescent="0.3">
      <c r="A11" s="135" t="s">
        <v>6</v>
      </c>
      <c r="B11" s="135"/>
      <c r="C11" s="135"/>
      <c r="D11" s="135"/>
      <c r="E11" s="135"/>
      <c r="F11" s="135"/>
      <c r="G11" s="135"/>
      <c r="H11" s="135"/>
      <c r="I11" s="135"/>
      <c r="J11" s="135"/>
      <c r="K11" s="135"/>
      <c r="L11" s="135"/>
      <c r="M11" s="135"/>
      <c r="N11" s="135"/>
      <c r="O11" s="135"/>
      <c r="P11" s="135"/>
      <c r="Q11" s="135"/>
      <c r="R11" s="99" t="s">
        <v>18014</v>
      </c>
      <c r="S11" s="95"/>
      <c r="T11" s="95"/>
      <c r="U11" s="95"/>
      <c r="V11" s="95"/>
      <c r="W11" s="95"/>
      <c r="X11" s="95"/>
      <c r="Y11" s="95"/>
      <c r="Z11" s="95"/>
      <c r="AA11" s="95"/>
      <c r="AB11" s="95"/>
      <c r="AC11" s="95"/>
      <c r="AD11" s="95"/>
      <c r="AE11" s="95"/>
      <c r="AF11" s="95"/>
      <c r="AG11" s="95"/>
      <c r="AH11" s="95"/>
      <c r="AI11" s="95"/>
      <c r="AJ11" s="95"/>
      <c r="AK11" s="95"/>
      <c r="AM11" s="93"/>
      <c r="AN11" s="71"/>
      <c r="AW11" s="69"/>
      <c r="AX11" s="69"/>
      <c r="AY11" s="69"/>
      <c r="AZ11" s="69"/>
      <c r="BA11" s="69"/>
      <c r="BB11" s="69"/>
      <c r="BC11" s="69"/>
      <c r="BD11" s="69"/>
      <c r="BE11" s="69"/>
      <c r="BF11" s="69"/>
    </row>
    <row r="12" spans="1:160" s="2" customFormat="1" ht="19.5" customHeight="1" x14ac:dyDescent="0.3">
      <c r="A12" s="135" t="s">
        <v>5</v>
      </c>
      <c r="B12" s="135"/>
      <c r="C12" s="135"/>
      <c r="D12" s="135"/>
      <c r="E12" s="135"/>
      <c r="F12" s="135"/>
      <c r="G12" s="135"/>
      <c r="H12" s="135"/>
      <c r="I12" s="135"/>
      <c r="J12" s="135"/>
      <c r="K12" s="135"/>
      <c r="L12" s="135"/>
      <c r="M12" s="135"/>
      <c r="N12" s="135"/>
      <c r="O12" s="135"/>
      <c r="P12" s="135"/>
      <c r="Q12" s="135"/>
      <c r="R12" s="99" t="s">
        <v>18015</v>
      </c>
      <c r="S12" s="95"/>
      <c r="T12" s="95"/>
      <c r="U12" s="95"/>
      <c r="V12" s="95"/>
      <c r="W12" s="95"/>
      <c r="X12" s="95"/>
      <c r="Y12" s="95"/>
      <c r="Z12" s="95"/>
      <c r="AA12" s="95"/>
      <c r="AB12" s="95"/>
      <c r="AC12" s="95"/>
      <c r="AD12" s="95"/>
      <c r="AE12" s="95"/>
      <c r="AF12" s="95"/>
      <c r="AG12" s="95"/>
      <c r="AH12" s="95"/>
      <c r="AI12" s="95"/>
      <c r="AJ12" s="95"/>
      <c r="AK12" s="95"/>
      <c r="AL12" s="69"/>
      <c r="AM12" s="93"/>
      <c r="AN12" s="71"/>
      <c r="AO12" s="68"/>
      <c r="AP12" s="68"/>
      <c r="AQ12" s="68"/>
      <c r="AR12" s="68"/>
      <c r="AS12" s="68"/>
      <c r="AT12" s="67"/>
      <c r="AU12" s="67"/>
      <c r="AV12" s="67"/>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87"/>
      <c r="FB12" s="87"/>
      <c r="FC12" s="87"/>
      <c r="FD12" s="87"/>
    </row>
    <row r="13" spans="1:160" s="2" customFormat="1" ht="10.5" customHeight="1" x14ac:dyDescent="0.3">
      <c r="A13" s="41"/>
      <c r="B13" s="42"/>
      <c r="C13" s="42"/>
      <c r="D13" s="42"/>
      <c r="E13" s="42"/>
      <c r="F13" s="42"/>
      <c r="G13" s="42"/>
      <c r="H13" s="41"/>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1"/>
      <c r="AL13" s="69"/>
      <c r="AM13" s="93"/>
      <c r="AN13" s="70"/>
      <c r="AO13" s="70"/>
      <c r="AP13" s="70"/>
      <c r="AQ13" s="70"/>
      <c r="AR13" s="70"/>
      <c r="AS13" s="70"/>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69"/>
      <c r="EQ13" s="69"/>
      <c r="ER13" s="69"/>
      <c r="ES13" s="69"/>
      <c r="ET13" s="69"/>
      <c r="EU13" s="69"/>
      <c r="EV13" s="69"/>
      <c r="EW13" s="69"/>
      <c r="EX13" s="69"/>
      <c r="EY13" s="69"/>
      <c r="EZ13" s="69"/>
      <c r="FA13" s="87"/>
      <c r="FB13" s="87"/>
      <c r="FC13" s="87"/>
      <c r="FD13" s="87"/>
    </row>
    <row r="14" spans="1:160" s="2" customFormat="1" ht="19.5" customHeight="1" x14ac:dyDescent="0.3">
      <c r="A14" s="64"/>
      <c r="B14" s="64"/>
      <c r="C14" s="64"/>
      <c r="D14" s="64"/>
      <c r="E14" s="64"/>
      <c r="F14" s="65"/>
      <c r="G14" s="64"/>
      <c r="H14" s="142" t="s">
        <v>17996</v>
      </c>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4"/>
      <c r="AL14" s="69"/>
      <c r="AM14" s="93"/>
      <c r="AN14" s="70"/>
      <c r="AO14" s="70"/>
      <c r="AP14" s="70"/>
      <c r="AQ14" s="70"/>
      <c r="AR14" s="70"/>
      <c r="AS14" s="70"/>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c r="EN14" s="69"/>
      <c r="EO14" s="69"/>
      <c r="EP14" s="69"/>
      <c r="EQ14" s="69"/>
      <c r="ER14" s="69"/>
      <c r="ES14" s="69"/>
      <c r="ET14" s="69"/>
      <c r="EU14" s="69"/>
      <c r="EV14" s="69"/>
      <c r="EW14" s="69"/>
      <c r="EX14" s="69"/>
      <c r="EY14" s="69"/>
      <c r="EZ14" s="69"/>
      <c r="FA14" s="87"/>
      <c r="FB14" s="87"/>
      <c r="FC14" s="87"/>
      <c r="FD14" s="87"/>
    </row>
    <row r="15" spans="1:160" s="2" customFormat="1" ht="10.5" customHeight="1" x14ac:dyDescent="0.3">
      <c r="A15" s="41"/>
      <c r="B15" s="42"/>
      <c r="C15" s="42"/>
      <c r="D15" s="42"/>
      <c r="E15" s="42"/>
      <c r="F15" s="42"/>
      <c r="G15" s="42"/>
      <c r="H15" s="41"/>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1"/>
      <c r="AL15" s="69"/>
      <c r="AM15" s="93"/>
      <c r="AN15" s="70"/>
      <c r="AO15" s="70"/>
      <c r="AP15" s="70"/>
      <c r="AQ15" s="70"/>
      <c r="AR15" s="70"/>
      <c r="AS15" s="70"/>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c r="EN15" s="69"/>
      <c r="EO15" s="69"/>
      <c r="EP15" s="69"/>
      <c r="EQ15" s="69"/>
      <c r="ER15" s="69"/>
      <c r="ES15" s="69"/>
      <c r="ET15" s="69"/>
      <c r="EU15" s="69"/>
      <c r="EV15" s="69"/>
      <c r="EW15" s="69"/>
      <c r="EX15" s="69"/>
      <c r="EY15" s="69"/>
      <c r="EZ15" s="69"/>
      <c r="FA15" s="87"/>
      <c r="FB15" s="87"/>
      <c r="FC15" s="87"/>
      <c r="FD15" s="87"/>
    </row>
    <row r="16" spans="1:160" x14ac:dyDescent="0.3">
      <c r="A16" s="133" t="s">
        <v>13</v>
      </c>
      <c r="B16" s="133"/>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M16" s="93"/>
    </row>
    <row r="17" spans="1:160" s="2" customFormat="1" ht="25.5" customHeight="1" x14ac:dyDescent="0.3">
      <c r="A17" s="135" t="s">
        <v>14</v>
      </c>
      <c r="B17" s="135"/>
      <c r="C17" s="135"/>
      <c r="D17" s="135"/>
      <c r="E17" s="135"/>
      <c r="F17" s="135"/>
      <c r="G17" s="135"/>
      <c r="H17" s="135"/>
      <c r="I17" s="135"/>
      <c r="J17" s="135"/>
      <c r="K17" s="135"/>
      <c r="L17" s="135"/>
      <c r="M17" s="135"/>
      <c r="N17" s="135"/>
      <c r="O17" s="135"/>
      <c r="P17" s="135"/>
      <c r="Q17" s="135"/>
      <c r="R17" s="95" t="s">
        <v>18016</v>
      </c>
      <c r="S17" s="95"/>
      <c r="T17" s="95"/>
      <c r="U17" s="95"/>
      <c r="V17" s="95"/>
      <c r="W17" s="95"/>
      <c r="X17" s="95"/>
      <c r="Y17" s="95"/>
      <c r="Z17" s="95"/>
      <c r="AA17" s="95"/>
      <c r="AB17" s="95"/>
      <c r="AC17" s="95"/>
      <c r="AD17" s="95"/>
      <c r="AE17" s="95"/>
      <c r="AF17" s="95"/>
      <c r="AG17" s="95"/>
      <c r="AH17" s="95"/>
      <c r="AI17" s="95"/>
      <c r="AJ17" s="95"/>
      <c r="AK17" s="95"/>
      <c r="AL17" s="69"/>
      <c r="AM17" s="93"/>
      <c r="AN17" s="70"/>
      <c r="AO17" s="70"/>
      <c r="AP17" s="70"/>
      <c r="AQ17" s="70"/>
      <c r="AR17" s="70"/>
      <c r="AS17" s="70"/>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c r="EN17" s="69"/>
      <c r="EO17" s="69"/>
      <c r="EP17" s="69"/>
      <c r="EQ17" s="69"/>
      <c r="ER17" s="69"/>
      <c r="ES17" s="69"/>
      <c r="ET17" s="69"/>
      <c r="EU17" s="69"/>
      <c r="EV17" s="69"/>
      <c r="EW17" s="69"/>
      <c r="EX17" s="69"/>
      <c r="EY17" s="69"/>
      <c r="EZ17" s="69"/>
      <c r="FA17" s="87"/>
      <c r="FB17" s="87"/>
      <c r="FC17" s="87"/>
      <c r="FD17" s="87"/>
    </row>
    <row r="18" spans="1:160" s="2" customFormat="1" ht="25.5" customHeight="1" x14ac:dyDescent="0.3">
      <c r="A18" s="135" t="s">
        <v>631</v>
      </c>
      <c r="B18" s="135"/>
      <c r="C18" s="135"/>
      <c r="D18" s="135"/>
      <c r="E18" s="135"/>
      <c r="F18" s="135"/>
      <c r="G18" s="135"/>
      <c r="H18" s="135"/>
      <c r="I18" s="135"/>
      <c r="J18" s="135"/>
      <c r="K18" s="135"/>
      <c r="L18" s="135"/>
      <c r="M18" s="135"/>
      <c r="N18" s="135"/>
      <c r="O18" s="135"/>
      <c r="P18" s="135"/>
      <c r="Q18" s="135"/>
      <c r="R18" s="101" t="s">
        <v>18017</v>
      </c>
      <c r="S18" s="95"/>
      <c r="T18" s="95"/>
      <c r="U18" s="95"/>
      <c r="V18" s="95"/>
      <c r="W18" s="95"/>
      <c r="X18" s="95"/>
      <c r="Y18" s="95"/>
      <c r="Z18" s="95"/>
      <c r="AA18" s="95"/>
      <c r="AB18" s="95"/>
      <c r="AC18" s="95"/>
      <c r="AD18" s="95"/>
      <c r="AE18" s="95"/>
      <c r="AF18" s="95"/>
      <c r="AG18" s="95"/>
      <c r="AH18" s="95"/>
      <c r="AI18" s="95"/>
      <c r="AJ18" s="95"/>
      <c r="AK18" s="95"/>
      <c r="AL18" s="69"/>
      <c r="AM18" s="93"/>
      <c r="AN18" s="70"/>
      <c r="AO18" s="70"/>
      <c r="AP18" s="70"/>
      <c r="AQ18" s="70"/>
      <c r="AR18" s="70"/>
      <c r="AS18" s="68"/>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c r="EN18" s="69"/>
      <c r="EO18" s="69"/>
      <c r="EP18" s="69"/>
      <c r="EQ18" s="69"/>
      <c r="ER18" s="69"/>
      <c r="ES18" s="69"/>
      <c r="ET18" s="69"/>
      <c r="EU18" s="69"/>
      <c r="EV18" s="69"/>
      <c r="EW18" s="69"/>
      <c r="EX18" s="69"/>
      <c r="EY18" s="69"/>
      <c r="EZ18" s="69"/>
      <c r="FA18" s="87"/>
      <c r="FB18" s="87"/>
      <c r="FC18" s="87"/>
      <c r="FD18" s="87"/>
    </row>
    <row r="19" spans="1:160" s="2" customFormat="1" ht="25.5" customHeight="1" x14ac:dyDescent="0.3">
      <c r="A19" s="135" t="s">
        <v>15</v>
      </c>
      <c r="B19" s="135"/>
      <c r="C19" s="135"/>
      <c r="D19" s="135"/>
      <c r="E19" s="135"/>
      <c r="F19" s="135"/>
      <c r="G19" s="135"/>
      <c r="H19" s="135"/>
      <c r="I19" s="135"/>
      <c r="J19" s="135"/>
      <c r="K19" s="135"/>
      <c r="L19" s="135"/>
      <c r="M19" s="135"/>
      <c r="N19" s="135"/>
      <c r="O19" s="135"/>
      <c r="P19" s="135"/>
      <c r="Q19" s="135"/>
      <c r="R19" s="100">
        <v>21940</v>
      </c>
      <c r="S19" s="96"/>
      <c r="T19" s="96"/>
      <c r="U19" s="96"/>
      <c r="V19" s="96"/>
      <c r="W19" s="96"/>
      <c r="X19" s="96"/>
      <c r="Y19" s="96"/>
      <c r="Z19" s="96"/>
      <c r="AA19" s="96"/>
      <c r="AB19" s="96"/>
      <c r="AC19" s="96"/>
      <c r="AD19" s="96"/>
      <c r="AE19" s="96"/>
      <c r="AF19" s="96"/>
      <c r="AG19" s="96"/>
      <c r="AH19" s="96"/>
      <c r="AI19" s="96"/>
      <c r="AJ19" s="96"/>
      <c r="AK19" s="96"/>
      <c r="AL19" s="69"/>
      <c r="AM19" s="92" t="str">
        <f ca="1">AS19&amp;AT19</f>
        <v/>
      </c>
      <c r="AN19" s="70" t="b">
        <f ca="1">IF(AND(R19&lt;TODAY()-(365*120),R19&lt;&gt;""),FALSE,TRUE)</f>
        <v>1</v>
      </c>
      <c r="AO19" s="70" t="b">
        <f ca="1">IF(AND(R19&lt;&gt;"",R19&gt;TODAY()-(365*5)),FALSE,TRUE)</f>
        <v>1</v>
      </c>
      <c r="AP19" s="70"/>
      <c r="AQ19" s="70"/>
      <c r="AR19" s="70"/>
      <c r="AS19" s="68" t="str">
        <f ca="1">IF(AN19=TRUE,"","La data di nascita del dichiarante inserita non pare essere valida (soggetto troppo vecchio). In alternativa, il formato della data non è corretto. ")</f>
        <v/>
      </c>
      <c r="AT19" s="68" t="str">
        <f ca="1">IF(AO19=TRUE,"","La data di nascita del dichiarante inserita non pare essere valida (soggetto troppo giovane). In alternativa, il formato della data non è corretto. ")</f>
        <v/>
      </c>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87"/>
      <c r="FB19" s="87"/>
      <c r="FC19" s="87"/>
      <c r="FD19" s="87"/>
    </row>
    <row r="20" spans="1:160" s="2" customFormat="1" ht="25.5" customHeight="1" x14ac:dyDescent="0.3">
      <c r="A20" s="135" t="s">
        <v>632</v>
      </c>
      <c r="B20" s="135"/>
      <c r="C20" s="135"/>
      <c r="D20" s="135"/>
      <c r="E20" s="135"/>
      <c r="F20" s="135"/>
      <c r="G20" s="135"/>
      <c r="H20" s="135"/>
      <c r="I20" s="135"/>
      <c r="J20" s="135"/>
      <c r="K20" s="135"/>
      <c r="L20" s="135"/>
      <c r="M20" s="135"/>
      <c r="N20" s="135"/>
      <c r="O20" s="135"/>
      <c r="P20" s="135"/>
      <c r="Q20" s="135"/>
      <c r="R20" s="95" t="s">
        <v>18018</v>
      </c>
      <c r="S20" s="95"/>
      <c r="T20" s="95"/>
      <c r="U20" s="95"/>
      <c r="V20" s="95"/>
      <c r="W20" s="95"/>
      <c r="X20" s="95"/>
      <c r="Y20" s="95"/>
      <c r="Z20" s="95"/>
      <c r="AA20" s="95"/>
      <c r="AB20" s="95"/>
      <c r="AC20" s="95"/>
      <c r="AD20" s="95"/>
      <c r="AE20" s="95"/>
      <c r="AF20" s="95"/>
      <c r="AG20" s="95"/>
      <c r="AH20" s="95"/>
      <c r="AI20" s="95"/>
      <c r="AJ20" s="95"/>
      <c r="AK20" s="95"/>
      <c r="AL20" s="69"/>
      <c r="AM20" s="93"/>
      <c r="AN20" s="70"/>
      <c r="AO20" s="70"/>
      <c r="AP20" s="70"/>
      <c r="AQ20" s="70"/>
      <c r="AR20" s="70"/>
      <c r="AS20" s="70"/>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c r="EN20" s="69"/>
      <c r="EO20" s="69"/>
      <c r="EP20" s="69"/>
      <c r="EQ20" s="69"/>
      <c r="ER20" s="69"/>
      <c r="ES20" s="69"/>
      <c r="ET20" s="69"/>
      <c r="EU20" s="69"/>
      <c r="EV20" s="69"/>
      <c r="EW20" s="69"/>
      <c r="EX20" s="69"/>
      <c r="EY20" s="69"/>
      <c r="EZ20" s="69"/>
      <c r="FA20" s="87"/>
      <c r="FB20" s="87"/>
      <c r="FC20" s="87"/>
      <c r="FD20" s="87"/>
    </row>
    <row r="21" spans="1:160" s="2" customFormat="1" ht="15" customHeight="1" x14ac:dyDescent="0.3">
      <c r="A21" s="139"/>
      <c r="B21" s="139"/>
      <c r="C21" s="139"/>
      <c r="D21" s="139"/>
      <c r="E21" s="139"/>
      <c r="F21" s="139"/>
      <c r="G21" s="139"/>
      <c r="H21" s="139"/>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1"/>
      <c r="AL21" s="69"/>
      <c r="AM21" s="70"/>
      <c r="AN21" s="70"/>
      <c r="AO21" s="70"/>
      <c r="AP21" s="70"/>
      <c r="AQ21" s="70"/>
      <c r="AR21" s="70"/>
      <c r="AS21" s="70"/>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c r="EN21" s="69"/>
      <c r="EO21" s="69"/>
      <c r="EP21" s="69"/>
      <c r="EQ21" s="69"/>
      <c r="ER21" s="69"/>
      <c r="ES21" s="69"/>
      <c r="ET21" s="69"/>
      <c r="EU21" s="69"/>
      <c r="EV21" s="69"/>
      <c r="EW21" s="69"/>
      <c r="EX21" s="69"/>
      <c r="EY21" s="69"/>
      <c r="EZ21" s="69"/>
      <c r="FA21" s="87"/>
      <c r="FB21" s="87"/>
      <c r="FC21" s="87"/>
      <c r="FD21" s="87"/>
    </row>
    <row r="22" spans="1:160" s="2" customFormat="1" ht="32.25" customHeight="1" x14ac:dyDescent="0.3">
      <c r="A22" s="140" t="s">
        <v>53</v>
      </c>
      <c r="B22" s="140"/>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69"/>
      <c r="AM22" s="70"/>
      <c r="AN22" s="70"/>
      <c r="AO22" s="70"/>
      <c r="AP22" s="70"/>
      <c r="AQ22" s="70"/>
      <c r="AR22" s="70"/>
      <c r="AS22" s="70"/>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c r="EN22" s="69"/>
      <c r="EO22" s="69"/>
      <c r="EP22" s="69"/>
      <c r="EQ22" s="69"/>
      <c r="ER22" s="69"/>
      <c r="ES22" s="69"/>
      <c r="ET22" s="69"/>
      <c r="EU22" s="69"/>
      <c r="EV22" s="69"/>
      <c r="EW22" s="69"/>
      <c r="EX22" s="69"/>
      <c r="EY22" s="69"/>
      <c r="EZ22" s="69"/>
      <c r="FA22" s="87"/>
      <c r="FB22" s="87"/>
      <c r="FC22" s="87"/>
      <c r="FD22" s="87"/>
    </row>
    <row r="23" spans="1:160" ht="19.5" customHeight="1" x14ac:dyDescent="0.3">
      <c r="A23" s="136" t="s">
        <v>8</v>
      </c>
      <c r="B23" s="136"/>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row>
    <row r="24" spans="1:160" ht="10.5" customHeight="1" x14ac:dyDescent="0.3">
      <c r="A24" s="43"/>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row>
    <row r="25" spans="1:160" x14ac:dyDescent="0.3">
      <c r="A25" s="44" t="s">
        <v>18024</v>
      </c>
      <c r="B25" s="41"/>
      <c r="C25" s="127" t="s">
        <v>21</v>
      </c>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row>
    <row r="26" spans="1:160" ht="13.5" customHeight="1" x14ac:dyDescent="0.3">
      <c r="A26" s="43"/>
      <c r="B26" s="41"/>
      <c r="C26" s="45"/>
      <c r="D26" s="45"/>
      <c r="E26" s="45"/>
      <c r="F26" s="45"/>
      <c r="G26" s="45"/>
      <c r="H26" s="45"/>
      <c r="I26" s="45"/>
      <c r="J26" s="45"/>
      <c r="K26" s="45"/>
      <c r="L26" s="45"/>
      <c r="M26" s="45"/>
      <c r="N26" s="41"/>
      <c r="O26" s="41"/>
      <c r="P26" s="41"/>
      <c r="Q26" s="41"/>
      <c r="R26" s="41"/>
      <c r="S26" s="41"/>
      <c r="T26" s="41"/>
      <c r="U26" s="41"/>
      <c r="V26" s="41"/>
      <c r="W26" s="41"/>
      <c r="X26" s="41"/>
      <c r="Y26" s="41"/>
      <c r="Z26" s="41"/>
      <c r="AA26" s="41"/>
      <c r="AB26" s="41"/>
      <c r="AC26" s="41"/>
      <c r="AD26" s="41"/>
      <c r="AE26" s="41"/>
      <c r="AF26" s="41"/>
      <c r="AG26" s="41"/>
      <c r="AH26" s="41"/>
      <c r="AI26" s="41"/>
      <c r="AJ26" s="41"/>
      <c r="AK26" s="45"/>
    </row>
    <row r="27" spans="1:160" ht="17.25" customHeight="1" x14ac:dyDescent="0.3">
      <c r="A27" s="44"/>
      <c r="B27" s="41"/>
      <c r="C27" s="127" t="s">
        <v>56</v>
      </c>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row>
    <row r="28" spans="1:160" ht="33.75" customHeight="1" x14ac:dyDescent="0.3">
      <c r="A28" s="46"/>
      <c r="B28" s="41"/>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row>
    <row r="29" spans="1:160" ht="13.5" customHeight="1" x14ac:dyDescent="0.3">
      <c r="A29" s="43"/>
      <c r="B29" s="41"/>
      <c r="C29" s="45"/>
      <c r="D29" s="45"/>
      <c r="E29" s="45"/>
      <c r="F29" s="45"/>
      <c r="G29" s="45"/>
      <c r="H29" s="45"/>
      <c r="I29" s="45"/>
      <c r="J29" s="45"/>
      <c r="K29" s="45"/>
      <c r="L29" s="45"/>
      <c r="M29" s="45"/>
      <c r="N29" s="41"/>
      <c r="O29" s="41"/>
      <c r="P29" s="41"/>
      <c r="Q29" s="41"/>
      <c r="R29" s="41"/>
      <c r="S29" s="41"/>
      <c r="T29" s="41"/>
      <c r="U29" s="41"/>
      <c r="V29" s="41"/>
      <c r="W29" s="41"/>
      <c r="X29" s="41"/>
      <c r="Y29" s="41"/>
      <c r="Z29" s="41"/>
      <c r="AA29" s="41"/>
      <c r="AB29" s="41"/>
      <c r="AC29" s="41"/>
      <c r="AD29" s="41"/>
      <c r="AE29" s="41"/>
      <c r="AF29" s="41"/>
      <c r="AG29" s="41"/>
      <c r="AH29" s="41"/>
      <c r="AI29" s="41"/>
      <c r="AJ29" s="41"/>
      <c r="AK29" s="45"/>
    </row>
    <row r="30" spans="1:160" ht="18.75" customHeight="1" x14ac:dyDescent="0.3">
      <c r="A30" s="44"/>
      <c r="B30" s="41"/>
      <c r="C30" s="127" t="s">
        <v>633</v>
      </c>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row>
    <row r="31" spans="1:160" ht="54" customHeight="1" x14ac:dyDescent="0.3">
      <c r="A31" s="43"/>
      <c r="B31" s="41"/>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row>
    <row r="32" spans="1:160" ht="18.75" customHeight="1" x14ac:dyDescent="0.3">
      <c r="A32" s="43"/>
      <c r="B32" s="41"/>
      <c r="C32" s="135" t="s">
        <v>29</v>
      </c>
      <c r="D32" s="135"/>
      <c r="E32" s="135"/>
      <c r="F32" s="135"/>
      <c r="G32" s="135"/>
      <c r="H32" s="135"/>
      <c r="I32" s="135"/>
      <c r="J32" s="135"/>
      <c r="K32" s="135"/>
      <c r="L32" s="135"/>
      <c r="M32" s="135"/>
      <c r="N32" s="95"/>
      <c r="O32" s="95"/>
      <c r="P32" s="95"/>
      <c r="Q32" s="95"/>
      <c r="R32" s="95"/>
      <c r="S32" s="95"/>
      <c r="T32" s="95"/>
      <c r="U32" s="95"/>
      <c r="V32" s="95"/>
      <c r="W32" s="95"/>
      <c r="X32" s="95"/>
      <c r="Y32" s="95"/>
      <c r="Z32" s="95"/>
      <c r="AA32" s="95"/>
      <c r="AB32" s="95"/>
      <c r="AC32" s="95"/>
      <c r="AD32" s="95"/>
      <c r="AE32" s="95"/>
      <c r="AF32" s="95"/>
      <c r="AG32" s="95"/>
      <c r="AH32" s="95"/>
      <c r="AI32" s="95"/>
      <c r="AJ32" s="95"/>
      <c r="AK32" s="95"/>
    </row>
    <row r="33" spans="1:37" ht="13.5" customHeight="1" x14ac:dyDescent="0.3">
      <c r="A33" s="43"/>
      <c r="B33" s="41"/>
      <c r="C33" s="45"/>
      <c r="D33" s="45"/>
      <c r="E33" s="45"/>
      <c r="F33" s="45"/>
      <c r="G33" s="45"/>
      <c r="H33" s="45"/>
      <c r="I33" s="45"/>
      <c r="J33" s="45"/>
      <c r="K33" s="45"/>
      <c r="L33" s="45"/>
      <c r="M33" s="45"/>
      <c r="N33" s="41"/>
      <c r="O33" s="41"/>
      <c r="P33" s="41"/>
      <c r="Q33" s="41"/>
      <c r="R33" s="41"/>
      <c r="S33" s="41"/>
      <c r="T33" s="41"/>
      <c r="U33" s="41"/>
      <c r="V33" s="41"/>
      <c r="W33" s="41"/>
      <c r="X33" s="41"/>
      <c r="Y33" s="41"/>
      <c r="Z33" s="41"/>
      <c r="AA33" s="41"/>
      <c r="AB33" s="41"/>
      <c r="AC33" s="41"/>
      <c r="AD33" s="41"/>
      <c r="AE33" s="41"/>
      <c r="AF33" s="41"/>
      <c r="AG33" s="41"/>
      <c r="AH33" s="41"/>
      <c r="AI33" s="41"/>
      <c r="AJ33" s="41"/>
      <c r="AK33" s="45"/>
    </row>
    <row r="34" spans="1:37" ht="18.75" customHeight="1" x14ac:dyDescent="0.3">
      <c r="A34" s="44"/>
      <c r="B34" s="41"/>
      <c r="C34" s="127" t="s">
        <v>85</v>
      </c>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row>
    <row r="35" spans="1:37" ht="17.25" customHeight="1" x14ac:dyDescent="0.3">
      <c r="A35" s="43"/>
      <c r="B35" s="41"/>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row>
    <row r="36" spans="1:37" ht="13.5" customHeight="1" x14ac:dyDescent="0.3">
      <c r="A36" s="43"/>
      <c r="B36" s="41"/>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row>
    <row r="37" spans="1:37" ht="18.75" customHeight="1" x14ac:dyDescent="0.3">
      <c r="A37" s="44"/>
      <c r="B37" s="41"/>
      <c r="C37" s="127" t="s">
        <v>634</v>
      </c>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row>
    <row r="38" spans="1:37" ht="49.5" customHeight="1" x14ac:dyDescent="0.3">
      <c r="A38" s="43"/>
      <c r="B38" s="41"/>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row>
    <row r="39" spans="1:37" ht="18.75" customHeight="1" x14ac:dyDescent="0.3">
      <c r="A39" s="43"/>
      <c r="B39" s="41"/>
      <c r="C39" s="135" t="s">
        <v>29</v>
      </c>
      <c r="D39" s="135"/>
      <c r="E39" s="135"/>
      <c r="F39" s="135"/>
      <c r="G39" s="135"/>
      <c r="H39" s="135"/>
      <c r="I39" s="135"/>
      <c r="J39" s="135"/>
      <c r="K39" s="135"/>
      <c r="L39" s="135"/>
      <c r="M39" s="135"/>
      <c r="N39" s="95"/>
      <c r="O39" s="95"/>
      <c r="P39" s="95"/>
      <c r="Q39" s="95"/>
      <c r="R39" s="95"/>
      <c r="S39" s="95"/>
      <c r="T39" s="95"/>
      <c r="U39" s="95"/>
      <c r="V39" s="95"/>
      <c r="W39" s="95"/>
      <c r="X39" s="95"/>
      <c r="Y39" s="95"/>
      <c r="Z39" s="95"/>
      <c r="AA39" s="95"/>
      <c r="AB39" s="95"/>
      <c r="AC39" s="95"/>
      <c r="AD39" s="95"/>
      <c r="AE39" s="95"/>
      <c r="AF39" s="95"/>
      <c r="AG39" s="95"/>
      <c r="AH39" s="95"/>
      <c r="AI39" s="95"/>
      <c r="AJ39" s="95"/>
      <c r="AK39" s="95"/>
    </row>
    <row r="40" spans="1:37" ht="13.5" customHeight="1" x14ac:dyDescent="0.3">
      <c r="A40" s="43"/>
      <c r="B40" s="41"/>
      <c r="C40" s="45"/>
      <c r="D40" s="45"/>
      <c r="E40" s="45"/>
      <c r="F40" s="45"/>
      <c r="G40" s="45"/>
      <c r="H40" s="45"/>
      <c r="I40" s="45"/>
      <c r="J40" s="45"/>
      <c r="K40" s="45"/>
      <c r="L40" s="45"/>
      <c r="M40" s="45"/>
      <c r="N40" s="41"/>
      <c r="O40" s="41"/>
      <c r="P40" s="41"/>
      <c r="Q40" s="41"/>
      <c r="R40" s="41"/>
      <c r="S40" s="41"/>
      <c r="T40" s="41"/>
      <c r="U40" s="41"/>
      <c r="V40" s="41"/>
      <c r="W40" s="41"/>
      <c r="X40" s="41"/>
      <c r="Y40" s="41"/>
      <c r="Z40" s="41"/>
      <c r="AA40" s="41"/>
      <c r="AB40" s="41"/>
      <c r="AC40" s="41"/>
      <c r="AD40" s="41"/>
      <c r="AE40" s="41"/>
      <c r="AF40" s="41"/>
      <c r="AG40" s="41"/>
      <c r="AH40" s="41"/>
      <c r="AI40" s="41"/>
      <c r="AJ40" s="41"/>
      <c r="AK40" s="45"/>
    </row>
    <row r="41" spans="1:37" ht="18.75" customHeight="1" x14ac:dyDescent="0.3">
      <c r="A41" s="44"/>
      <c r="B41" s="41"/>
      <c r="C41" s="141" t="s">
        <v>635</v>
      </c>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row>
    <row r="42" spans="1:37" ht="13.5" customHeight="1" x14ac:dyDescent="0.3">
      <c r="A42" s="43"/>
      <c r="B42" s="41"/>
      <c r="C42" s="45"/>
      <c r="D42" s="45"/>
      <c r="E42" s="45"/>
      <c r="F42" s="45"/>
      <c r="G42" s="45"/>
      <c r="H42" s="45"/>
      <c r="I42" s="45"/>
      <c r="J42" s="45"/>
      <c r="K42" s="45"/>
      <c r="L42" s="45"/>
      <c r="M42" s="45"/>
      <c r="N42" s="41"/>
      <c r="O42" s="41"/>
      <c r="P42" s="41"/>
      <c r="Q42" s="41"/>
      <c r="R42" s="41"/>
      <c r="S42" s="41"/>
      <c r="T42" s="41"/>
      <c r="U42" s="41"/>
      <c r="V42" s="41"/>
      <c r="W42" s="41"/>
      <c r="X42" s="41"/>
      <c r="Y42" s="41"/>
      <c r="Z42" s="41"/>
      <c r="AA42" s="41"/>
      <c r="AB42" s="41"/>
      <c r="AC42" s="41"/>
      <c r="AD42" s="41"/>
      <c r="AE42" s="41"/>
      <c r="AF42" s="41"/>
      <c r="AG42" s="41"/>
      <c r="AH42" s="41"/>
      <c r="AI42" s="41"/>
      <c r="AJ42" s="41"/>
      <c r="AK42" s="45"/>
    </row>
    <row r="43" spans="1:37" ht="18.75" customHeight="1" x14ac:dyDescent="0.3">
      <c r="A43" s="44"/>
      <c r="B43" s="41"/>
      <c r="C43" s="141" t="s">
        <v>636</v>
      </c>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row>
    <row r="44" spans="1:37" ht="13.5" customHeight="1" x14ac:dyDescent="0.3">
      <c r="A44" s="43"/>
      <c r="B44" s="41"/>
      <c r="C44" s="45"/>
      <c r="D44" s="45"/>
      <c r="E44" s="45"/>
      <c r="F44" s="45"/>
      <c r="G44" s="45"/>
      <c r="H44" s="45"/>
      <c r="I44" s="45"/>
      <c r="J44" s="45"/>
      <c r="K44" s="45"/>
      <c r="L44" s="45"/>
      <c r="M44" s="45"/>
      <c r="N44" s="41"/>
      <c r="O44" s="41"/>
      <c r="P44" s="41"/>
      <c r="Q44" s="41"/>
      <c r="R44" s="41"/>
      <c r="S44" s="41"/>
      <c r="T44" s="41"/>
      <c r="U44" s="41"/>
      <c r="V44" s="41"/>
      <c r="W44" s="41"/>
      <c r="X44" s="41"/>
      <c r="Y44" s="41"/>
      <c r="Z44" s="41"/>
      <c r="AA44" s="41"/>
      <c r="AB44" s="41"/>
      <c r="AC44" s="41"/>
      <c r="AD44" s="41"/>
      <c r="AE44" s="41"/>
      <c r="AF44" s="41"/>
      <c r="AG44" s="41"/>
      <c r="AH44" s="41"/>
      <c r="AI44" s="41"/>
      <c r="AJ44" s="41"/>
      <c r="AK44" s="45"/>
    </row>
    <row r="45" spans="1:37" ht="18.75" customHeight="1" x14ac:dyDescent="0.3">
      <c r="A45" s="44"/>
      <c r="B45" s="41"/>
      <c r="C45" s="127" t="s">
        <v>637</v>
      </c>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row>
    <row r="46" spans="1:37" ht="15.75" customHeight="1" x14ac:dyDescent="0.3">
      <c r="A46" s="43"/>
      <c r="B46" s="41"/>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row>
    <row r="47" spans="1:37" ht="5.25" customHeight="1" x14ac:dyDescent="0.3">
      <c r="A47" s="43"/>
      <c r="B47" s="41"/>
      <c r="C47" s="45"/>
      <c r="D47" s="45"/>
      <c r="E47" s="45"/>
      <c r="F47" s="45"/>
      <c r="G47" s="45"/>
      <c r="H47" s="45"/>
      <c r="I47" s="45"/>
      <c r="J47" s="45"/>
      <c r="K47" s="45"/>
      <c r="L47" s="45"/>
      <c r="M47" s="45"/>
      <c r="N47" s="41"/>
      <c r="O47" s="41"/>
      <c r="P47" s="41"/>
      <c r="Q47" s="41"/>
      <c r="R47" s="41"/>
      <c r="S47" s="41"/>
      <c r="T47" s="41"/>
      <c r="U47" s="41"/>
      <c r="V47" s="41"/>
      <c r="W47" s="41"/>
      <c r="X47" s="41"/>
      <c r="Y47" s="41"/>
      <c r="Z47" s="41"/>
      <c r="AA47" s="41"/>
      <c r="AB47" s="41"/>
      <c r="AC47" s="41"/>
      <c r="AD47" s="41"/>
      <c r="AE47" s="41"/>
      <c r="AF47" s="41"/>
      <c r="AG47" s="41"/>
      <c r="AH47" s="41"/>
      <c r="AI47" s="41"/>
      <c r="AJ47" s="41"/>
      <c r="AK47" s="45"/>
    </row>
    <row r="48" spans="1:37" ht="18.75" customHeight="1" x14ac:dyDescent="0.3">
      <c r="A48" s="44"/>
      <c r="B48" s="41"/>
      <c r="C48" s="127" t="s">
        <v>638</v>
      </c>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row>
    <row r="49" spans="1:37" ht="15.75" customHeight="1" x14ac:dyDescent="0.3">
      <c r="A49" s="43"/>
      <c r="B49" s="41"/>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row>
    <row r="50" spans="1:37" ht="5.25" customHeight="1" x14ac:dyDescent="0.3">
      <c r="A50" s="43"/>
      <c r="B50" s="41"/>
      <c r="C50" s="45"/>
      <c r="D50" s="45"/>
      <c r="E50" s="45"/>
      <c r="F50" s="45"/>
      <c r="G50" s="45"/>
      <c r="H50" s="45"/>
      <c r="I50" s="45"/>
      <c r="J50" s="45"/>
      <c r="K50" s="45"/>
      <c r="L50" s="45"/>
      <c r="M50" s="45"/>
      <c r="N50" s="41"/>
      <c r="O50" s="41"/>
      <c r="P50" s="41"/>
      <c r="Q50" s="41"/>
      <c r="R50" s="41"/>
      <c r="S50" s="41"/>
      <c r="T50" s="41"/>
      <c r="U50" s="41"/>
      <c r="V50" s="41"/>
      <c r="W50" s="41"/>
      <c r="X50" s="41"/>
      <c r="Y50" s="41"/>
      <c r="Z50" s="41"/>
      <c r="AA50" s="41"/>
      <c r="AB50" s="41"/>
      <c r="AC50" s="41"/>
      <c r="AD50" s="41"/>
      <c r="AE50" s="41"/>
      <c r="AF50" s="41"/>
      <c r="AG50" s="41"/>
      <c r="AH50" s="41"/>
      <c r="AI50" s="41"/>
      <c r="AJ50" s="41"/>
      <c r="AK50" s="45"/>
    </row>
    <row r="51" spans="1:37" ht="18.75" customHeight="1" x14ac:dyDescent="0.3">
      <c r="A51" s="44"/>
      <c r="B51" s="41"/>
      <c r="C51" s="127" t="s">
        <v>639</v>
      </c>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row>
    <row r="52" spans="1:37" ht="18.75" customHeight="1" x14ac:dyDescent="0.3">
      <c r="A52" s="46"/>
      <c r="B52" s="41"/>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row>
    <row r="53" spans="1:37" ht="8.25" customHeight="1" x14ac:dyDescent="0.3">
      <c r="A53" s="43"/>
      <c r="B53" s="41"/>
      <c r="C53" s="45"/>
      <c r="D53" s="45"/>
      <c r="E53" s="45"/>
      <c r="F53" s="45"/>
      <c r="G53" s="45"/>
      <c r="H53" s="45"/>
      <c r="I53" s="45"/>
      <c r="J53" s="45"/>
      <c r="K53" s="45"/>
      <c r="L53" s="45"/>
      <c r="M53" s="45"/>
      <c r="N53" s="41"/>
      <c r="O53" s="41"/>
      <c r="P53" s="41"/>
      <c r="Q53" s="41"/>
      <c r="R53" s="41"/>
      <c r="S53" s="41"/>
      <c r="T53" s="41"/>
      <c r="U53" s="41"/>
      <c r="V53" s="41"/>
      <c r="W53" s="41"/>
      <c r="X53" s="41"/>
      <c r="Y53" s="41"/>
      <c r="Z53" s="41"/>
      <c r="AA53" s="41"/>
      <c r="AB53" s="41"/>
      <c r="AC53" s="41"/>
      <c r="AD53" s="41"/>
      <c r="AE53" s="41"/>
      <c r="AF53" s="41"/>
      <c r="AG53" s="41"/>
      <c r="AH53" s="41"/>
      <c r="AI53" s="41"/>
      <c r="AJ53" s="41"/>
      <c r="AK53" s="45"/>
    </row>
    <row r="54" spans="1:37" ht="18.75" customHeight="1" x14ac:dyDescent="0.3">
      <c r="A54" s="44"/>
      <c r="B54" s="41"/>
      <c r="C54" s="127" t="s">
        <v>640</v>
      </c>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row>
    <row r="55" spans="1:37" ht="18.75" customHeight="1" x14ac:dyDescent="0.3">
      <c r="A55" s="46"/>
      <c r="B55" s="41"/>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row>
    <row r="56" spans="1:37" ht="10.5" customHeight="1" x14ac:dyDescent="0.3">
      <c r="A56" s="43"/>
      <c r="B56" s="41"/>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row>
    <row r="57" spans="1:37" ht="18.75" customHeight="1" x14ac:dyDescent="0.3">
      <c r="A57" s="44"/>
      <c r="B57" s="41"/>
      <c r="C57" s="127" t="s">
        <v>641</v>
      </c>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row>
    <row r="58" spans="1:37" ht="28.5" customHeight="1" x14ac:dyDescent="0.3">
      <c r="A58" s="46"/>
      <c r="B58" s="41"/>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row>
    <row r="59" spans="1:37" ht="5.25" customHeight="1" x14ac:dyDescent="0.3">
      <c r="A59" s="43"/>
      <c r="B59" s="41"/>
      <c r="C59" s="45"/>
      <c r="D59" s="45"/>
      <c r="E59" s="45"/>
      <c r="F59" s="45"/>
      <c r="G59" s="45"/>
      <c r="H59" s="45"/>
      <c r="I59" s="45"/>
      <c r="J59" s="45"/>
      <c r="K59" s="45"/>
      <c r="L59" s="45"/>
      <c r="M59" s="45"/>
      <c r="N59" s="41"/>
      <c r="O59" s="41"/>
      <c r="P59" s="41"/>
      <c r="Q59" s="41"/>
      <c r="R59" s="41"/>
      <c r="S59" s="41"/>
      <c r="T59" s="41"/>
      <c r="U59" s="41"/>
      <c r="V59" s="41"/>
      <c r="W59" s="41"/>
      <c r="X59" s="41"/>
      <c r="Y59" s="41"/>
      <c r="Z59" s="41"/>
      <c r="AA59" s="41"/>
      <c r="AB59" s="41"/>
      <c r="AC59" s="41"/>
      <c r="AD59" s="41"/>
      <c r="AE59" s="41"/>
      <c r="AF59" s="41"/>
      <c r="AG59" s="41"/>
      <c r="AH59" s="41"/>
      <c r="AI59" s="41"/>
      <c r="AJ59" s="41"/>
      <c r="AK59" s="45"/>
    </row>
    <row r="60" spans="1:37" ht="18.75" customHeight="1" x14ac:dyDescent="0.3">
      <c r="A60" s="44"/>
      <c r="B60" s="41"/>
      <c r="C60" s="127" t="s">
        <v>55</v>
      </c>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row>
    <row r="61" spans="1:37" ht="18.75" customHeight="1" x14ac:dyDescent="0.3">
      <c r="A61" s="46"/>
      <c r="B61" s="41"/>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row>
    <row r="62" spans="1:37" x14ac:dyDescent="0.3">
      <c r="A62" s="43"/>
      <c r="B62" s="41"/>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row>
    <row r="63" spans="1:37" ht="36" customHeight="1" x14ac:dyDescent="0.3">
      <c r="A63" s="125" t="s">
        <v>54</v>
      </c>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row>
    <row r="64" spans="1:37" ht="33.75" customHeight="1" x14ac:dyDescent="0.3">
      <c r="A64" s="138" t="s">
        <v>9</v>
      </c>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row>
    <row r="65" spans="1:37" ht="51.75" customHeight="1" x14ac:dyDescent="0.3">
      <c r="A65" s="126">
        <v>1</v>
      </c>
      <c r="B65" s="41"/>
      <c r="C65" s="127" t="s">
        <v>642</v>
      </c>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row>
    <row r="66" spans="1:37" ht="10.5" customHeight="1" x14ac:dyDescent="0.3">
      <c r="A66" s="126"/>
      <c r="B66" s="41"/>
      <c r="C66" s="128"/>
      <c r="D66" s="128"/>
      <c r="E66" s="128"/>
      <c r="F66" s="128"/>
      <c r="G66" s="128"/>
      <c r="H66" s="128"/>
      <c r="I66" s="128"/>
      <c r="J66" s="128"/>
      <c r="K66" s="128"/>
      <c r="L66" s="128"/>
      <c r="M66" s="128"/>
      <c r="N66" s="128"/>
      <c r="O66" s="128"/>
      <c r="P66" s="128"/>
      <c r="Q66" s="41"/>
      <c r="R66" s="41"/>
      <c r="S66" s="41"/>
      <c r="T66" s="41"/>
      <c r="U66" s="41"/>
      <c r="V66" s="41"/>
      <c r="W66" s="41"/>
      <c r="X66" s="41"/>
      <c r="Y66" s="41"/>
      <c r="Z66" s="41"/>
      <c r="AA66" s="41"/>
      <c r="AB66" s="41"/>
      <c r="AC66" s="41"/>
      <c r="AD66" s="41"/>
      <c r="AE66" s="41"/>
      <c r="AF66" s="41"/>
      <c r="AG66" s="41"/>
      <c r="AH66" s="41"/>
      <c r="AI66" s="41"/>
      <c r="AJ66" s="41"/>
      <c r="AK66" s="41"/>
    </row>
    <row r="67" spans="1:37" x14ac:dyDescent="0.3">
      <c r="A67" s="126"/>
      <c r="B67" s="41"/>
      <c r="C67" s="129" t="s">
        <v>45</v>
      </c>
      <c r="D67" s="130"/>
      <c r="E67" s="130"/>
      <c r="F67" s="130"/>
      <c r="G67" s="130"/>
      <c r="H67" s="130"/>
      <c r="I67" s="130"/>
      <c r="J67" s="130"/>
      <c r="K67" s="130"/>
      <c r="L67" s="130"/>
      <c r="M67" s="130"/>
      <c r="N67" s="130"/>
      <c r="O67" s="130"/>
      <c r="P67" s="130"/>
      <c r="Q67" s="130"/>
      <c r="R67" s="130"/>
      <c r="S67" s="131"/>
      <c r="T67" s="105" t="s">
        <v>18019</v>
      </c>
      <c r="U67" s="103"/>
      <c r="V67" s="103"/>
      <c r="W67" s="103"/>
      <c r="X67" s="103"/>
      <c r="Y67" s="103"/>
      <c r="Z67" s="103"/>
      <c r="AA67" s="103"/>
      <c r="AB67" s="103"/>
      <c r="AC67" s="103"/>
      <c r="AD67" s="103"/>
      <c r="AE67" s="103"/>
      <c r="AF67" s="103"/>
      <c r="AG67" s="103"/>
      <c r="AH67" s="103"/>
      <c r="AI67" s="103"/>
      <c r="AJ67" s="103"/>
      <c r="AK67" s="104"/>
    </row>
    <row r="68" spans="1:37" x14ac:dyDescent="0.3">
      <c r="A68" s="126"/>
      <c r="B68" s="41"/>
      <c r="C68" s="129" t="s">
        <v>46</v>
      </c>
      <c r="D68" s="130"/>
      <c r="E68" s="130"/>
      <c r="F68" s="130"/>
      <c r="G68" s="130"/>
      <c r="H68" s="130"/>
      <c r="I68" s="130"/>
      <c r="J68" s="130"/>
      <c r="K68" s="130"/>
      <c r="L68" s="130"/>
      <c r="M68" s="130"/>
      <c r="N68" s="130"/>
      <c r="O68" s="130"/>
      <c r="P68" s="130"/>
      <c r="Q68" s="130"/>
      <c r="R68" s="130"/>
      <c r="S68" s="131"/>
      <c r="T68" s="106" t="s">
        <v>18020</v>
      </c>
      <c r="U68" s="107"/>
      <c r="V68" s="107"/>
      <c r="W68" s="107"/>
      <c r="X68" s="107"/>
      <c r="Y68" s="107"/>
      <c r="Z68" s="107"/>
      <c r="AA68" s="107"/>
      <c r="AB68" s="107"/>
      <c r="AC68" s="107"/>
      <c r="AD68" s="107"/>
      <c r="AE68" s="107"/>
      <c r="AF68" s="107"/>
      <c r="AG68" s="107"/>
      <c r="AH68" s="107"/>
      <c r="AI68" s="107"/>
      <c r="AJ68" s="107"/>
      <c r="AK68" s="108"/>
    </row>
    <row r="69" spans="1:37" x14ac:dyDescent="0.3">
      <c r="A69" s="126"/>
      <c r="B69" s="41"/>
      <c r="C69" s="129" t="s">
        <v>48</v>
      </c>
      <c r="D69" s="130"/>
      <c r="E69" s="130"/>
      <c r="F69" s="130"/>
      <c r="G69" s="130"/>
      <c r="H69" s="130"/>
      <c r="I69" s="130"/>
      <c r="J69" s="130"/>
      <c r="K69" s="130"/>
      <c r="L69" s="130"/>
      <c r="M69" s="130"/>
      <c r="N69" s="130"/>
      <c r="O69" s="130"/>
      <c r="P69" s="130"/>
      <c r="Q69" s="130"/>
      <c r="R69" s="130"/>
      <c r="S69" s="131"/>
      <c r="T69" s="102">
        <v>37379</v>
      </c>
      <c r="U69" s="103"/>
      <c r="V69" s="103"/>
      <c r="W69" s="103"/>
      <c r="X69" s="103"/>
      <c r="Y69" s="103"/>
      <c r="Z69" s="103"/>
      <c r="AA69" s="103"/>
      <c r="AB69" s="103"/>
      <c r="AC69" s="103"/>
      <c r="AD69" s="103"/>
      <c r="AE69" s="103"/>
      <c r="AF69" s="103"/>
      <c r="AG69" s="103"/>
      <c r="AH69" s="103"/>
      <c r="AI69" s="103"/>
      <c r="AJ69" s="103"/>
      <c r="AK69" s="104"/>
    </row>
    <row r="70" spans="1:37" x14ac:dyDescent="0.3">
      <c r="A70" s="126"/>
      <c r="B70" s="41"/>
      <c r="C70" s="129" t="s">
        <v>47</v>
      </c>
      <c r="D70" s="130"/>
      <c r="E70" s="130"/>
      <c r="F70" s="130"/>
      <c r="G70" s="130"/>
      <c r="H70" s="130"/>
      <c r="I70" s="130"/>
      <c r="J70" s="130"/>
      <c r="K70" s="130"/>
      <c r="L70" s="130"/>
      <c r="M70" s="130"/>
      <c r="N70" s="130"/>
      <c r="O70" s="130"/>
      <c r="P70" s="130"/>
      <c r="Q70" s="130"/>
      <c r="R70" s="130"/>
      <c r="S70" s="131"/>
      <c r="T70" s="102">
        <v>73415</v>
      </c>
      <c r="U70" s="103"/>
      <c r="V70" s="103"/>
      <c r="W70" s="103"/>
      <c r="X70" s="103"/>
      <c r="Y70" s="103"/>
      <c r="Z70" s="103"/>
      <c r="AA70" s="103"/>
      <c r="AB70" s="103"/>
      <c r="AC70" s="103"/>
      <c r="AD70" s="103"/>
      <c r="AE70" s="103"/>
      <c r="AF70" s="103"/>
      <c r="AG70" s="103"/>
      <c r="AH70" s="103"/>
      <c r="AI70" s="103"/>
      <c r="AJ70" s="103"/>
      <c r="AK70" s="104"/>
    </row>
    <row r="71" spans="1:37" x14ac:dyDescent="0.3">
      <c r="A71" s="126"/>
      <c r="B71" s="41"/>
      <c r="C71" s="129" t="s">
        <v>49</v>
      </c>
      <c r="D71" s="130"/>
      <c r="E71" s="130"/>
      <c r="F71" s="130"/>
      <c r="G71" s="130"/>
      <c r="H71" s="130"/>
      <c r="I71" s="130"/>
      <c r="J71" s="130"/>
      <c r="K71" s="130"/>
      <c r="L71" s="130"/>
      <c r="M71" s="130"/>
      <c r="N71" s="130"/>
      <c r="O71" s="130"/>
      <c r="P71" s="130"/>
      <c r="Q71" s="130"/>
      <c r="R71" s="130"/>
      <c r="S71" s="131"/>
      <c r="T71" s="105" t="s">
        <v>18021</v>
      </c>
      <c r="U71" s="103"/>
      <c r="V71" s="103"/>
      <c r="W71" s="103"/>
      <c r="X71" s="103"/>
      <c r="Y71" s="103"/>
      <c r="Z71" s="103"/>
      <c r="AA71" s="103"/>
      <c r="AB71" s="103"/>
      <c r="AC71" s="103"/>
      <c r="AD71" s="103"/>
      <c r="AE71" s="103"/>
      <c r="AF71" s="103"/>
      <c r="AG71" s="103"/>
      <c r="AH71" s="103"/>
      <c r="AI71" s="103"/>
      <c r="AJ71" s="103"/>
      <c r="AK71" s="104"/>
    </row>
    <row r="72" spans="1:37" x14ac:dyDescent="0.3">
      <c r="A72" s="126"/>
      <c r="B72" s="41"/>
      <c r="C72" s="129" t="s">
        <v>50</v>
      </c>
      <c r="D72" s="130"/>
      <c r="E72" s="130"/>
      <c r="F72" s="130"/>
      <c r="G72" s="130"/>
      <c r="H72" s="130"/>
      <c r="I72" s="130"/>
      <c r="J72" s="130"/>
      <c r="K72" s="130"/>
      <c r="L72" s="130"/>
      <c r="M72" s="130"/>
      <c r="N72" s="130"/>
      <c r="O72" s="130"/>
      <c r="P72" s="130"/>
      <c r="Q72" s="130"/>
      <c r="R72" s="130"/>
      <c r="S72" s="131"/>
      <c r="T72" s="106" t="s">
        <v>18022</v>
      </c>
      <c r="U72" s="107"/>
      <c r="V72" s="107"/>
      <c r="W72" s="107"/>
      <c r="X72" s="107"/>
      <c r="Y72" s="107"/>
      <c r="Z72" s="107"/>
      <c r="AA72" s="107"/>
      <c r="AB72" s="107"/>
      <c r="AC72" s="107"/>
      <c r="AD72" s="107"/>
      <c r="AE72" s="107"/>
      <c r="AF72" s="107"/>
      <c r="AG72" s="107"/>
      <c r="AH72" s="107"/>
      <c r="AI72" s="107"/>
      <c r="AJ72" s="107"/>
      <c r="AK72" s="108"/>
    </row>
    <row r="73" spans="1:37" ht="10.5" customHeight="1" x14ac:dyDescent="0.3">
      <c r="A73" s="43"/>
      <c r="B73" s="41"/>
      <c r="C73" s="128"/>
      <c r="D73" s="128"/>
      <c r="E73" s="128"/>
      <c r="F73" s="128"/>
      <c r="G73" s="128"/>
      <c r="H73" s="128"/>
      <c r="I73" s="128"/>
      <c r="J73" s="128"/>
      <c r="K73" s="128"/>
      <c r="L73" s="128"/>
      <c r="M73" s="128"/>
      <c r="N73" s="128"/>
      <c r="O73" s="128"/>
      <c r="P73" s="128"/>
      <c r="Q73" s="41"/>
      <c r="R73" s="41"/>
      <c r="S73" s="41"/>
      <c r="T73" s="41"/>
      <c r="U73" s="41"/>
      <c r="V73" s="41"/>
      <c r="W73" s="41"/>
      <c r="X73" s="41"/>
      <c r="Y73" s="41"/>
      <c r="Z73" s="41"/>
      <c r="AA73" s="41"/>
      <c r="AB73" s="41"/>
      <c r="AC73" s="41"/>
      <c r="AD73" s="41"/>
      <c r="AE73" s="41"/>
      <c r="AF73" s="41"/>
      <c r="AG73" s="41"/>
      <c r="AH73" s="41"/>
      <c r="AI73" s="41"/>
      <c r="AJ73" s="41"/>
      <c r="AK73" s="41"/>
    </row>
    <row r="74" spans="1:37" ht="50.25" customHeight="1" x14ac:dyDescent="0.3">
      <c r="A74" s="49">
        <v>2</v>
      </c>
      <c r="B74" s="50"/>
      <c r="C74" s="124" t="s">
        <v>16</v>
      </c>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row>
    <row r="75" spans="1:37" ht="34.5" customHeight="1" x14ac:dyDescent="0.3">
      <c r="A75" s="51"/>
      <c r="B75" s="41"/>
      <c r="C75" s="52" t="s">
        <v>218</v>
      </c>
      <c r="D75" s="124" t="s">
        <v>74</v>
      </c>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row>
    <row r="76" spans="1:37" x14ac:dyDescent="0.3">
      <c r="A76" s="51"/>
      <c r="B76" s="41"/>
      <c r="C76" s="41"/>
      <c r="D76" s="41"/>
      <c r="E76" s="41"/>
      <c r="F76" s="53" t="s">
        <v>65</v>
      </c>
      <c r="G76" s="54" t="s">
        <v>64</v>
      </c>
      <c r="H76" s="41"/>
      <c r="I76" s="54"/>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55"/>
    </row>
    <row r="77" spans="1:37" x14ac:dyDescent="0.3">
      <c r="A77" s="51"/>
      <c r="B77" s="41"/>
      <c r="C77" s="41"/>
      <c r="D77" s="41"/>
      <c r="E77" s="41"/>
      <c r="F77" s="53" t="s">
        <v>65</v>
      </c>
      <c r="G77" s="54" t="s">
        <v>66</v>
      </c>
      <c r="H77" s="41"/>
      <c r="I77" s="54"/>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55"/>
    </row>
    <row r="78" spans="1:37" x14ac:dyDescent="0.3">
      <c r="A78" s="51"/>
      <c r="B78" s="41"/>
      <c r="C78" s="41"/>
      <c r="D78" s="41"/>
      <c r="E78" s="41"/>
      <c r="F78" s="53" t="s">
        <v>65</v>
      </c>
      <c r="G78" s="54" t="s">
        <v>67</v>
      </c>
      <c r="H78" s="41"/>
      <c r="I78" s="54"/>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55"/>
    </row>
    <row r="79" spans="1:37" ht="66.75" customHeight="1" x14ac:dyDescent="0.3">
      <c r="A79" s="51"/>
      <c r="B79" s="41"/>
      <c r="C79" s="41"/>
      <c r="D79" s="41"/>
      <c r="E79" s="41"/>
      <c r="F79" s="56" t="s">
        <v>65</v>
      </c>
      <c r="G79" s="145" t="s">
        <v>73</v>
      </c>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5"/>
    </row>
    <row r="80" spans="1:37" x14ac:dyDescent="0.3">
      <c r="A80" s="51"/>
      <c r="B80" s="41"/>
      <c r="C80" s="41"/>
      <c r="D80" s="41"/>
      <c r="E80" s="41"/>
      <c r="F80" s="53" t="s">
        <v>65</v>
      </c>
      <c r="G80" s="54" t="s">
        <v>68</v>
      </c>
      <c r="H80" s="57"/>
      <c r="I80" s="54"/>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row>
    <row r="81" spans="1:37" ht="10.5" customHeight="1" x14ac:dyDescent="0.3">
      <c r="A81" s="43"/>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row>
    <row r="82" spans="1:37" x14ac:dyDescent="0.3">
      <c r="A82" s="51"/>
      <c r="B82" s="41"/>
      <c r="C82" s="58" t="s">
        <v>219</v>
      </c>
      <c r="D82" s="55" t="s">
        <v>82</v>
      </c>
      <c r="E82" s="41"/>
      <c r="F82" s="55"/>
      <c r="G82" s="41"/>
      <c r="H82" s="55"/>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55"/>
    </row>
    <row r="83" spans="1:37" ht="13.5" customHeight="1" x14ac:dyDescent="0.3">
      <c r="A83" s="51"/>
      <c r="B83" s="41"/>
      <c r="C83" s="59"/>
      <c r="D83" s="59" t="s">
        <v>51</v>
      </c>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row>
    <row r="84" spans="1:37" ht="13.5" customHeight="1" x14ac:dyDescent="0.3">
      <c r="A84" s="43"/>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row>
    <row r="85" spans="1:37" ht="18.75" customHeight="1" x14ac:dyDescent="0.3">
      <c r="A85" s="46"/>
      <c r="B85" s="46"/>
      <c r="C85" s="41"/>
      <c r="D85" s="41"/>
      <c r="E85" s="41"/>
      <c r="F85" s="44" t="s">
        <v>18024</v>
      </c>
      <c r="G85" s="41"/>
      <c r="H85" s="124" t="s">
        <v>239</v>
      </c>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4"/>
    </row>
    <row r="86" spans="1:37" ht="31.5" customHeight="1" x14ac:dyDescent="0.3">
      <c r="A86" s="51"/>
      <c r="B86" s="41"/>
      <c r="C86" s="41"/>
      <c r="D86" s="41"/>
      <c r="E86" s="41"/>
      <c r="F86" s="41"/>
      <c r="G86" s="41"/>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row>
    <row r="87" spans="1:37" ht="15.75" customHeight="1" x14ac:dyDescent="0.3">
      <c r="A87" s="43"/>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row>
    <row r="88" spans="1:37" ht="18.75" customHeight="1" x14ac:dyDescent="0.3">
      <c r="A88" s="51"/>
      <c r="B88" s="41"/>
      <c r="C88" s="41"/>
      <c r="D88" s="41"/>
      <c r="E88" s="41"/>
      <c r="F88" s="44"/>
      <c r="G88" s="41"/>
      <c r="H88" s="124" t="s">
        <v>238</v>
      </c>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row>
    <row r="89" spans="1:37" ht="34.5" customHeight="1" x14ac:dyDescent="0.3">
      <c r="A89" s="51"/>
      <c r="B89" s="41"/>
      <c r="C89" s="41"/>
      <c r="D89" s="41"/>
      <c r="E89" s="41"/>
      <c r="F89" s="41"/>
      <c r="G89" s="41"/>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row>
    <row r="90" spans="1:37" ht="78" customHeight="1" x14ac:dyDescent="0.3">
      <c r="A90" s="51"/>
      <c r="B90" s="41"/>
      <c r="C90" s="41"/>
      <c r="D90" s="41"/>
      <c r="E90" s="41"/>
      <c r="F90" s="41"/>
      <c r="G90" s="41"/>
      <c r="H90" s="146" t="s">
        <v>643</v>
      </c>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c r="AH90" s="146"/>
      <c r="AI90" s="146"/>
      <c r="AJ90" s="146"/>
      <c r="AK90" s="146"/>
    </row>
    <row r="91" spans="1:37" ht="107.25" customHeight="1" x14ac:dyDescent="0.3">
      <c r="A91" s="51"/>
      <c r="B91" s="41"/>
      <c r="C91" s="41"/>
      <c r="D91" s="41"/>
      <c r="E91" s="41"/>
      <c r="F91" s="41"/>
      <c r="G91" s="41"/>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c r="AK91" s="147"/>
    </row>
    <row r="92" spans="1:37" ht="10.5" customHeight="1" x14ac:dyDescent="0.3">
      <c r="A92" s="51"/>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60"/>
    </row>
    <row r="93" spans="1:37" ht="18.75" customHeight="1" x14ac:dyDescent="0.3">
      <c r="A93" s="51"/>
      <c r="B93" s="41"/>
      <c r="C93" s="41"/>
      <c r="D93" s="41"/>
      <c r="E93" s="41"/>
      <c r="F93" s="44"/>
      <c r="G93" s="41"/>
      <c r="H93" s="124" t="s">
        <v>69</v>
      </c>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c r="AK93" s="124"/>
    </row>
    <row r="94" spans="1:37" ht="30" customHeight="1" x14ac:dyDescent="0.3">
      <c r="A94" s="51"/>
      <c r="B94" s="41"/>
      <c r="C94" s="41"/>
      <c r="D94" s="41"/>
      <c r="E94" s="41"/>
      <c r="F94" s="41"/>
      <c r="G94" s="41"/>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4"/>
      <c r="AJ94" s="124"/>
      <c r="AK94" s="124"/>
    </row>
    <row r="95" spans="1:37" ht="8.25" customHeight="1" x14ac:dyDescent="0.3">
      <c r="A95" s="5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60"/>
    </row>
    <row r="96" spans="1:37" ht="12.75" customHeight="1" x14ac:dyDescent="0.3">
      <c r="A96" s="51"/>
      <c r="B96" s="41"/>
      <c r="C96" s="41"/>
      <c r="D96" s="41"/>
      <c r="E96" s="41"/>
      <c r="F96" s="41"/>
      <c r="G96" s="41"/>
      <c r="H96" s="44"/>
      <c r="I96" s="41"/>
      <c r="J96" s="57" t="s">
        <v>28</v>
      </c>
      <c r="K96" s="57"/>
      <c r="L96" s="57"/>
      <c r="M96" s="57"/>
      <c r="N96" s="41"/>
      <c r="O96" s="41"/>
      <c r="P96" s="41"/>
      <c r="Q96" s="41"/>
      <c r="R96" s="41"/>
      <c r="S96" s="41"/>
      <c r="T96" s="41"/>
      <c r="U96" s="41"/>
      <c r="V96" s="41"/>
      <c r="W96" s="41"/>
      <c r="X96" s="41"/>
      <c r="Y96" s="41"/>
      <c r="Z96" s="41"/>
      <c r="AA96" s="41"/>
      <c r="AB96" s="41"/>
      <c r="AC96" s="41"/>
      <c r="AD96" s="41"/>
      <c r="AE96" s="41"/>
      <c r="AF96" s="41"/>
      <c r="AG96" s="41"/>
      <c r="AH96" s="41"/>
      <c r="AI96" s="41"/>
      <c r="AJ96" s="41"/>
      <c r="AK96" s="57"/>
    </row>
    <row r="97" spans="1:37" ht="24.75" customHeight="1" x14ac:dyDescent="0.3">
      <c r="A97" s="51"/>
      <c r="B97" s="41"/>
      <c r="C97" s="41"/>
      <c r="D97" s="41"/>
      <c r="E97" s="41"/>
      <c r="F97" s="41"/>
      <c r="G97" s="41"/>
      <c r="H97" s="41"/>
      <c r="I97" s="41"/>
      <c r="J97" s="57" t="s">
        <v>10</v>
      </c>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row>
    <row r="98" spans="1:37" ht="12.75" customHeight="1" x14ac:dyDescent="0.3">
      <c r="A98" s="51"/>
      <c r="B98" s="41"/>
      <c r="C98" s="41"/>
      <c r="D98" s="41"/>
      <c r="E98" s="41"/>
      <c r="F98" s="41"/>
      <c r="G98" s="41"/>
      <c r="H98" s="44"/>
      <c r="I98" s="41"/>
      <c r="J98" s="57" t="s">
        <v>72</v>
      </c>
      <c r="K98" s="57"/>
      <c r="L98" s="57"/>
      <c r="M98" s="57"/>
      <c r="N98" s="41"/>
      <c r="O98" s="41"/>
      <c r="P98" s="41"/>
      <c r="Q98" s="41"/>
      <c r="R98" s="41"/>
      <c r="S98" s="41"/>
      <c r="T98" s="41"/>
      <c r="U98" s="41"/>
      <c r="V98" s="41"/>
      <c r="W98" s="41"/>
      <c r="X98" s="41"/>
      <c r="Y98" s="41"/>
      <c r="Z98" s="41"/>
      <c r="AA98" s="41"/>
      <c r="AB98" s="41"/>
      <c r="AC98" s="41"/>
      <c r="AD98" s="41"/>
      <c r="AE98" s="41"/>
      <c r="AF98" s="41"/>
      <c r="AG98" s="41"/>
      <c r="AH98" s="41"/>
      <c r="AI98" s="41"/>
      <c r="AJ98" s="41"/>
      <c r="AK98" s="57"/>
    </row>
    <row r="99" spans="1:37" ht="10.5" customHeight="1" x14ac:dyDescent="0.3">
      <c r="A99" s="51"/>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60"/>
    </row>
    <row r="100" spans="1:37" ht="120" customHeight="1" x14ac:dyDescent="0.3">
      <c r="A100" s="51"/>
      <c r="B100" s="41"/>
      <c r="C100" s="41"/>
      <c r="D100" s="41"/>
      <c r="E100" s="41"/>
      <c r="F100" s="41"/>
      <c r="G100" s="41"/>
      <c r="H100" s="146" t="s">
        <v>644</v>
      </c>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c r="AI100" s="146"/>
      <c r="AJ100" s="146"/>
      <c r="AK100" s="146"/>
    </row>
    <row r="101" spans="1:37" ht="107.25" customHeight="1" x14ac:dyDescent="0.3">
      <c r="A101" s="51"/>
      <c r="B101" s="41"/>
      <c r="C101" s="41"/>
      <c r="D101" s="41"/>
      <c r="E101" s="41"/>
      <c r="F101" s="41"/>
      <c r="G101" s="41"/>
      <c r="H101" s="105"/>
      <c r="I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4"/>
    </row>
    <row r="102" spans="1:37" ht="90" customHeight="1" x14ac:dyDescent="0.3">
      <c r="A102" s="51"/>
      <c r="B102" s="41"/>
      <c r="C102" s="41"/>
      <c r="D102" s="41"/>
      <c r="E102" s="41"/>
      <c r="F102" s="41"/>
      <c r="G102" s="41"/>
      <c r="H102" s="139" t="s">
        <v>645</v>
      </c>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39"/>
    </row>
    <row r="103" spans="1:37" ht="33.75" customHeight="1" x14ac:dyDescent="0.3">
      <c r="A103" s="51"/>
      <c r="B103" s="41"/>
      <c r="C103" s="52" t="s">
        <v>220</v>
      </c>
      <c r="D103" s="124" t="s">
        <v>83</v>
      </c>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row>
    <row r="104" spans="1:37" ht="10.5" customHeight="1" x14ac:dyDescent="0.3">
      <c r="A104" s="5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60"/>
    </row>
    <row r="105" spans="1:37" x14ac:dyDescent="0.3">
      <c r="A105" s="51"/>
      <c r="B105" s="41"/>
      <c r="C105" s="58" t="s">
        <v>221</v>
      </c>
      <c r="D105" s="55" t="s">
        <v>75</v>
      </c>
      <c r="E105" s="41"/>
      <c r="F105" s="55"/>
      <c r="G105" s="41"/>
      <c r="H105" s="55"/>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55"/>
    </row>
    <row r="106" spans="1:37" ht="13.5" customHeight="1" x14ac:dyDescent="0.3">
      <c r="A106" s="51"/>
      <c r="B106" s="41"/>
      <c r="C106" s="59"/>
      <c r="D106" s="59" t="s">
        <v>51</v>
      </c>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row>
    <row r="107" spans="1:37" ht="6" customHeight="1" x14ac:dyDescent="0.3">
      <c r="A107" s="43"/>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row>
    <row r="108" spans="1:37" ht="18.75" customHeight="1" x14ac:dyDescent="0.3">
      <c r="A108" s="46"/>
      <c r="B108" s="46"/>
      <c r="C108" s="41"/>
      <c r="D108" s="41"/>
      <c r="E108" s="41"/>
      <c r="F108" s="44" t="s">
        <v>18024</v>
      </c>
      <c r="G108" s="41"/>
      <c r="H108" s="124" t="s">
        <v>651</v>
      </c>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row>
    <row r="109" spans="1:37" ht="24" customHeight="1" x14ac:dyDescent="0.3">
      <c r="A109" s="51"/>
      <c r="B109" s="41"/>
      <c r="C109" s="41"/>
      <c r="D109" s="41"/>
      <c r="E109" s="41"/>
      <c r="F109" s="41"/>
      <c r="G109" s="41"/>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row>
    <row r="110" spans="1:37" ht="10.5" customHeight="1" x14ac:dyDescent="0.3">
      <c r="A110" s="43"/>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row>
    <row r="111" spans="1:37" ht="18.75" customHeight="1" x14ac:dyDescent="0.3">
      <c r="A111" s="51"/>
      <c r="B111" s="41"/>
      <c r="C111" s="41"/>
      <c r="D111" s="41"/>
      <c r="E111" s="41"/>
      <c r="F111" s="44"/>
      <c r="G111" s="41"/>
      <c r="H111" s="124" t="s">
        <v>652</v>
      </c>
      <c r="I111" s="124"/>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4"/>
    </row>
    <row r="112" spans="1:37" ht="71.25" customHeight="1" x14ac:dyDescent="0.3">
      <c r="A112" s="51"/>
      <c r="B112" s="41"/>
      <c r="C112" s="41"/>
      <c r="D112" s="41"/>
      <c r="E112" s="41"/>
      <c r="F112" s="41"/>
      <c r="G112" s="41"/>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4"/>
    </row>
    <row r="113" spans="1:39" ht="42.75" customHeight="1" x14ac:dyDescent="0.3">
      <c r="A113" s="51"/>
      <c r="B113" s="41"/>
      <c r="C113" s="41"/>
      <c r="D113" s="41"/>
      <c r="E113" s="41"/>
      <c r="F113" s="41"/>
      <c r="G113" s="41"/>
      <c r="H113" s="146" t="s">
        <v>653</v>
      </c>
      <c r="I113" s="146"/>
      <c r="J113" s="146"/>
      <c r="K113" s="146"/>
      <c r="L113" s="146"/>
      <c r="M113" s="146"/>
      <c r="N113" s="146"/>
      <c r="O113" s="146"/>
      <c r="P113" s="146"/>
      <c r="Q113" s="146"/>
      <c r="R113" s="146"/>
      <c r="S113" s="146"/>
      <c r="T113" s="146"/>
      <c r="U113" s="146"/>
      <c r="V113" s="146"/>
      <c r="W113" s="146"/>
      <c r="X113" s="146"/>
      <c r="Y113" s="146"/>
      <c r="Z113" s="146"/>
      <c r="AA113" s="146"/>
      <c r="AB113" s="146"/>
      <c r="AC113" s="146"/>
      <c r="AD113" s="146"/>
      <c r="AE113" s="146"/>
      <c r="AF113" s="146"/>
      <c r="AG113" s="146"/>
      <c r="AH113" s="146"/>
      <c r="AI113" s="146"/>
      <c r="AJ113" s="146"/>
      <c r="AK113" s="146"/>
    </row>
    <row r="114" spans="1:39" ht="107.25" customHeight="1" x14ac:dyDescent="0.3">
      <c r="A114" s="51"/>
      <c r="B114" s="41"/>
      <c r="C114" s="41"/>
      <c r="D114" s="41"/>
      <c r="E114" s="41"/>
      <c r="F114" s="41"/>
      <c r="G114" s="41"/>
      <c r="H114" s="147"/>
      <c r="I114" s="147"/>
      <c r="J114" s="147"/>
      <c r="K114" s="147"/>
      <c r="L114" s="147"/>
      <c r="M114" s="147"/>
      <c r="N114" s="147"/>
      <c r="O114" s="147"/>
      <c r="P114" s="147"/>
      <c r="Q114" s="147"/>
      <c r="R114" s="147"/>
      <c r="S114" s="147"/>
      <c r="T114" s="147"/>
      <c r="U114" s="147"/>
      <c r="V114" s="147"/>
      <c r="W114" s="147"/>
      <c r="X114" s="147"/>
      <c r="Y114" s="147"/>
      <c r="Z114" s="147"/>
      <c r="AA114" s="147"/>
      <c r="AB114" s="147"/>
      <c r="AC114" s="147"/>
      <c r="AD114" s="147"/>
      <c r="AE114" s="147"/>
      <c r="AF114" s="147"/>
      <c r="AG114" s="147"/>
      <c r="AH114" s="147"/>
      <c r="AI114" s="147"/>
      <c r="AJ114" s="147"/>
      <c r="AK114" s="147"/>
    </row>
    <row r="115" spans="1:39" ht="10.5" customHeight="1" x14ac:dyDescent="0.3">
      <c r="A115" s="5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60"/>
    </row>
    <row r="116" spans="1:39" x14ac:dyDescent="0.3">
      <c r="A116" s="51"/>
      <c r="B116" s="41"/>
      <c r="C116" s="58" t="s">
        <v>222</v>
      </c>
      <c r="D116" s="55" t="s">
        <v>76</v>
      </c>
      <c r="E116" s="41"/>
      <c r="F116" s="55"/>
      <c r="G116" s="41"/>
      <c r="H116" s="55"/>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55"/>
    </row>
    <row r="117" spans="1:39" ht="13.5" customHeight="1" x14ac:dyDescent="0.3">
      <c r="A117" s="51"/>
      <c r="B117" s="41"/>
      <c r="C117" s="59"/>
      <c r="D117" s="59" t="s">
        <v>84</v>
      </c>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row>
    <row r="118" spans="1:39" ht="6.75" customHeight="1" x14ac:dyDescent="0.3">
      <c r="A118" s="51"/>
      <c r="B118" s="41"/>
      <c r="C118" s="59"/>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60"/>
    </row>
    <row r="119" spans="1:39" ht="4.5" customHeight="1" x14ac:dyDescent="0.3">
      <c r="A119" s="51"/>
      <c r="B119" s="41"/>
      <c r="C119" s="59"/>
      <c r="D119" s="148"/>
      <c r="E119" s="148"/>
      <c r="F119" s="148"/>
      <c r="G119" s="148"/>
      <c r="H119" s="148"/>
      <c r="I119" s="148"/>
      <c r="J119" s="148"/>
      <c r="K119" s="148"/>
      <c r="L119" s="148"/>
      <c r="M119" s="148"/>
      <c r="N119" s="148"/>
      <c r="O119" s="148"/>
      <c r="P119" s="148"/>
      <c r="Q119" s="150"/>
      <c r="R119" s="150"/>
      <c r="S119" s="150"/>
      <c r="T119" s="150"/>
      <c r="U119" s="150"/>
      <c r="V119" s="150"/>
      <c r="W119" s="150"/>
      <c r="X119" s="150"/>
      <c r="Y119" s="150"/>
      <c r="Z119" s="150"/>
      <c r="AA119" s="150"/>
      <c r="AB119" s="150"/>
      <c r="AC119" s="150"/>
      <c r="AD119" s="150"/>
      <c r="AE119" s="150"/>
      <c r="AF119" s="150"/>
      <c r="AG119" s="150"/>
      <c r="AH119" s="150"/>
      <c r="AI119" s="150"/>
      <c r="AJ119" s="150"/>
      <c r="AK119" s="150"/>
    </row>
    <row r="120" spans="1:39" ht="34.5" customHeight="1" x14ac:dyDescent="0.3">
      <c r="A120" s="51"/>
      <c r="B120" s="41"/>
      <c r="C120" s="59"/>
      <c r="D120" s="149" t="s">
        <v>392</v>
      </c>
      <c r="E120" s="149"/>
      <c r="F120" s="149"/>
      <c r="G120" s="149"/>
      <c r="H120" s="149"/>
      <c r="I120" s="149"/>
      <c r="J120" s="149"/>
      <c r="K120" s="149"/>
      <c r="L120" s="149"/>
      <c r="M120" s="149"/>
      <c r="N120" s="149"/>
      <c r="O120" s="149"/>
      <c r="P120" s="149"/>
      <c r="Q120" s="95" t="s">
        <v>276</v>
      </c>
      <c r="R120" s="95"/>
      <c r="S120" s="95"/>
      <c r="T120" s="95"/>
      <c r="U120" s="95"/>
      <c r="V120" s="95"/>
      <c r="W120" s="95"/>
      <c r="X120" s="95"/>
      <c r="Y120" s="95"/>
      <c r="Z120" s="95"/>
      <c r="AA120" s="95"/>
      <c r="AB120" s="95"/>
      <c r="AC120" s="95"/>
      <c r="AD120" s="95"/>
      <c r="AE120" s="95"/>
      <c r="AF120" s="95"/>
      <c r="AG120" s="95"/>
      <c r="AH120" s="95"/>
      <c r="AI120" s="95"/>
      <c r="AJ120" s="95"/>
      <c r="AK120" s="95"/>
      <c r="AM120" s="89" t="str">
        <f>IF(AND(Q120="",R5&lt;&gt;""),"Necessario compilare la direzione provinciale Ade","")</f>
        <v/>
      </c>
    </row>
    <row r="121" spans="1:39" ht="17.25" customHeight="1" x14ac:dyDescent="0.3">
      <c r="A121" s="51"/>
      <c r="B121" s="41"/>
      <c r="C121" s="59"/>
      <c r="D121" s="129" t="s">
        <v>41</v>
      </c>
      <c r="E121" s="130"/>
      <c r="F121" s="130"/>
      <c r="G121" s="130"/>
      <c r="H121" s="130"/>
      <c r="I121" s="130"/>
      <c r="J121" s="130"/>
      <c r="K121" s="130"/>
      <c r="L121" s="130"/>
      <c r="M121" s="130"/>
      <c r="N121" s="130"/>
      <c r="O121" s="130"/>
      <c r="P121" s="131"/>
      <c r="Q121" s="95" t="s">
        <v>18019</v>
      </c>
      <c r="R121" s="95"/>
      <c r="S121" s="95"/>
      <c r="T121" s="95"/>
      <c r="U121" s="95"/>
      <c r="V121" s="95"/>
      <c r="W121" s="95"/>
      <c r="X121" s="95"/>
      <c r="Y121" s="95"/>
      <c r="Z121" s="95"/>
      <c r="AA121" s="95"/>
      <c r="AB121" s="95"/>
      <c r="AC121" s="95"/>
      <c r="AD121" s="95"/>
      <c r="AE121" s="95"/>
      <c r="AF121" s="95"/>
      <c r="AG121" s="95"/>
      <c r="AH121" s="95"/>
      <c r="AI121" s="95"/>
      <c r="AJ121" s="95"/>
      <c r="AK121" s="95"/>
    </row>
    <row r="122" spans="1:39" ht="17.25" customHeight="1" x14ac:dyDescent="0.3">
      <c r="A122" s="51"/>
      <c r="B122" s="41"/>
      <c r="C122" s="59"/>
      <c r="D122" s="129" t="s">
        <v>44</v>
      </c>
      <c r="E122" s="130"/>
      <c r="F122" s="130"/>
      <c r="G122" s="130"/>
      <c r="H122" s="130"/>
      <c r="I122" s="130"/>
      <c r="J122" s="130"/>
      <c r="K122" s="130"/>
      <c r="L122" s="130"/>
      <c r="M122" s="130"/>
      <c r="N122" s="130"/>
      <c r="O122" s="130"/>
      <c r="P122" s="131"/>
      <c r="Q122" s="95" t="s">
        <v>18023</v>
      </c>
      <c r="R122" s="95"/>
      <c r="S122" s="95"/>
      <c r="T122" s="95"/>
      <c r="U122" s="95"/>
      <c r="V122" s="95"/>
      <c r="W122" s="95"/>
      <c r="X122" s="95"/>
      <c r="Y122" s="95"/>
      <c r="Z122" s="95"/>
      <c r="AA122" s="95"/>
      <c r="AB122" s="95"/>
      <c r="AC122" s="95"/>
      <c r="AD122" s="95"/>
      <c r="AE122" s="95"/>
      <c r="AF122" s="95"/>
      <c r="AG122" s="95"/>
      <c r="AH122" s="95"/>
      <c r="AI122" s="95"/>
      <c r="AJ122" s="95"/>
      <c r="AK122" s="95"/>
    </row>
    <row r="123" spans="1:39" ht="17.25" customHeight="1" x14ac:dyDescent="0.3">
      <c r="A123" s="51"/>
      <c r="B123" s="41"/>
      <c r="C123" s="59"/>
      <c r="D123" s="129" t="s">
        <v>42</v>
      </c>
      <c r="E123" s="130"/>
      <c r="F123" s="130"/>
      <c r="G123" s="130"/>
      <c r="H123" s="130"/>
      <c r="I123" s="130"/>
      <c r="J123" s="130"/>
      <c r="K123" s="130"/>
      <c r="L123" s="130"/>
      <c r="M123" s="130"/>
      <c r="N123" s="130"/>
      <c r="O123" s="130"/>
      <c r="P123" s="131"/>
      <c r="Q123" s="95" t="s">
        <v>18019</v>
      </c>
      <c r="R123" s="95"/>
      <c r="S123" s="95"/>
      <c r="T123" s="95"/>
      <c r="U123" s="95"/>
      <c r="V123" s="95"/>
      <c r="W123" s="95"/>
      <c r="X123" s="95"/>
      <c r="Y123" s="95"/>
      <c r="Z123" s="95"/>
      <c r="AA123" s="95"/>
      <c r="AB123" s="95"/>
      <c r="AC123" s="95"/>
      <c r="AD123" s="95"/>
      <c r="AE123" s="95"/>
      <c r="AF123" s="95"/>
      <c r="AG123" s="95"/>
      <c r="AH123" s="95"/>
      <c r="AI123" s="95"/>
      <c r="AJ123" s="95"/>
      <c r="AK123" s="95"/>
    </row>
    <row r="124" spans="1:39" ht="17.25" customHeight="1" x14ac:dyDescent="0.3">
      <c r="A124" s="51"/>
      <c r="B124" s="41"/>
      <c r="C124" s="59"/>
      <c r="D124" s="129" t="s">
        <v>30</v>
      </c>
      <c r="E124" s="130"/>
      <c r="F124" s="130"/>
      <c r="G124" s="130"/>
      <c r="H124" s="130"/>
      <c r="I124" s="130"/>
      <c r="J124" s="130"/>
      <c r="K124" s="130"/>
      <c r="L124" s="130"/>
      <c r="M124" s="130"/>
      <c r="N124" s="130"/>
      <c r="O124" s="130"/>
      <c r="P124" s="131"/>
      <c r="Q124" s="95">
        <v>3100</v>
      </c>
      <c r="R124" s="95"/>
      <c r="S124" s="95"/>
      <c r="T124" s="95"/>
      <c r="U124" s="95"/>
      <c r="V124" s="95"/>
      <c r="W124" s="95"/>
      <c r="X124" s="95"/>
      <c r="Y124" s="95"/>
      <c r="Z124" s="95"/>
      <c r="AA124" s="95"/>
      <c r="AB124" s="95"/>
      <c r="AC124" s="95"/>
      <c r="AD124" s="95"/>
      <c r="AE124" s="95"/>
      <c r="AF124" s="95"/>
      <c r="AG124" s="95"/>
      <c r="AH124" s="95"/>
      <c r="AI124" s="95"/>
      <c r="AJ124" s="95"/>
      <c r="AK124" s="95"/>
    </row>
    <row r="125" spans="1:39" ht="36" customHeight="1" x14ac:dyDescent="0.3">
      <c r="A125" s="51"/>
      <c r="B125" s="41"/>
      <c r="C125" s="59"/>
      <c r="D125" s="129" t="s">
        <v>43</v>
      </c>
      <c r="E125" s="130"/>
      <c r="F125" s="130"/>
      <c r="G125" s="130"/>
      <c r="H125" s="130"/>
      <c r="I125" s="130"/>
      <c r="J125" s="130"/>
      <c r="K125" s="130"/>
      <c r="L125" s="130"/>
      <c r="M125" s="130"/>
      <c r="N125" s="130"/>
      <c r="O125" s="130"/>
      <c r="P125" s="131"/>
      <c r="Q125" s="134" t="str">
        <f>IFERROR(VLOOKUP(Q120,'PEC DEF'!B2:C132,2, FALSE), "    Campo automatico - Scegliere la DIR. PROV. o l'UFF. GRANDI CONTRIB. dal menu a tendina nella prima riga della tabella")</f>
        <v>dp.Frosinone@pce.agenziaentrate.it</v>
      </c>
      <c r="R125" s="134"/>
      <c r="S125" s="134"/>
      <c r="T125" s="134"/>
      <c r="U125" s="134"/>
      <c r="V125" s="134"/>
      <c r="W125" s="134"/>
      <c r="X125" s="134"/>
      <c r="Y125" s="134"/>
      <c r="Z125" s="134"/>
      <c r="AA125" s="134"/>
      <c r="AB125" s="134"/>
      <c r="AC125" s="134"/>
      <c r="AD125" s="134"/>
      <c r="AE125" s="134"/>
      <c r="AF125" s="134"/>
      <c r="AG125" s="134"/>
      <c r="AH125" s="134"/>
      <c r="AI125" s="134"/>
      <c r="AJ125" s="134"/>
      <c r="AK125" s="134"/>
    </row>
    <row r="126" spans="1:39" ht="10.5" customHeight="1" x14ac:dyDescent="0.3">
      <c r="A126" s="51"/>
      <c r="B126" s="41"/>
      <c r="C126" s="59"/>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60"/>
    </row>
    <row r="127" spans="1:39" x14ac:dyDescent="0.3">
      <c r="A127" s="51"/>
      <c r="B127" s="41"/>
      <c r="C127" s="58" t="s">
        <v>223</v>
      </c>
      <c r="D127" s="55" t="s">
        <v>77</v>
      </c>
      <c r="E127" s="41"/>
      <c r="F127" s="55"/>
      <c r="G127" s="41"/>
      <c r="H127" s="55"/>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55"/>
    </row>
    <row r="128" spans="1:39" ht="13.5" customHeight="1" x14ac:dyDescent="0.3">
      <c r="A128" s="51"/>
      <c r="B128" s="41"/>
      <c r="C128" s="59"/>
      <c r="D128" s="59" t="s">
        <v>51</v>
      </c>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row>
    <row r="129" spans="1:37" ht="6" customHeight="1" x14ac:dyDescent="0.3">
      <c r="A129" s="43"/>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row>
    <row r="130" spans="1:37" ht="18.75" customHeight="1" x14ac:dyDescent="0.3">
      <c r="A130" s="46"/>
      <c r="B130" s="46"/>
      <c r="C130" s="41"/>
      <c r="D130" s="41"/>
      <c r="E130" s="41"/>
      <c r="F130" s="44" t="s">
        <v>18024</v>
      </c>
      <c r="G130" s="41"/>
      <c r="H130" s="124" t="s">
        <v>59</v>
      </c>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row>
    <row r="131" spans="1:37" x14ac:dyDescent="0.3">
      <c r="A131" s="51"/>
      <c r="B131" s="41"/>
      <c r="C131" s="41"/>
      <c r="D131" s="41"/>
      <c r="E131" s="41"/>
      <c r="F131" s="41"/>
      <c r="G131" s="41"/>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row>
    <row r="132" spans="1:37" ht="10.5" customHeight="1" x14ac:dyDescent="0.3">
      <c r="A132" s="43"/>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row>
    <row r="133" spans="1:37" ht="18.75" customHeight="1" x14ac:dyDescent="0.3">
      <c r="A133" s="51"/>
      <c r="B133" s="41"/>
      <c r="C133" s="41"/>
      <c r="D133" s="41"/>
      <c r="E133" s="41"/>
      <c r="F133" s="44"/>
      <c r="G133" s="41"/>
      <c r="H133" s="124" t="s">
        <v>60</v>
      </c>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row>
    <row r="134" spans="1:37" ht="48.75" customHeight="1" x14ac:dyDescent="0.3">
      <c r="A134" s="51"/>
      <c r="B134" s="41"/>
      <c r="C134" s="41"/>
      <c r="D134" s="41"/>
      <c r="E134" s="41"/>
      <c r="F134" s="41"/>
      <c r="G134" s="41"/>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row>
    <row r="135" spans="1:37" ht="107.25" customHeight="1" x14ac:dyDescent="0.3">
      <c r="A135" s="51"/>
      <c r="B135" s="41"/>
      <c r="C135" s="41"/>
      <c r="D135" s="41"/>
      <c r="E135" s="41"/>
      <c r="F135" s="41"/>
      <c r="G135" s="41"/>
      <c r="H135" s="147"/>
      <c r="I135" s="147"/>
      <c r="J135" s="147"/>
      <c r="K135" s="147"/>
      <c r="L135" s="147"/>
      <c r="M135" s="147"/>
      <c r="N135" s="147"/>
      <c r="O135" s="147"/>
      <c r="P135" s="147"/>
      <c r="Q135" s="147"/>
      <c r="R135" s="147"/>
      <c r="S135" s="147"/>
      <c r="T135" s="147"/>
      <c r="U135" s="147"/>
      <c r="V135" s="147"/>
      <c r="W135" s="147"/>
      <c r="X135" s="147"/>
      <c r="Y135" s="147"/>
      <c r="Z135" s="147"/>
      <c r="AA135" s="147"/>
      <c r="AB135" s="147"/>
      <c r="AC135" s="147"/>
      <c r="AD135" s="147"/>
      <c r="AE135" s="147"/>
      <c r="AF135" s="147"/>
      <c r="AG135" s="147"/>
      <c r="AH135" s="147"/>
      <c r="AI135" s="147"/>
      <c r="AJ135" s="147"/>
      <c r="AK135" s="147"/>
    </row>
    <row r="136" spans="1:37" ht="10.5" customHeight="1" x14ac:dyDescent="0.3">
      <c r="A136" s="5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60"/>
    </row>
    <row r="137" spans="1:37" x14ac:dyDescent="0.3">
      <c r="A137" s="51"/>
      <c r="B137" s="41"/>
      <c r="C137" s="58" t="s">
        <v>224</v>
      </c>
      <c r="D137" s="55" t="s">
        <v>78</v>
      </c>
      <c r="E137" s="41"/>
      <c r="F137" s="55"/>
      <c r="G137" s="41"/>
      <c r="H137" s="55"/>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55"/>
    </row>
    <row r="138" spans="1:37" ht="13.5" customHeight="1" x14ac:dyDescent="0.3">
      <c r="A138" s="51"/>
      <c r="B138" s="41"/>
      <c r="C138" s="59"/>
      <c r="D138" s="59" t="s">
        <v>51</v>
      </c>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c r="AK138" s="59"/>
    </row>
    <row r="139" spans="1:37" ht="6" customHeight="1" x14ac:dyDescent="0.3">
      <c r="A139" s="43"/>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row>
    <row r="140" spans="1:37" ht="18.75" customHeight="1" x14ac:dyDescent="0.3">
      <c r="A140" s="46"/>
      <c r="B140" s="46"/>
      <c r="C140" s="41"/>
      <c r="D140" s="41"/>
      <c r="E140" s="41"/>
      <c r="F140" s="44" t="s">
        <v>18024</v>
      </c>
      <c r="G140" s="41"/>
      <c r="H140" s="124" t="s">
        <v>61</v>
      </c>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row>
    <row r="141" spans="1:37" ht="49.5" customHeight="1" x14ac:dyDescent="0.3">
      <c r="A141" s="51"/>
      <c r="B141" s="41"/>
      <c r="C141" s="41"/>
      <c r="D141" s="41"/>
      <c r="E141" s="41"/>
      <c r="F141" s="41"/>
      <c r="G141" s="41"/>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4"/>
    </row>
    <row r="142" spans="1:37" ht="10.5" customHeight="1" x14ac:dyDescent="0.3">
      <c r="A142" s="43"/>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row>
    <row r="143" spans="1:37" ht="18.75" customHeight="1" x14ac:dyDescent="0.3">
      <c r="A143" s="51"/>
      <c r="B143" s="41"/>
      <c r="C143" s="41"/>
      <c r="D143" s="41"/>
      <c r="E143" s="41"/>
      <c r="F143" s="44"/>
      <c r="G143" s="41"/>
      <c r="H143" s="124" t="s">
        <v>62</v>
      </c>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4"/>
    </row>
    <row r="144" spans="1:37" ht="81.75" customHeight="1" x14ac:dyDescent="0.3">
      <c r="A144" s="51"/>
      <c r="B144" s="41"/>
      <c r="C144" s="41"/>
      <c r="D144" s="41"/>
      <c r="E144" s="41"/>
      <c r="F144" s="41"/>
      <c r="G144" s="41"/>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4"/>
    </row>
    <row r="145" spans="1:37" ht="107.25" customHeight="1" x14ac:dyDescent="0.3">
      <c r="A145" s="51"/>
      <c r="B145" s="41"/>
      <c r="C145" s="41"/>
      <c r="D145" s="41"/>
      <c r="E145" s="41"/>
      <c r="F145" s="41"/>
      <c r="G145" s="41"/>
      <c r="H145" s="147"/>
      <c r="I145" s="147"/>
      <c r="J145" s="147"/>
      <c r="K145" s="147"/>
      <c r="L145" s="147"/>
      <c r="M145" s="147"/>
      <c r="N145" s="147"/>
      <c r="O145" s="147"/>
      <c r="P145" s="147"/>
      <c r="Q145" s="147"/>
      <c r="R145" s="147"/>
      <c r="S145" s="147"/>
      <c r="T145" s="147"/>
      <c r="U145" s="147"/>
      <c r="V145" s="147"/>
      <c r="W145" s="147"/>
      <c r="X145" s="147"/>
      <c r="Y145" s="147"/>
      <c r="Z145" s="147"/>
      <c r="AA145" s="147"/>
      <c r="AB145" s="147"/>
      <c r="AC145" s="147"/>
      <c r="AD145" s="147"/>
      <c r="AE145" s="147"/>
      <c r="AF145" s="147"/>
      <c r="AG145" s="147"/>
      <c r="AH145" s="147"/>
      <c r="AI145" s="147"/>
      <c r="AJ145" s="147"/>
      <c r="AK145" s="147"/>
    </row>
    <row r="146" spans="1:37" ht="10.5" customHeight="1" x14ac:dyDescent="0.3">
      <c r="A146" s="5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60"/>
    </row>
    <row r="147" spans="1:37" x14ac:dyDescent="0.3">
      <c r="A147" s="51"/>
      <c r="B147" s="41"/>
      <c r="C147" s="58" t="s">
        <v>225</v>
      </c>
      <c r="D147" s="55" t="s">
        <v>79</v>
      </c>
      <c r="E147" s="41"/>
      <c r="F147" s="55"/>
      <c r="G147" s="41"/>
      <c r="H147" s="55"/>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55"/>
    </row>
    <row r="148" spans="1:37" ht="13.5" customHeight="1" x14ac:dyDescent="0.3">
      <c r="A148" s="51"/>
      <c r="B148" s="41"/>
      <c r="C148" s="59"/>
      <c r="D148" s="59" t="s">
        <v>51</v>
      </c>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row>
    <row r="149" spans="1:37" ht="6" customHeight="1" x14ac:dyDescent="0.3">
      <c r="A149" s="43"/>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row>
    <row r="150" spans="1:37" ht="18.75" customHeight="1" x14ac:dyDescent="0.3">
      <c r="A150" s="46"/>
      <c r="B150" s="46"/>
      <c r="C150" s="41"/>
      <c r="D150" s="41"/>
      <c r="E150" s="41"/>
      <c r="F150" s="44" t="s">
        <v>18024</v>
      </c>
      <c r="G150" s="41"/>
      <c r="H150" s="124" t="s">
        <v>70</v>
      </c>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row>
    <row r="151" spans="1:37" ht="32.25" customHeight="1" x14ac:dyDescent="0.3">
      <c r="A151" s="51"/>
      <c r="B151" s="41"/>
      <c r="C151" s="41"/>
      <c r="D151" s="41"/>
      <c r="E151" s="41"/>
      <c r="F151" s="41"/>
      <c r="G151" s="41"/>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4"/>
      <c r="AK151" s="124"/>
    </row>
    <row r="152" spans="1:37" ht="18.75" customHeight="1" x14ac:dyDescent="0.3">
      <c r="A152" s="51"/>
      <c r="B152" s="41"/>
      <c r="C152" s="41"/>
      <c r="D152" s="41"/>
      <c r="E152" s="41"/>
      <c r="F152" s="44"/>
      <c r="G152" s="41"/>
      <c r="H152" s="124" t="s">
        <v>63</v>
      </c>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row>
    <row r="153" spans="1:37" ht="70.5" customHeight="1" x14ac:dyDescent="0.3">
      <c r="A153" s="51"/>
      <c r="B153" s="41"/>
      <c r="C153" s="41"/>
      <c r="D153" s="41"/>
      <c r="E153" s="41"/>
      <c r="F153" s="41"/>
      <c r="G153" s="41"/>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row>
    <row r="154" spans="1:37" ht="107.25" customHeight="1" x14ac:dyDescent="0.3">
      <c r="A154" s="51"/>
      <c r="B154" s="41"/>
      <c r="C154" s="41"/>
      <c r="D154" s="41"/>
      <c r="E154" s="41"/>
      <c r="F154" s="41"/>
      <c r="G154" s="41"/>
      <c r="H154" s="147"/>
      <c r="I154" s="147"/>
      <c r="J154" s="147"/>
      <c r="K154" s="147"/>
      <c r="L154" s="147"/>
      <c r="M154" s="147"/>
      <c r="N154" s="147"/>
      <c r="O154" s="147"/>
      <c r="P154" s="147"/>
      <c r="Q154" s="147"/>
      <c r="R154" s="147"/>
      <c r="S154" s="147"/>
      <c r="T154" s="147"/>
      <c r="U154" s="147"/>
      <c r="V154" s="147"/>
      <c r="W154" s="147"/>
      <c r="X154" s="147"/>
      <c r="Y154" s="147"/>
      <c r="Z154" s="147"/>
      <c r="AA154" s="147"/>
      <c r="AB154" s="147"/>
      <c r="AC154" s="147"/>
      <c r="AD154" s="147"/>
      <c r="AE154" s="147"/>
      <c r="AF154" s="147"/>
      <c r="AG154" s="147"/>
      <c r="AH154" s="147"/>
      <c r="AI154" s="147"/>
      <c r="AJ154" s="147"/>
      <c r="AK154" s="147"/>
    </row>
    <row r="155" spans="1:37" ht="10.5" customHeight="1" x14ac:dyDescent="0.3">
      <c r="A155" s="5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60"/>
    </row>
    <row r="156" spans="1:37" x14ac:dyDescent="0.3">
      <c r="A156" s="51"/>
      <c r="B156" s="41"/>
      <c r="C156" s="58" t="s">
        <v>226</v>
      </c>
      <c r="D156" s="55" t="s">
        <v>86</v>
      </c>
      <c r="E156" s="41"/>
      <c r="F156" s="55"/>
      <c r="G156" s="41"/>
      <c r="H156" s="55"/>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55"/>
    </row>
    <row r="157" spans="1:37" ht="13.5" customHeight="1" x14ac:dyDescent="0.3">
      <c r="A157" s="51"/>
      <c r="B157" s="41"/>
      <c r="C157" s="59"/>
      <c r="D157" s="59" t="s">
        <v>51</v>
      </c>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row>
    <row r="158" spans="1:37" ht="6" customHeight="1" x14ac:dyDescent="0.3">
      <c r="A158" s="43"/>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row>
    <row r="159" spans="1:37" ht="18.75" customHeight="1" x14ac:dyDescent="0.3">
      <c r="A159" s="46"/>
      <c r="B159" s="46"/>
      <c r="C159" s="41"/>
      <c r="D159" s="41"/>
      <c r="E159" s="41"/>
      <c r="F159" s="44" t="s">
        <v>18024</v>
      </c>
      <c r="G159" s="41"/>
      <c r="H159" s="124" t="s">
        <v>87</v>
      </c>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K159" s="124"/>
    </row>
    <row r="160" spans="1:37" ht="30.75" customHeight="1" x14ac:dyDescent="0.3">
      <c r="A160" s="51"/>
      <c r="B160" s="41"/>
      <c r="C160" s="41"/>
      <c r="D160" s="41"/>
      <c r="E160" s="41"/>
      <c r="F160" s="41"/>
      <c r="G160" s="41"/>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row>
    <row r="161" spans="1:37" ht="18.75" customHeight="1" x14ac:dyDescent="0.3">
      <c r="A161" s="51"/>
      <c r="B161" s="41"/>
      <c r="C161" s="41"/>
      <c r="D161" s="41"/>
      <c r="E161" s="41"/>
      <c r="F161" s="44"/>
      <c r="G161" s="41"/>
      <c r="H161" s="124" t="s">
        <v>88</v>
      </c>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row>
    <row r="162" spans="1:37" ht="33.75" customHeight="1" x14ac:dyDescent="0.3">
      <c r="A162" s="51"/>
      <c r="B162" s="41"/>
      <c r="C162" s="41"/>
      <c r="D162" s="41"/>
      <c r="E162" s="41"/>
      <c r="F162" s="41"/>
      <c r="G162" s="41"/>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row>
    <row r="163" spans="1:37" ht="107.25" customHeight="1" x14ac:dyDescent="0.3">
      <c r="A163" s="51"/>
      <c r="B163" s="41"/>
      <c r="C163" s="41"/>
      <c r="D163" s="41"/>
      <c r="E163" s="41"/>
      <c r="F163" s="41"/>
      <c r="G163" s="41"/>
      <c r="H163" s="147"/>
      <c r="I163" s="147"/>
      <c r="J163" s="147"/>
      <c r="K163" s="147"/>
      <c r="L163" s="147"/>
      <c r="M163" s="147"/>
      <c r="N163" s="147"/>
      <c r="O163" s="147"/>
      <c r="P163" s="147"/>
      <c r="Q163" s="147"/>
      <c r="R163" s="147"/>
      <c r="S163" s="147"/>
      <c r="T163" s="147"/>
      <c r="U163" s="147"/>
      <c r="V163" s="147"/>
      <c r="W163" s="147"/>
      <c r="X163" s="147"/>
      <c r="Y163" s="147"/>
      <c r="Z163" s="147"/>
      <c r="AA163" s="147"/>
      <c r="AB163" s="147"/>
      <c r="AC163" s="147"/>
      <c r="AD163" s="147"/>
      <c r="AE163" s="147"/>
      <c r="AF163" s="147"/>
      <c r="AG163" s="147"/>
      <c r="AH163" s="147"/>
      <c r="AI163" s="147"/>
      <c r="AJ163" s="147"/>
      <c r="AK163" s="147"/>
    </row>
    <row r="164" spans="1:37" ht="10.5" customHeight="1" x14ac:dyDescent="0.3">
      <c r="A164" s="5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60"/>
    </row>
    <row r="165" spans="1:37" x14ac:dyDescent="0.3">
      <c r="A165" s="51"/>
      <c r="B165" s="41"/>
      <c r="C165" s="58" t="s">
        <v>227</v>
      </c>
      <c r="D165" s="55" t="s">
        <v>80</v>
      </c>
      <c r="E165" s="41"/>
      <c r="F165" s="55"/>
      <c r="G165" s="41"/>
      <c r="H165" s="55"/>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55"/>
    </row>
    <row r="166" spans="1:37" ht="13.5" customHeight="1" x14ac:dyDescent="0.3">
      <c r="A166" s="51"/>
      <c r="B166" s="41"/>
      <c r="C166" s="59"/>
      <c r="D166" s="59" t="s">
        <v>51</v>
      </c>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row>
    <row r="167" spans="1:37" ht="6" customHeight="1" x14ac:dyDescent="0.3">
      <c r="A167" s="43"/>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row>
    <row r="168" spans="1:37" ht="18.75" customHeight="1" x14ac:dyDescent="0.3">
      <c r="A168" s="46"/>
      <c r="B168" s="46"/>
      <c r="C168" s="41"/>
      <c r="D168" s="41"/>
      <c r="E168" s="41"/>
      <c r="F168" s="44" t="s">
        <v>18024</v>
      </c>
      <c r="G168" s="41"/>
      <c r="H168" s="124" t="s">
        <v>31</v>
      </c>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row>
    <row r="169" spans="1:37" ht="12.75" customHeight="1" x14ac:dyDescent="0.3">
      <c r="A169" s="51"/>
      <c r="B169" s="41"/>
      <c r="C169" s="41"/>
      <c r="D169" s="41"/>
      <c r="E169" s="41"/>
      <c r="F169" s="41"/>
      <c r="G169" s="41"/>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row>
    <row r="170" spans="1:37" ht="18.75" customHeight="1" x14ac:dyDescent="0.3">
      <c r="A170" s="51"/>
      <c r="B170" s="41"/>
      <c r="C170" s="41"/>
      <c r="D170" s="41"/>
      <c r="E170" s="41"/>
      <c r="F170" s="44"/>
      <c r="G170" s="41"/>
      <c r="H170" s="124" t="s">
        <v>32</v>
      </c>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c r="AK170" s="124"/>
    </row>
    <row r="171" spans="1:37" ht="18.75" customHeight="1" x14ac:dyDescent="0.3">
      <c r="A171" s="51"/>
      <c r="B171" s="41"/>
      <c r="C171" s="41"/>
      <c r="D171" s="41"/>
      <c r="E171" s="41"/>
      <c r="F171" s="41"/>
      <c r="G171" s="41"/>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24"/>
      <c r="AJ171" s="124"/>
      <c r="AK171" s="124"/>
    </row>
    <row r="172" spans="1:37" ht="107.25" customHeight="1" x14ac:dyDescent="0.3">
      <c r="A172" s="51"/>
      <c r="B172" s="41"/>
      <c r="C172" s="41"/>
      <c r="D172" s="41"/>
      <c r="E172" s="41"/>
      <c r="F172" s="41"/>
      <c r="G172" s="41"/>
      <c r="H172" s="147"/>
      <c r="I172" s="147"/>
      <c r="J172" s="147"/>
      <c r="K172" s="147"/>
      <c r="L172" s="147"/>
      <c r="M172" s="147"/>
      <c r="N172" s="147"/>
      <c r="O172" s="147"/>
      <c r="P172" s="147"/>
      <c r="Q172" s="147"/>
      <c r="R172" s="147"/>
      <c r="S172" s="147"/>
      <c r="T172" s="147"/>
      <c r="U172" s="147"/>
      <c r="V172" s="147"/>
      <c r="W172" s="147"/>
      <c r="X172" s="147"/>
      <c r="Y172" s="147"/>
      <c r="Z172" s="147"/>
      <c r="AA172" s="147"/>
      <c r="AB172" s="147"/>
      <c r="AC172" s="147"/>
      <c r="AD172" s="147"/>
      <c r="AE172" s="147"/>
      <c r="AF172" s="147"/>
      <c r="AG172" s="147"/>
      <c r="AH172" s="147"/>
      <c r="AI172" s="147"/>
      <c r="AJ172" s="147"/>
      <c r="AK172" s="147"/>
    </row>
    <row r="173" spans="1:37" ht="10.5" customHeight="1" x14ac:dyDescent="0.3">
      <c r="A173" s="5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60"/>
    </row>
    <row r="174" spans="1:37" ht="48" customHeight="1" x14ac:dyDescent="0.3">
      <c r="A174" s="51"/>
      <c r="B174" s="41"/>
      <c r="C174" s="52" t="s">
        <v>228</v>
      </c>
      <c r="D174" s="124" t="s">
        <v>646</v>
      </c>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row>
    <row r="175" spans="1:37" ht="17.25" customHeight="1" x14ac:dyDescent="0.3">
      <c r="A175" s="51"/>
      <c r="B175" s="41"/>
      <c r="C175" s="41"/>
      <c r="D175" s="41"/>
      <c r="E175" s="41"/>
      <c r="F175" s="44" t="s">
        <v>18024</v>
      </c>
      <c r="G175" s="41"/>
      <c r="H175" s="124" t="s">
        <v>33</v>
      </c>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4"/>
    </row>
    <row r="176" spans="1:37" ht="15" customHeight="1" x14ac:dyDescent="0.3">
      <c r="A176" s="51"/>
      <c r="B176" s="41"/>
      <c r="C176" s="41"/>
      <c r="D176" s="41"/>
      <c r="E176" s="41"/>
      <c r="F176" s="41"/>
      <c r="G176" s="41"/>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row>
    <row r="177" spans="1:37" ht="17.25" customHeight="1" x14ac:dyDescent="0.3">
      <c r="A177" s="51"/>
      <c r="B177" s="41"/>
      <c r="C177" s="41"/>
      <c r="D177" s="41"/>
      <c r="E177" s="41"/>
      <c r="F177" s="44"/>
      <c r="G177" s="41"/>
      <c r="H177" s="141" t="s">
        <v>34</v>
      </c>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141"/>
      <c r="AI177" s="141"/>
      <c r="AJ177" s="141"/>
      <c r="AK177" s="141"/>
    </row>
    <row r="178" spans="1:37" ht="21.75" customHeight="1" x14ac:dyDescent="0.3">
      <c r="A178" s="51"/>
      <c r="B178" s="41"/>
      <c r="C178" s="41"/>
      <c r="D178" s="41"/>
      <c r="E178" s="41"/>
      <c r="F178" s="41"/>
      <c r="G178" s="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141"/>
      <c r="AI178" s="141"/>
      <c r="AJ178" s="141"/>
      <c r="AK178" s="141"/>
    </row>
    <row r="179" spans="1:37" ht="107.25" customHeight="1" x14ac:dyDescent="0.3">
      <c r="A179" s="51"/>
      <c r="B179" s="41"/>
      <c r="C179" s="41"/>
      <c r="D179" s="41"/>
      <c r="E179" s="41"/>
      <c r="F179" s="41"/>
      <c r="G179" s="41"/>
      <c r="H179" s="147"/>
      <c r="I179" s="147"/>
      <c r="J179" s="147"/>
      <c r="K179" s="147"/>
      <c r="L179" s="147"/>
      <c r="M179" s="147"/>
      <c r="N179" s="147"/>
      <c r="O179" s="147"/>
      <c r="P179" s="147"/>
      <c r="Q179" s="147"/>
      <c r="R179" s="147"/>
      <c r="S179" s="147"/>
      <c r="T179" s="147"/>
      <c r="U179" s="147"/>
      <c r="V179" s="147"/>
      <c r="W179" s="147"/>
      <c r="X179" s="147"/>
      <c r="Y179" s="147"/>
      <c r="Z179" s="147"/>
      <c r="AA179" s="147"/>
      <c r="AB179" s="147"/>
      <c r="AC179" s="147"/>
      <c r="AD179" s="147"/>
      <c r="AE179" s="147"/>
      <c r="AF179" s="147"/>
      <c r="AG179" s="147"/>
      <c r="AH179" s="147"/>
      <c r="AI179" s="147"/>
      <c r="AJ179" s="147"/>
      <c r="AK179" s="147"/>
    </row>
    <row r="180" spans="1:37" ht="10.5" customHeight="1" x14ac:dyDescent="0.3">
      <c r="A180" s="5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60"/>
    </row>
    <row r="181" spans="1:37" ht="63.75" customHeight="1" x14ac:dyDescent="0.3">
      <c r="A181" s="51"/>
      <c r="B181" s="41"/>
      <c r="C181" s="52" t="s">
        <v>229</v>
      </c>
      <c r="D181" s="124" t="s">
        <v>654</v>
      </c>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row>
    <row r="182" spans="1:37" ht="14.25" hidden="1" customHeight="1" x14ac:dyDescent="0.3">
      <c r="A182" s="51"/>
      <c r="B182" s="41"/>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c r="AA182" s="59"/>
      <c r="AB182" s="59"/>
      <c r="AC182" s="59"/>
      <c r="AD182" s="59"/>
      <c r="AE182" s="59"/>
      <c r="AF182" s="59"/>
      <c r="AG182" s="59"/>
      <c r="AH182" s="59"/>
      <c r="AI182" s="59"/>
      <c r="AJ182" s="59"/>
      <c r="AK182" s="59"/>
    </row>
    <row r="183" spans="1:37" ht="10.5" hidden="1" customHeight="1" x14ac:dyDescent="0.3">
      <c r="A183" s="5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60"/>
    </row>
    <row r="184" spans="1:37" hidden="1" x14ac:dyDescent="0.3">
      <c r="A184" s="51"/>
      <c r="B184" s="41"/>
      <c r="C184" s="41"/>
      <c r="D184" s="41"/>
      <c r="E184" s="41"/>
      <c r="F184" s="66"/>
      <c r="G184" s="41"/>
      <c r="H184" s="158"/>
      <c r="I184" s="158"/>
      <c r="J184" s="158"/>
      <c r="K184" s="158"/>
      <c r="L184" s="158"/>
      <c r="M184" s="158"/>
      <c r="N184" s="158"/>
      <c r="O184" s="158"/>
      <c r="P184" s="158"/>
      <c r="Q184" s="158"/>
      <c r="R184" s="158"/>
      <c r="S184" s="158"/>
      <c r="T184" s="158"/>
      <c r="U184" s="158"/>
      <c r="V184" s="158"/>
      <c r="W184" s="158"/>
      <c r="X184" s="158"/>
      <c r="Y184" s="158"/>
      <c r="Z184" s="158"/>
      <c r="AA184" s="158"/>
      <c r="AB184" s="158"/>
      <c r="AC184" s="158"/>
      <c r="AD184" s="158"/>
      <c r="AE184" s="158"/>
      <c r="AF184" s="158"/>
      <c r="AG184" s="158"/>
      <c r="AH184" s="158"/>
      <c r="AI184" s="158"/>
      <c r="AJ184" s="158"/>
      <c r="AK184" s="158"/>
    </row>
    <row r="185" spans="1:37" ht="10.5" hidden="1" customHeight="1" x14ac:dyDescent="0.3">
      <c r="A185" s="5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60"/>
    </row>
    <row r="186" spans="1:37" ht="17.25" hidden="1" customHeight="1" x14ac:dyDescent="0.3">
      <c r="A186" s="51"/>
      <c r="B186" s="41"/>
      <c r="C186" s="41"/>
      <c r="D186" s="41"/>
      <c r="E186" s="41"/>
      <c r="F186" s="66"/>
      <c r="G186" s="41"/>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24"/>
      <c r="AJ186" s="124"/>
      <c r="AK186" s="124"/>
    </row>
    <row r="187" spans="1:37" ht="32.25" hidden="1" customHeight="1" x14ac:dyDescent="0.3">
      <c r="A187" s="51"/>
      <c r="B187" s="41"/>
      <c r="C187" s="41"/>
      <c r="D187" s="41"/>
      <c r="E187" s="41"/>
      <c r="F187" s="41"/>
      <c r="G187" s="41"/>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row>
    <row r="188" spans="1:37" ht="107.25" hidden="1" customHeight="1" x14ac:dyDescent="0.3">
      <c r="A188" s="51"/>
      <c r="B188" s="41"/>
      <c r="C188" s="41"/>
      <c r="D188" s="41"/>
      <c r="E188" s="41"/>
      <c r="F188" s="41"/>
      <c r="G188" s="41"/>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row>
    <row r="189" spans="1:37" ht="10.5" hidden="1" customHeight="1" x14ac:dyDescent="0.3">
      <c r="A189" s="5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60"/>
    </row>
    <row r="190" spans="1:37" hidden="1" x14ac:dyDescent="0.3">
      <c r="A190" s="51"/>
      <c r="B190" s="41"/>
      <c r="C190" s="41"/>
      <c r="D190" s="41"/>
      <c r="E190" s="41"/>
      <c r="F190" s="66"/>
      <c r="G190" s="41"/>
      <c r="H190" s="127"/>
      <c r="I190" s="127"/>
      <c r="J190" s="127"/>
      <c r="K190" s="127"/>
      <c r="L190" s="127"/>
      <c r="M190" s="127"/>
      <c r="N190" s="127"/>
      <c r="O190" s="127"/>
      <c r="P190" s="127"/>
      <c r="Q190" s="127"/>
      <c r="R190" s="127"/>
      <c r="S190" s="127"/>
      <c r="T190" s="127"/>
      <c r="U190" s="127"/>
      <c r="V190" s="127"/>
      <c r="W190" s="127"/>
      <c r="X190" s="127"/>
      <c r="Y190" s="127"/>
      <c r="Z190" s="127"/>
      <c r="AA190" s="127"/>
      <c r="AB190" s="127"/>
      <c r="AC190" s="127"/>
      <c r="AD190" s="127"/>
      <c r="AE190" s="127"/>
      <c r="AF190" s="127"/>
      <c r="AG190" s="127"/>
      <c r="AH190" s="127"/>
      <c r="AI190" s="127"/>
      <c r="AJ190" s="127"/>
      <c r="AK190" s="127"/>
    </row>
    <row r="191" spans="1:37" ht="36" hidden="1" customHeight="1" x14ac:dyDescent="0.3">
      <c r="A191" s="51"/>
      <c r="B191" s="41"/>
      <c r="C191" s="41"/>
      <c r="D191" s="41"/>
      <c r="E191" s="41"/>
      <c r="F191" s="41"/>
      <c r="G191" s="41"/>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row>
    <row r="192" spans="1:37" ht="107.25" hidden="1" customHeight="1" x14ac:dyDescent="0.3">
      <c r="A192" s="51"/>
      <c r="B192" s="41"/>
      <c r="C192" s="41"/>
      <c r="D192" s="41"/>
      <c r="E192" s="41"/>
      <c r="F192" s="41"/>
      <c r="G192" s="41"/>
      <c r="H192" s="157"/>
      <c r="I192" s="157"/>
      <c r="J192" s="157"/>
      <c r="K192" s="157"/>
      <c r="L192" s="157"/>
      <c r="M192" s="157"/>
      <c r="N192" s="157"/>
      <c r="O192" s="157"/>
      <c r="P192" s="157"/>
      <c r="Q192" s="157"/>
      <c r="R192" s="157"/>
      <c r="S192" s="157"/>
      <c r="T192" s="157"/>
      <c r="U192" s="157"/>
      <c r="V192" s="157"/>
      <c r="W192" s="157"/>
      <c r="X192" s="157"/>
      <c r="Y192" s="157"/>
      <c r="Z192" s="157"/>
      <c r="AA192" s="157"/>
      <c r="AB192" s="157"/>
      <c r="AC192" s="157"/>
      <c r="AD192" s="157"/>
      <c r="AE192" s="157"/>
      <c r="AF192" s="157"/>
      <c r="AG192" s="157"/>
      <c r="AH192" s="157"/>
      <c r="AI192" s="157"/>
      <c r="AJ192" s="157"/>
      <c r="AK192" s="157"/>
    </row>
    <row r="193" spans="1:156" ht="10.5" customHeight="1" x14ac:dyDescent="0.3">
      <c r="A193" s="5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60"/>
    </row>
    <row r="194" spans="1:156" ht="68.25" customHeight="1" x14ac:dyDescent="0.3">
      <c r="A194" s="51"/>
      <c r="B194" s="41"/>
      <c r="C194" s="52" t="s">
        <v>230</v>
      </c>
      <c r="D194" s="124" t="s">
        <v>81</v>
      </c>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124"/>
      <c r="AI194" s="124"/>
      <c r="AJ194" s="124"/>
      <c r="AK194" s="124"/>
    </row>
    <row r="195" spans="1:156" ht="10.5" customHeight="1" x14ac:dyDescent="0.3">
      <c r="A195" s="5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60"/>
    </row>
    <row r="196" spans="1:156" x14ac:dyDescent="0.3">
      <c r="A196" s="61">
        <v>3</v>
      </c>
      <c r="B196" s="41"/>
      <c r="C196" s="57" t="s">
        <v>22</v>
      </c>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row>
    <row r="197" spans="1:156" ht="10.5" customHeight="1" x14ac:dyDescent="0.3">
      <c r="A197" s="5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60"/>
    </row>
    <row r="198" spans="1:156" x14ac:dyDescent="0.3">
      <c r="A198" s="61">
        <v>4</v>
      </c>
      <c r="B198" s="41"/>
      <c r="C198" s="57" t="s">
        <v>52</v>
      </c>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row>
    <row r="199" spans="1:156" ht="18" customHeight="1" x14ac:dyDescent="0.3">
      <c r="A199" s="51"/>
      <c r="B199" s="41"/>
      <c r="C199" s="59" t="s">
        <v>51</v>
      </c>
      <c r="D199" s="59"/>
      <c r="E199" s="59"/>
      <c r="F199" s="59"/>
      <c r="G199" s="59"/>
      <c r="H199" s="59"/>
      <c r="I199" s="59"/>
      <c r="J199" s="59"/>
      <c r="K199" s="59"/>
      <c r="L199" s="59"/>
      <c r="M199" s="59"/>
      <c r="N199" s="59"/>
      <c r="O199" s="59"/>
      <c r="P199" s="59"/>
      <c r="Q199" s="59"/>
      <c r="R199" s="59"/>
      <c r="S199" s="59"/>
      <c r="T199" s="59"/>
      <c r="U199" s="59"/>
      <c r="V199" s="59"/>
      <c r="W199" s="59"/>
      <c r="X199" s="59"/>
      <c r="Y199" s="59"/>
      <c r="Z199" s="59"/>
      <c r="AA199" s="59"/>
      <c r="AB199" s="59"/>
      <c r="AC199" s="59"/>
      <c r="AD199" s="59"/>
      <c r="AE199" s="59"/>
      <c r="AF199" s="59"/>
      <c r="AG199" s="59"/>
      <c r="AH199" s="59"/>
      <c r="AI199" s="59"/>
      <c r="AJ199" s="59"/>
      <c r="AK199" s="59"/>
    </row>
    <row r="200" spans="1:156" x14ac:dyDescent="0.3">
      <c r="A200" s="51"/>
      <c r="B200" s="41"/>
      <c r="C200" s="44" t="s">
        <v>18024</v>
      </c>
      <c r="D200" s="41"/>
      <c r="E200" s="57" t="s">
        <v>647</v>
      </c>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row>
    <row r="201" spans="1:156" ht="11.25" customHeight="1" x14ac:dyDescent="0.3">
      <c r="A201" s="51"/>
      <c r="B201" s="41"/>
      <c r="C201" s="51"/>
      <c r="D201" s="41"/>
      <c r="E201" s="41"/>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5"/>
      <c r="AK201" s="55"/>
    </row>
    <row r="202" spans="1:156" ht="17.25" customHeight="1" x14ac:dyDescent="0.3">
      <c r="A202" s="51"/>
      <c r="B202" s="41"/>
      <c r="C202" s="44"/>
      <c r="D202" s="41"/>
      <c r="E202" s="124" t="s">
        <v>57</v>
      </c>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124"/>
      <c r="AI202" s="124"/>
      <c r="AJ202" s="124"/>
      <c r="AK202" s="124"/>
      <c r="AL202" s="72"/>
      <c r="AM202" s="73"/>
      <c r="AN202" s="73"/>
      <c r="AO202" s="73"/>
      <c r="AP202" s="73"/>
      <c r="AQ202" s="73"/>
      <c r="AR202" s="73"/>
      <c r="AS202" s="73"/>
      <c r="AT202" s="72"/>
      <c r="AU202" s="72"/>
      <c r="AV202" s="72"/>
      <c r="AW202" s="72"/>
      <c r="AX202" s="72"/>
      <c r="AY202" s="72"/>
      <c r="AZ202" s="72"/>
      <c r="BA202" s="72"/>
      <c r="BB202" s="72"/>
      <c r="BC202" s="72"/>
      <c r="BD202" s="72"/>
      <c r="BE202" s="72"/>
      <c r="BF202" s="72"/>
      <c r="BG202" s="72"/>
      <c r="BH202" s="72"/>
      <c r="BI202" s="72"/>
      <c r="BJ202" s="72"/>
      <c r="BK202" s="72"/>
      <c r="BL202" s="72"/>
      <c r="BM202" s="72"/>
      <c r="BN202" s="72"/>
      <c r="BO202" s="72"/>
      <c r="BP202" s="72"/>
      <c r="BQ202" s="72"/>
      <c r="BR202" s="72"/>
      <c r="BS202" s="72"/>
      <c r="BT202" s="72"/>
      <c r="BU202" s="72"/>
      <c r="BV202" s="72"/>
      <c r="BW202" s="72"/>
      <c r="BX202" s="72"/>
      <c r="BY202" s="72"/>
      <c r="BZ202" s="72"/>
      <c r="CA202" s="72"/>
      <c r="CB202" s="72"/>
      <c r="CC202" s="72"/>
      <c r="CD202" s="72"/>
      <c r="CE202" s="72"/>
      <c r="CF202" s="72"/>
      <c r="CG202" s="72"/>
      <c r="CH202" s="72"/>
      <c r="CI202" s="72"/>
      <c r="CJ202" s="72"/>
      <c r="CK202" s="72"/>
      <c r="CL202" s="72"/>
      <c r="CM202" s="72"/>
      <c r="CN202" s="72"/>
      <c r="CO202" s="72"/>
      <c r="CP202" s="72"/>
      <c r="CQ202" s="72"/>
      <c r="CR202" s="72"/>
      <c r="CS202" s="72"/>
      <c r="CT202" s="72"/>
      <c r="CU202" s="72"/>
      <c r="CV202" s="72"/>
      <c r="CW202" s="72"/>
      <c r="CX202" s="72"/>
      <c r="CY202" s="72"/>
      <c r="CZ202" s="72"/>
      <c r="DA202" s="72"/>
      <c r="DB202" s="72"/>
      <c r="DC202" s="72"/>
      <c r="DD202" s="72"/>
      <c r="DE202" s="72"/>
      <c r="DF202" s="72"/>
      <c r="DG202" s="72"/>
      <c r="DH202" s="72"/>
      <c r="DI202" s="72"/>
      <c r="DJ202" s="72"/>
      <c r="DK202" s="72"/>
      <c r="DL202" s="72"/>
      <c r="DM202" s="72"/>
      <c r="DN202" s="72"/>
      <c r="DO202" s="72"/>
      <c r="DP202" s="72"/>
      <c r="DQ202" s="72"/>
      <c r="DR202" s="72"/>
      <c r="DS202" s="72"/>
      <c r="DT202" s="72"/>
      <c r="DU202" s="72"/>
      <c r="DV202" s="72"/>
      <c r="DW202" s="72"/>
      <c r="DX202" s="72"/>
      <c r="DY202" s="72"/>
      <c r="DZ202" s="72"/>
      <c r="EA202" s="72"/>
      <c r="EB202" s="72"/>
      <c r="EC202" s="72"/>
      <c r="ED202" s="72"/>
      <c r="EE202" s="72"/>
      <c r="EF202" s="72"/>
      <c r="EG202" s="72"/>
      <c r="EH202" s="72"/>
      <c r="EI202" s="72"/>
      <c r="EJ202" s="72"/>
      <c r="EK202" s="72"/>
      <c r="EL202" s="72"/>
      <c r="EM202" s="72"/>
      <c r="EN202" s="72"/>
      <c r="EO202" s="72"/>
      <c r="EP202" s="72"/>
      <c r="EQ202" s="72"/>
      <c r="ER202" s="72"/>
      <c r="ES202" s="72"/>
      <c r="ET202" s="72"/>
      <c r="EU202" s="72"/>
      <c r="EV202" s="72"/>
      <c r="EW202" s="72"/>
      <c r="EX202" s="72"/>
      <c r="EY202" s="72"/>
      <c r="EZ202" s="72"/>
    </row>
    <row r="203" spans="1:156" ht="17.25" customHeight="1" x14ac:dyDescent="0.3">
      <c r="A203" s="51"/>
      <c r="B203" s="41"/>
      <c r="C203" s="51"/>
      <c r="D203" s="41"/>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124"/>
      <c r="AI203" s="124"/>
      <c r="AJ203" s="124"/>
      <c r="AK203" s="124"/>
    </row>
    <row r="204" spans="1:156" ht="10.5" customHeight="1" x14ac:dyDescent="0.3">
      <c r="A204" s="5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60"/>
    </row>
    <row r="205" spans="1:156" ht="32.25" customHeight="1" x14ac:dyDescent="0.3">
      <c r="A205" s="49">
        <v>5</v>
      </c>
      <c r="B205" s="50"/>
      <c r="C205" s="124" t="s">
        <v>23</v>
      </c>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row>
    <row r="206" spans="1:156" ht="10.5" customHeight="1" x14ac:dyDescent="0.3">
      <c r="A206" s="6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60"/>
    </row>
    <row r="207" spans="1:156" ht="35.25" customHeight="1" x14ac:dyDescent="0.3">
      <c r="A207" s="49">
        <v>6</v>
      </c>
      <c r="B207" s="50"/>
      <c r="C207" s="124" t="s">
        <v>24</v>
      </c>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K207" s="124"/>
    </row>
    <row r="208" spans="1:156" ht="10.5" customHeight="1" x14ac:dyDescent="0.3">
      <c r="A208" s="6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60"/>
    </row>
    <row r="209" spans="1:160" ht="52.5" customHeight="1" x14ac:dyDescent="0.3">
      <c r="A209" s="49">
        <v>7</v>
      </c>
      <c r="B209" s="50"/>
      <c r="C209" s="124" t="s">
        <v>17997</v>
      </c>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124"/>
      <c r="AI209" s="124"/>
      <c r="AJ209" s="124"/>
      <c r="AK209" s="124"/>
    </row>
    <row r="210" spans="1:160" ht="10.5" customHeight="1" x14ac:dyDescent="0.3">
      <c r="A210" s="6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60"/>
    </row>
    <row r="211" spans="1:160" s="3" customFormat="1" ht="36" customHeight="1" x14ac:dyDescent="0.3">
      <c r="A211" s="49">
        <v>8</v>
      </c>
      <c r="B211" s="50"/>
      <c r="C211" s="124" t="s">
        <v>25</v>
      </c>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124"/>
      <c r="AI211" s="124"/>
      <c r="AJ211" s="124"/>
      <c r="AK211" s="124"/>
      <c r="AL211" s="67"/>
      <c r="AM211" s="68"/>
      <c r="AN211" s="68"/>
      <c r="AO211" s="68"/>
      <c r="AP211" s="68"/>
      <c r="AQ211" s="68"/>
      <c r="AR211" s="68"/>
      <c r="AS211" s="68"/>
      <c r="AT211" s="67"/>
      <c r="AU211" s="67"/>
      <c r="AV211" s="67"/>
      <c r="AW211" s="67"/>
      <c r="AX211" s="67"/>
      <c r="AY211" s="67"/>
      <c r="AZ211" s="67"/>
      <c r="BA211" s="67"/>
      <c r="BB211" s="67"/>
      <c r="BC211" s="67"/>
      <c r="BD211" s="67"/>
      <c r="BE211" s="67"/>
      <c r="BF211" s="67"/>
      <c r="BG211" s="67"/>
      <c r="BH211" s="67"/>
      <c r="BI211" s="67"/>
      <c r="BJ211" s="67"/>
      <c r="BK211" s="67"/>
      <c r="BL211" s="67"/>
      <c r="BM211" s="67"/>
      <c r="BN211" s="67"/>
      <c r="BO211" s="67"/>
      <c r="BP211" s="67"/>
      <c r="BQ211" s="67"/>
      <c r="BR211" s="67"/>
      <c r="BS211" s="67"/>
      <c r="BT211" s="67"/>
      <c r="BU211" s="67"/>
      <c r="BV211" s="67"/>
      <c r="BW211" s="67"/>
      <c r="BX211" s="67"/>
      <c r="BY211" s="67"/>
      <c r="BZ211" s="67"/>
      <c r="CA211" s="67"/>
      <c r="CB211" s="67"/>
      <c r="CC211" s="67"/>
      <c r="CD211" s="67"/>
      <c r="CE211" s="67"/>
      <c r="CF211" s="67"/>
      <c r="CG211" s="67"/>
      <c r="CH211" s="67"/>
      <c r="CI211" s="67"/>
      <c r="CJ211" s="67"/>
      <c r="CK211" s="67"/>
      <c r="CL211" s="67"/>
      <c r="CM211" s="67"/>
      <c r="CN211" s="67"/>
      <c r="CO211" s="67"/>
      <c r="CP211" s="67"/>
      <c r="CQ211" s="67"/>
      <c r="CR211" s="67"/>
      <c r="CS211" s="67"/>
      <c r="CT211" s="67"/>
      <c r="CU211" s="67"/>
      <c r="CV211" s="67"/>
      <c r="CW211" s="67"/>
      <c r="CX211" s="67"/>
      <c r="CY211" s="67"/>
      <c r="CZ211" s="67"/>
      <c r="DA211" s="67"/>
      <c r="DB211" s="67"/>
      <c r="DC211" s="67"/>
      <c r="DD211" s="67"/>
      <c r="DE211" s="67"/>
      <c r="DF211" s="67"/>
      <c r="DG211" s="67"/>
      <c r="DH211" s="67"/>
      <c r="DI211" s="67"/>
      <c r="DJ211" s="67"/>
      <c r="DK211" s="67"/>
      <c r="DL211" s="67"/>
      <c r="DM211" s="67"/>
      <c r="DN211" s="67"/>
      <c r="DO211" s="67"/>
      <c r="DP211" s="67"/>
      <c r="DQ211" s="67"/>
      <c r="DR211" s="67"/>
      <c r="DS211" s="67"/>
      <c r="DT211" s="67"/>
      <c r="DU211" s="67"/>
      <c r="DV211" s="67"/>
      <c r="DW211" s="67"/>
      <c r="DX211" s="67"/>
      <c r="DY211" s="67"/>
      <c r="DZ211" s="67"/>
      <c r="EA211" s="67"/>
      <c r="EB211" s="67"/>
      <c r="EC211" s="67"/>
      <c r="ED211" s="67"/>
      <c r="EE211" s="67"/>
      <c r="EF211" s="67"/>
      <c r="EG211" s="67"/>
      <c r="EH211" s="67"/>
      <c r="EI211" s="67"/>
      <c r="EJ211" s="67"/>
      <c r="EK211" s="67"/>
      <c r="EL211" s="67"/>
      <c r="EM211" s="67"/>
      <c r="EN211" s="67"/>
      <c r="EO211" s="67"/>
      <c r="EP211" s="67"/>
      <c r="EQ211" s="67"/>
      <c r="ER211" s="67"/>
      <c r="ES211" s="67"/>
      <c r="ET211" s="67"/>
      <c r="EU211" s="67"/>
      <c r="EV211" s="67"/>
      <c r="EW211" s="67"/>
      <c r="EX211" s="67"/>
      <c r="EY211" s="67"/>
      <c r="EZ211" s="67"/>
      <c r="FA211" s="88"/>
      <c r="FB211" s="88"/>
      <c r="FC211" s="88"/>
      <c r="FD211" s="88"/>
    </row>
    <row r="212" spans="1:160" ht="10.5" customHeight="1" x14ac:dyDescent="0.3">
      <c r="A212" s="6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60"/>
    </row>
    <row r="213" spans="1:160" ht="17.25" customHeight="1" x14ac:dyDescent="0.3">
      <c r="A213" s="61">
        <v>9</v>
      </c>
      <c r="B213" s="41"/>
      <c r="C213" s="139" t="s">
        <v>26</v>
      </c>
      <c r="D213" s="139"/>
      <c r="E213" s="139"/>
      <c r="F213" s="139"/>
      <c r="G213" s="139"/>
      <c r="H213" s="139"/>
      <c r="I213" s="139"/>
      <c r="J213" s="139"/>
      <c r="K213" s="139"/>
      <c r="L213" s="139"/>
      <c r="M213" s="139"/>
      <c r="N213" s="139"/>
      <c r="O213" s="139"/>
      <c r="P213" s="139"/>
      <c r="Q213" s="139"/>
      <c r="R213" s="139"/>
      <c r="S213" s="139"/>
      <c r="T213" s="139"/>
      <c r="U213" s="139"/>
      <c r="V213" s="139"/>
      <c r="W213" s="139"/>
      <c r="X213" s="139"/>
      <c r="Y213" s="139"/>
      <c r="Z213" s="139"/>
      <c r="AA213" s="139"/>
      <c r="AB213" s="139"/>
      <c r="AC213" s="139"/>
      <c r="AD213" s="139"/>
      <c r="AE213" s="139"/>
      <c r="AF213" s="139"/>
      <c r="AG213" s="139"/>
      <c r="AH213" s="139"/>
      <c r="AI213" s="139"/>
      <c r="AJ213" s="139"/>
      <c r="AK213" s="139"/>
    </row>
    <row r="214" spans="1:160" ht="10.5" customHeight="1" x14ac:dyDescent="0.3">
      <c r="A214" s="61"/>
      <c r="B214" s="41"/>
      <c r="C214" s="45"/>
      <c r="D214" s="45"/>
      <c r="E214" s="45"/>
      <c r="F214" s="45"/>
      <c r="G214" s="45"/>
      <c r="H214" s="45"/>
      <c r="I214" s="45"/>
      <c r="J214" s="45"/>
      <c r="K214" s="45"/>
      <c r="L214" s="45"/>
      <c r="M214" s="45"/>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54"/>
    </row>
    <row r="215" spans="1:160" ht="17.25" customHeight="1" x14ac:dyDescent="0.3">
      <c r="A215" s="61">
        <v>10</v>
      </c>
      <c r="B215" s="41"/>
      <c r="C215" s="139" t="s">
        <v>27</v>
      </c>
      <c r="D215" s="139"/>
      <c r="E215" s="139"/>
      <c r="F215" s="139"/>
      <c r="G215" s="139"/>
      <c r="H215" s="139"/>
      <c r="I215" s="139"/>
      <c r="J215" s="139"/>
      <c r="K215" s="139"/>
      <c r="L215" s="139"/>
      <c r="M215" s="139"/>
      <c r="N215" s="139"/>
      <c r="O215" s="139"/>
      <c r="P215" s="139"/>
      <c r="Q215" s="139"/>
      <c r="R215" s="139"/>
      <c r="S215" s="139"/>
      <c r="T215" s="139"/>
      <c r="U215" s="139"/>
      <c r="V215" s="139"/>
      <c r="W215" s="139"/>
      <c r="X215" s="139"/>
      <c r="Y215" s="139"/>
      <c r="Z215" s="139"/>
      <c r="AA215" s="139"/>
      <c r="AB215" s="139"/>
      <c r="AC215" s="139"/>
      <c r="AD215" s="139"/>
      <c r="AE215" s="139"/>
      <c r="AF215" s="139"/>
      <c r="AG215" s="139"/>
      <c r="AH215" s="139"/>
      <c r="AI215" s="139"/>
      <c r="AJ215" s="139"/>
      <c r="AK215" s="139"/>
    </row>
    <row r="216" spans="1:160" ht="10.5" customHeight="1" x14ac:dyDescent="0.3">
      <c r="A216" s="61"/>
      <c r="B216" s="41"/>
      <c r="C216" s="45"/>
      <c r="D216" s="45"/>
      <c r="E216" s="45"/>
      <c r="F216" s="45"/>
      <c r="G216" s="45"/>
      <c r="H216" s="45"/>
      <c r="I216" s="45"/>
      <c r="J216" s="45"/>
      <c r="K216" s="45"/>
      <c r="L216" s="45"/>
      <c r="M216" s="45"/>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54"/>
    </row>
    <row r="217" spans="1:160" ht="17.25" customHeight="1" x14ac:dyDescent="0.3">
      <c r="A217" s="61">
        <v>11</v>
      </c>
      <c r="B217" s="41"/>
      <c r="C217" s="139" t="s">
        <v>17</v>
      </c>
      <c r="D217" s="139"/>
      <c r="E217" s="139"/>
      <c r="F217" s="139"/>
      <c r="G217" s="139"/>
      <c r="H217" s="139"/>
      <c r="I217" s="139"/>
      <c r="J217" s="139"/>
      <c r="K217" s="139"/>
      <c r="L217" s="139"/>
      <c r="M217" s="139"/>
      <c r="N217" s="139"/>
      <c r="O217" s="139"/>
      <c r="P217" s="139"/>
      <c r="Q217" s="139"/>
      <c r="R217" s="139"/>
      <c r="S217" s="139"/>
      <c r="T217" s="139"/>
      <c r="U217" s="139"/>
      <c r="V217" s="139"/>
      <c r="W217" s="139"/>
      <c r="X217" s="139"/>
      <c r="Y217" s="139"/>
      <c r="Z217" s="139"/>
      <c r="AA217" s="139"/>
      <c r="AB217" s="139"/>
      <c r="AC217" s="139"/>
      <c r="AD217" s="139"/>
      <c r="AE217" s="139"/>
      <c r="AF217" s="139"/>
      <c r="AG217" s="139"/>
      <c r="AH217" s="139"/>
      <c r="AI217" s="139"/>
      <c r="AJ217" s="139"/>
      <c r="AK217" s="139"/>
    </row>
    <row r="218" spans="1:160" ht="18" customHeight="1" x14ac:dyDescent="0.3">
      <c r="A218" s="61"/>
      <c r="B218" s="41"/>
      <c r="C218" s="59" t="s">
        <v>51</v>
      </c>
      <c r="D218" s="59"/>
      <c r="E218" s="59"/>
      <c r="F218" s="59"/>
      <c r="G218" s="59"/>
      <c r="H218" s="59"/>
      <c r="I218" s="59"/>
      <c r="J218" s="59"/>
      <c r="K218" s="59"/>
      <c r="L218" s="59"/>
      <c r="M218" s="59"/>
      <c r="N218" s="59"/>
      <c r="O218" s="59"/>
      <c r="P218" s="59"/>
      <c r="Q218" s="59"/>
      <c r="R218" s="59"/>
      <c r="S218" s="59"/>
      <c r="T218" s="59"/>
      <c r="U218" s="59"/>
      <c r="V218" s="59"/>
      <c r="W218" s="59"/>
      <c r="X218" s="59"/>
      <c r="Y218" s="59"/>
      <c r="Z218" s="59"/>
      <c r="AA218" s="59"/>
      <c r="AB218" s="59"/>
      <c r="AC218" s="59"/>
      <c r="AD218" s="59"/>
      <c r="AE218" s="59"/>
      <c r="AF218" s="59"/>
      <c r="AG218" s="59"/>
      <c r="AH218" s="59"/>
      <c r="AI218" s="59"/>
      <c r="AJ218" s="59"/>
      <c r="AK218" s="59"/>
    </row>
    <row r="219" spans="1:160" ht="18.75" customHeight="1" x14ac:dyDescent="0.3">
      <c r="A219" s="61"/>
      <c r="B219" s="41"/>
      <c r="C219" s="44" t="s">
        <v>18024</v>
      </c>
      <c r="D219" s="45"/>
      <c r="E219" s="124" t="s">
        <v>18</v>
      </c>
      <c r="F219" s="124"/>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124"/>
      <c r="AC219" s="124"/>
      <c r="AD219" s="124"/>
      <c r="AE219" s="124"/>
      <c r="AF219" s="124"/>
      <c r="AG219" s="124"/>
      <c r="AH219" s="124"/>
      <c r="AI219" s="124"/>
      <c r="AJ219" s="124"/>
      <c r="AK219" s="124"/>
    </row>
    <row r="220" spans="1:160" ht="12.75" customHeight="1" x14ac:dyDescent="0.3">
      <c r="A220" s="61"/>
      <c r="B220" s="41"/>
      <c r="C220" s="51"/>
      <c r="D220" s="45"/>
      <c r="E220" s="124"/>
      <c r="F220" s="124"/>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c r="AC220" s="124"/>
      <c r="AD220" s="124"/>
      <c r="AE220" s="124"/>
      <c r="AF220" s="124"/>
      <c r="AG220" s="124"/>
      <c r="AH220" s="124"/>
      <c r="AI220" s="124"/>
      <c r="AJ220" s="124"/>
      <c r="AK220" s="124"/>
    </row>
    <row r="221" spans="1:160" ht="18.75" customHeight="1" x14ac:dyDescent="0.3">
      <c r="A221" s="61"/>
      <c r="B221" s="41"/>
      <c r="C221" s="44"/>
      <c r="D221" s="45"/>
      <c r="E221" s="124" t="s">
        <v>58</v>
      </c>
      <c r="F221" s="124"/>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124"/>
      <c r="AC221" s="124"/>
      <c r="AD221" s="124"/>
      <c r="AE221" s="124"/>
      <c r="AF221" s="124"/>
      <c r="AG221" s="124"/>
      <c r="AH221" s="124"/>
      <c r="AI221" s="124"/>
      <c r="AJ221" s="124"/>
      <c r="AK221" s="124"/>
    </row>
    <row r="222" spans="1:160" ht="16.5" customHeight="1" x14ac:dyDescent="0.3">
      <c r="A222" s="61"/>
      <c r="B222" s="51"/>
      <c r="C222" s="51"/>
      <c r="D222" s="51"/>
      <c r="E222" s="124"/>
      <c r="F222" s="124"/>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c r="AC222" s="124"/>
      <c r="AD222" s="124"/>
      <c r="AE222" s="124"/>
      <c r="AF222" s="124"/>
      <c r="AG222" s="124"/>
      <c r="AH222" s="124"/>
      <c r="AI222" s="124"/>
      <c r="AJ222" s="124"/>
      <c r="AK222" s="124"/>
    </row>
    <row r="223" spans="1:160" ht="32.25" customHeight="1" x14ac:dyDescent="0.3">
      <c r="A223" s="61"/>
      <c r="B223" s="51"/>
      <c r="C223" s="51"/>
      <c r="D223" s="51"/>
      <c r="E223" s="159" t="s">
        <v>11</v>
      </c>
      <c r="F223" s="159"/>
      <c r="G223" s="159"/>
      <c r="H223" s="159"/>
      <c r="I223" s="159"/>
      <c r="J223" s="159"/>
      <c r="K223" s="159"/>
      <c r="L223" s="159"/>
      <c r="M223" s="159"/>
      <c r="N223" s="159"/>
      <c r="O223" s="159"/>
      <c r="P223" s="159"/>
      <c r="Q223" s="159"/>
      <c r="R223" s="159"/>
      <c r="S223" s="159"/>
      <c r="T223" s="159"/>
      <c r="U223" s="159"/>
      <c r="V223" s="159"/>
      <c r="W223" s="159"/>
      <c r="X223" s="159"/>
      <c r="Y223" s="159"/>
      <c r="Z223" s="159"/>
      <c r="AA223" s="159"/>
      <c r="AB223" s="159"/>
      <c r="AC223" s="159"/>
      <c r="AD223" s="159"/>
      <c r="AE223" s="159"/>
      <c r="AF223" s="159"/>
      <c r="AG223" s="159"/>
      <c r="AH223" s="159"/>
      <c r="AI223" s="159"/>
      <c r="AJ223" s="159"/>
      <c r="AK223" s="159"/>
    </row>
    <row r="224" spans="1:160" ht="107.25" customHeight="1" x14ac:dyDescent="0.3">
      <c r="A224" s="61"/>
      <c r="B224" s="51"/>
      <c r="C224" s="51"/>
      <c r="D224" s="51"/>
      <c r="E224" s="160"/>
      <c r="F224" s="161"/>
      <c r="G224" s="161"/>
      <c r="H224" s="161"/>
      <c r="I224" s="161"/>
      <c r="J224" s="161"/>
      <c r="K224" s="161"/>
      <c r="L224" s="161"/>
      <c r="M224" s="161"/>
      <c r="N224" s="161"/>
      <c r="O224" s="161"/>
      <c r="P224" s="161"/>
      <c r="Q224" s="161"/>
      <c r="R224" s="161"/>
      <c r="S224" s="161"/>
      <c r="T224" s="161"/>
      <c r="U224" s="161"/>
      <c r="V224" s="161"/>
      <c r="W224" s="161"/>
      <c r="X224" s="161"/>
      <c r="Y224" s="161"/>
      <c r="Z224" s="161"/>
      <c r="AA224" s="161"/>
      <c r="AB224" s="161"/>
      <c r="AC224" s="161"/>
      <c r="AD224" s="161"/>
      <c r="AE224" s="161"/>
      <c r="AF224" s="161"/>
      <c r="AG224" s="161"/>
      <c r="AH224" s="161"/>
      <c r="AI224" s="161"/>
      <c r="AJ224" s="161"/>
      <c r="AK224" s="162"/>
    </row>
    <row r="225" spans="1:46" ht="10.5" customHeight="1" x14ac:dyDescent="0.3">
      <c r="A225" s="61"/>
      <c r="B225" s="41"/>
      <c r="C225" s="45"/>
      <c r="D225" s="45"/>
      <c r="E225" s="45"/>
      <c r="F225" s="45"/>
      <c r="G225" s="45"/>
      <c r="H225" s="45"/>
      <c r="I225" s="45"/>
      <c r="J225" s="45"/>
      <c r="K225" s="45"/>
      <c r="L225" s="45"/>
      <c r="M225" s="45"/>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54"/>
    </row>
    <row r="226" spans="1:46" ht="67.5" customHeight="1" x14ac:dyDescent="0.3">
      <c r="A226" s="49">
        <v>12</v>
      </c>
      <c r="B226" s="41"/>
      <c r="C226" s="124" t="s">
        <v>19</v>
      </c>
      <c r="D226" s="124"/>
      <c r="E226" s="124"/>
      <c r="F226" s="124"/>
      <c r="G226" s="124"/>
      <c r="H226" s="124"/>
      <c r="I226" s="124"/>
      <c r="J226" s="124"/>
      <c r="K226" s="124"/>
      <c r="L226" s="124"/>
      <c r="M226" s="124"/>
      <c r="N226" s="124"/>
      <c r="O226" s="124"/>
      <c r="P226" s="124"/>
      <c r="Q226" s="124"/>
      <c r="R226" s="124"/>
      <c r="S226" s="124"/>
      <c r="T226" s="124"/>
      <c r="U226" s="124"/>
      <c r="V226" s="124"/>
      <c r="W226" s="124"/>
      <c r="X226" s="124"/>
      <c r="Y226" s="124"/>
      <c r="Z226" s="124"/>
      <c r="AA226" s="124"/>
      <c r="AB226" s="124"/>
      <c r="AC226" s="124"/>
      <c r="AD226" s="124"/>
      <c r="AE226" s="124"/>
      <c r="AF226" s="124"/>
      <c r="AG226" s="124"/>
      <c r="AH226" s="124"/>
      <c r="AI226" s="124"/>
      <c r="AJ226" s="124"/>
      <c r="AK226" s="124"/>
    </row>
    <row r="227" spans="1:46" ht="81.75" customHeight="1" x14ac:dyDescent="0.3">
      <c r="A227" s="49">
        <v>13</v>
      </c>
      <c r="B227" s="50"/>
      <c r="C227" s="124" t="s">
        <v>17998</v>
      </c>
      <c r="D227" s="124"/>
      <c r="E227" s="124"/>
      <c r="F227" s="124"/>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c r="AC227" s="124"/>
      <c r="AD227" s="124"/>
      <c r="AE227" s="124"/>
      <c r="AF227" s="124"/>
      <c r="AG227" s="124"/>
      <c r="AH227" s="124"/>
      <c r="AI227" s="124"/>
      <c r="AJ227" s="124"/>
      <c r="AK227" s="124"/>
    </row>
    <row r="228" spans="1:46" ht="10.5" customHeight="1" x14ac:dyDescent="0.3">
      <c r="A228" s="61"/>
      <c r="B228" s="41"/>
      <c r="C228" s="45"/>
      <c r="D228" s="45"/>
      <c r="E228" s="45"/>
      <c r="F228" s="45"/>
      <c r="G228" s="45"/>
      <c r="H228" s="45"/>
      <c r="I228" s="45"/>
      <c r="J228" s="45"/>
      <c r="K228" s="45"/>
      <c r="L228" s="45"/>
      <c r="M228" s="45"/>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54"/>
    </row>
    <row r="229" spans="1:46" ht="33" customHeight="1" x14ac:dyDescent="0.3">
      <c r="A229" s="49">
        <v>14</v>
      </c>
      <c r="B229" s="50"/>
      <c r="C229" s="124" t="s">
        <v>20</v>
      </c>
      <c r="D229" s="124"/>
      <c r="E229" s="124"/>
      <c r="F229" s="124"/>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c r="AG229" s="124"/>
      <c r="AH229" s="124"/>
      <c r="AI229" s="124"/>
      <c r="AJ229" s="124"/>
      <c r="AK229" s="124"/>
    </row>
    <row r="230" spans="1:46" ht="30.75" customHeight="1" x14ac:dyDescent="0.3">
      <c r="A230" s="61"/>
      <c r="B230" s="41"/>
      <c r="C230" s="146" t="s">
        <v>71</v>
      </c>
      <c r="D230" s="146"/>
      <c r="E230" s="146"/>
      <c r="F230" s="146"/>
      <c r="G230" s="146"/>
      <c r="H230" s="146"/>
      <c r="I230" s="146"/>
      <c r="J230" s="146"/>
      <c r="K230" s="146"/>
      <c r="L230" s="146"/>
      <c r="M230" s="146"/>
      <c r="N230" s="146"/>
      <c r="O230" s="146"/>
      <c r="P230" s="146"/>
      <c r="Q230" s="146"/>
      <c r="R230" s="146"/>
      <c r="S230" s="146"/>
      <c r="T230" s="146"/>
      <c r="U230" s="146"/>
      <c r="V230" s="146"/>
      <c r="W230" s="146"/>
      <c r="X230" s="146"/>
      <c r="Y230" s="146"/>
      <c r="Z230" s="146"/>
      <c r="AA230" s="146"/>
      <c r="AB230" s="146"/>
      <c r="AC230" s="146"/>
      <c r="AD230" s="146"/>
      <c r="AE230" s="146"/>
      <c r="AF230" s="146"/>
      <c r="AG230" s="146"/>
      <c r="AH230" s="146"/>
      <c r="AI230" s="146"/>
      <c r="AJ230" s="146"/>
      <c r="AK230" s="146"/>
    </row>
    <row r="231" spans="1:46" ht="107.25" customHeight="1" x14ac:dyDescent="0.3">
      <c r="A231" s="61"/>
      <c r="B231" s="41"/>
      <c r="C231" s="147"/>
      <c r="D231" s="147"/>
      <c r="E231" s="147"/>
      <c r="F231" s="147"/>
      <c r="G231" s="147"/>
      <c r="H231" s="147"/>
      <c r="I231" s="147"/>
      <c r="J231" s="147"/>
      <c r="K231" s="147"/>
      <c r="L231" s="147"/>
      <c r="M231" s="147"/>
      <c r="N231" s="147"/>
      <c r="O231" s="147"/>
      <c r="P231" s="147"/>
      <c r="Q231" s="147"/>
      <c r="R231" s="147"/>
      <c r="S231" s="147"/>
      <c r="T231" s="147"/>
      <c r="U231" s="147"/>
      <c r="V231" s="147"/>
      <c r="W231" s="147"/>
      <c r="X231" s="147"/>
      <c r="Y231" s="147"/>
      <c r="Z231" s="147"/>
      <c r="AA231" s="147"/>
      <c r="AB231" s="147"/>
      <c r="AC231" s="147"/>
      <c r="AD231" s="147"/>
      <c r="AE231" s="147"/>
      <c r="AF231" s="147"/>
      <c r="AG231" s="147"/>
      <c r="AH231" s="147"/>
      <c r="AI231" s="147"/>
      <c r="AJ231" s="147"/>
      <c r="AK231" s="147"/>
    </row>
    <row r="232" spans="1:46" ht="38.25" customHeight="1" x14ac:dyDescent="0.3">
      <c r="A232" s="49"/>
      <c r="B232" s="50"/>
      <c r="C232" s="124"/>
      <c r="D232" s="124"/>
      <c r="E232" s="124"/>
      <c r="F232" s="124"/>
      <c r="G232" s="124"/>
      <c r="H232" s="124"/>
      <c r="I232" s="124"/>
      <c r="J232" s="124"/>
      <c r="K232" s="124"/>
      <c r="L232" s="124"/>
      <c r="M232" s="124"/>
      <c r="N232" s="124"/>
      <c r="O232" s="124"/>
      <c r="P232" s="124"/>
      <c r="Q232" s="124"/>
      <c r="R232" s="124"/>
      <c r="S232" s="124"/>
      <c r="T232" s="124"/>
      <c r="U232" s="124"/>
      <c r="V232" s="124"/>
      <c r="W232" s="124"/>
      <c r="X232" s="124"/>
      <c r="Y232" s="124"/>
      <c r="Z232" s="124"/>
      <c r="AA232" s="124"/>
      <c r="AB232" s="124"/>
      <c r="AC232" s="124"/>
      <c r="AD232" s="124"/>
      <c r="AE232" s="124"/>
      <c r="AF232" s="124"/>
      <c r="AG232" s="124"/>
      <c r="AH232" s="124"/>
      <c r="AI232" s="124"/>
      <c r="AJ232" s="124"/>
      <c r="AK232" s="124"/>
    </row>
    <row r="233" spans="1:46" ht="36" hidden="1" x14ac:dyDescent="0.3">
      <c r="A233" s="5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62"/>
      <c r="AO233" s="68" t="s">
        <v>655</v>
      </c>
      <c r="AP233" s="68" t="s">
        <v>656</v>
      </c>
      <c r="AQ233" s="68" t="s">
        <v>657</v>
      </c>
      <c r="AR233" s="68" t="s">
        <v>658</v>
      </c>
      <c r="AS233" s="68" t="s">
        <v>659</v>
      </c>
      <c r="AT233" s="67" t="s">
        <v>660</v>
      </c>
    </row>
    <row r="234" spans="1:46" ht="17.25" hidden="1" customHeight="1" x14ac:dyDescent="0.3">
      <c r="A234" s="139"/>
      <c r="B234" s="139"/>
      <c r="C234" s="139"/>
      <c r="D234" s="139"/>
      <c r="E234" s="139"/>
      <c r="F234" s="139"/>
      <c r="G234" s="139"/>
      <c r="H234" s="139"/>
      <c r="I234" s="139"/>
      <c r="J234" s="139"/>
      <c r="K234" s="139"/>
      <c r="L234" s="139"/>
      <c r="M234" s="139"/>
      <c r="N234" s="139"/>
      <c r="O234" s="139"/>
      <c r="P234" s="139"/>
      <c r="Q234" s="139"/>
      <c r="R234" s="139"/>
      <c r="S234" s="139"/>
      <c r="T234" s="139"/>
      <c r="U234" s="139"/>
      <c r="V234" s="139"/>
      <c r="W234" s="139"/>
      <c r="X234" s="139"/>
      <c r="Y234" s="139"/>
      <c r="Z234" s="139"/>
      <c r="AA234" s="139"/>
      <c r="AB234" s="139"/>
      <c r="AC234" s="139"/>
      <c r="AD234" s="139"/>
      <c r="AE234" s="139"/>
      <c r="AF234" s="139"/>
      <c r="AG234" s="139"/>
      <c r="AH234" s="139"/>
      <c r="AI234" s="139"/>
      <c r="AJ234" s="139"/>
      <c r="AK234" s="139"/>
      <c r="AP234" s="68" t="b">
        <f>IF(AND(RIGHT(YEAR(U234),2)&lt;&gt;MID(P234,7,2),P234&lt;&gt;"",U234&lt;&gt;"")=TRUE,FALSE,TRUE)</f>
        <v>1</v>
      </c>
      <c r="AR234" s="68" t="b">
        <f>IF(AND(B234&amp;J234&amp;P234&amp;U234&amp;X234&amp;AB234&amp;AE234&amp;AH234&lt;&gt;"",OR(B234="",J234="",P234="",U234="",X234="",AB234="",AE234="",AH234="")),FALSE,TRUE)</f>
        <v>1</v>
      </c>
    </row>
    <row r="235" spans="1:46" ht="89.25" hidden="1" customHeight="1" x14ac:dyDescent="0.3">
      <c r="A235" s="151"/>
      <c r="B235" s="151"/>
      <c r="C235" s="151"/>
      <c r="D235" s="151"/>
      <c r="E235" s="151"/>
      <c r="F235" s="151"/>
      <c r="G235" s="151"/>
      <c r="H235" s="151"/>
      <c r="I235" s="151"/>
      <c r="J235" s="151"/>
      <c r="K235" s="151"/>
      <c r="L235" s="151"/>
      <c r="M235" s="151"/>
      <c r="N235" s="151"/>
      <c r="O235" s="151"/>
      <c r="P235" s="151"/>
      <c r="Q235" s="151"/>
      <c r="R235" s="151"/>
      <c r="S235" s="151"/>
      <c r="T235" s="151"/>
      <c r="U235" s="151"/>
      <c r="V235" s="151"/>
      <c r="W235" s="151"/>
      <c r="X235" s="151"/>
      <c r="Y235" s="151"/>
      <c r="Z235" s="151"/>
      <c r="AA235" s="151"/>
      <c r="AB235" s="151"/>
      <c r="AC235" s="151"/>
      <c r="AD235" s="151"/>
      <c r="AE235" s="151"/>
      <c r="AF235" s="151"/>
      <c r="AG235" s="151"/>
      <c r="AH235" s="151"/>
      <c r="AI235" s="151"/>
      <c r="AJ235" s="151"/>
      <c r="AK235" s="151"/>
      <c r="AM235" s="68" t="str">
        <f t="shared" ref="AM235" si="0">BC235&amp;BD235&amp;BE235&amp;BF235&amp;BG235&amp;BH235</f>
        <v/>
      </c>
      <c r="AP235" s="68" t="b">
        <f t="shared" ref="AP235" si="1">IF(AND(RIGHT(YEAR(U235),2)&lt;&gt;MID(P235,7,2),P235&lt;&gt;"",U235&lt;&gt;"")=TRUE,FALSE,TRUE)</f>
        <v>1</v>
      </c>
      <c r="AR235" s="68" t="b">
        <f t="shared" ref="AR235" si="2">IF(AND(B235&amp;J235&amp;P235&amp;U235&amp;X235&amp;AB235&amp;AE235&amp;AH235&lt;&gt;"",OR(B235="",J235="",P235="",U235="",X235="",AB235="",AE235="",AH235="")),FALSE,TRUE)</f>
        <v>1</v>
      </c>
    </row>
    <row r="236" spans="1:46" ht="9.75" customHeight="1" x14ac:dyDescent="0.3">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c r="AC236" s="45"/>
      <c r="AD236" s="45"/>
      <c r="AE236" s="45"/>
      <c r="AF236" s="45"/>
      <c r="AG236" s="45"/>
      <c r="AH236" s="45"/>
      <c r="AI236" s="45"/>
      <c r="AJ236" s="45"/>
      <c r="AK236" s="55"/>
    </row>
    <row r="237" spans="1:46" ht="17.25" customHeight="1" x14ac:dyDescent="0.3">
      <c r="A237" s="152" t="s">
        <v>12</v>
      </c>
      <c r="B237" s="152"/>
      <c r="C237" s="152"/>
      <c r="D237" s="152"/>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c r="AA237" s="152"/>
      <c r="AB237" s="152"/>
      <c r="AC237" s="152"/>
      <c r="AD237" s="152"/>
      <c r="AE237" s="152"/>
      <c r="AF237" s="152"/>
      <c r="AG237" s="152"/>
      <c r="AH237" s="152"/>
      <c r="AI237" s="152"/>
      <c r="AJ237" s="152"/>
      <c r="AK237" s="152"/>
    </row>
    <row r="238" spans="1:46" x14ac:dyDescent="0.3">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c r="AC238" s="45"/>
      <c r="AD238" s="45"/>
      <c r="AE238" s="45"/>
      <c r="AF238" s="45"/>
      <c r="AG238" s="45"/>
      <c r="AH238" s="45"/>
      <c r="AI238" s="45"/>
      <c r="AJ238" s="45"/>
      <c r="AK238" s="55"/>
    </row>
    <row r="239" spans="1:46" x14ac:dyDescent="0.3">
      <c r="A239" s="153" t="s">
        <v>628</v>
      </c>
      <c r="B239" s="153"/>
      <c r="C239" s="153"/>
      <c r="D239" s="153"/>
      <c r="E239" s="153"/>
      <c r="F239" s="153"/>
      <c r="G239" s="153"/>
      <c r="H239" s="153"/>
      <c r="I239" s="153"/>
      <c r="J239" s="153"/>
      <c r="K239" s="153"/>
      <c r="L239" s="153"/>
      <c r="M239" s="153"/>
      <c r="N239" s="153"/>
      <c r="O239" s="153"/>
      <c r="P239" s="153"/>
      <c r="Q239" s="153"/>
      <c r="R239" s="153"/>
      <c r="S239" s="153"/>
      <c r="T239" s="153"/>
      <c r="U239" s="153"/>
      <c r="V239" s="153"/>
      <c r="W239" s="153"/>
      <c r="X239" s="153"/>
      <c r="Y239" s="153"/>
      <c r="Z239" s="153"/>
      <c r="AA239" s="153"/>
      <c r="AB239" s="153"/>
      <c r="AC239" s="153"/>
      <c r="AD239" s="153"/>
      <c r="AE239" s="153"/>
      <c r="AF239" s="153"/>
      <c r="AG239" s="153"/>
      <c r="AH239" s="153"/>
      <c r="AI239" s="153"/>
      <c r="AJ239" s="153"/>
      <c r="AK239" s="153"/>
    </row>
    <row r="240" spans="1:46" ht="108.75" customHeight="1" x14ac:dyDescent="0.3">
      <c r="A240" s="132" t="s">
        <v>648</v>
      </c>
      <c r="B240" s="132"/>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2"/>
      <c r="Z240" s="132"/>
      <c r="AA240" s="132"/>
      <c r="AB240" s="132"/>
      <c r="AC240" s="132"/>
      <c r="AD240" s="132"/>
      <c r="AE240" s="132"/>
      <c r="AF240" s="132"/>
      <c r="AG240" s="132"/>
      <c r="AH240" s="132"/>
      <c r="AI240" s="132"/>
      <c r="AJ240" s="132"/>
      <c r="AK240" s="132"/>
    </row>
    <row r="241" spans="1:90" ht="138.75" customHeight="1" x14ac:dyDescent="0.3">
      <c r="A241" s="132" t="s">
        <v>18007</v>
      </c>
      <c r="B241" s="132"/>
      <c r="C241" s="132"/>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2"/>
      <c r="AA241" s="132"/>
      <c r="AB241" s="132"/>
      <c r="AC241" s="132"/>
      <c r="AD241" s="132"/>
      <c r="AE241" s="132"/>
      <c r="AF241" s="132"/>
      <c r="AG241" s="132"/>
      <c r="AH241" s="132"/>
      <c r="AI241" s="132"/>
      <c r="AJ241" s="132"/>
      <c r="AK241" s="132"/>
    </row>
    <row r="242" spans="1:90" ht="53.25" customHeight="1" x14ac:dyDescent="0.3">
      <c r="A242" s="133" t="s">
        <v>649</v>
      </c>
      <c r="B242" s="133"/>
      <c r="C242" s="133"/>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3"/>
    </row>
    <row r="243" spans="1:90" ht="56.25" customHeight="1" x14ac:dyDescent="0.3">
      <c r="A243" s="63" t="s">
        <v>40</v>
      </c>
      <c r="B243" s="121" t="s">
        <v>36</v>
      </c>
      <c r="C243" s="122"/>
      <c r="D243" s="122"/>
      <c r="E243" s="122"/>
      <c r="F243" s="122"/>
      <c r="G243" s="122"/>
      <c r="H243" s="122"/>
      <c r="I243" s="123"/>
      <c r="J243" s="121" t="s">
        <v>37</v>
      </c>
      <c r="K243" s="122"/>
      <c r="L243" s="122"/>
      <c r="M243" s="122"/>
      <c r="N243" s="122"/>
      <c r="O243" s="123"/>
      <c r="P243" s="121" t="s">
        <v>38</v>
      </c>
      <c r="Q243" s="122"/>
      <c r="R243" s="122"/>
      <c r="S243" s="122"/>
      <c r="T243" s="122"/>
      <c r="U243" s="163" t="s">
        <v>39</v>
      </c>
      <c r="V243" s="164"/>
      <c r="W243" s="165"/>
      <c r="X243" s="154" t="s">
        <v>17994</v>
      </c>
      <c r="Y243" s="155"/>
      <c r="Z243" s="155"/>
      <c r="AA243" s="156"/>
      <c r="AB243" s="154" t="s">
        <v>17995</v>
      </c>
      <c r="AC243" s="155"/>
      <c r="AD243" s="156"/>
      <c r="AE243" s="154" t="s">
        <v>650</v>
      </c>
      <c r="AF243" s="155"/>
      <c r="AG243" s="156"/>
      <c r="AH243" s="121" t="s">
        <v>35</v>
      </c>
      <c r="AI243" s="122"/>
      <c r="AJ243" s="122"/>
      <c r="AK243" s="123"/>
      <c r="AN243" s="68" t="str">
        <f>B243&amp;J243&amp;P243&amp;U243&amp;X243&amp;AB243&amp;AE243&amp;AH243</f>
        <v>NomeCognomeCodice FiscaleData nascitaComune nascita (menù a tendina, inserire il dato solo se comune italiano)Provincia nascita (menù a tendina)Nazione nascita
(menù a tendina)Carica/Qualifica</v>
      </c>
      <c r="BB243" s="84" t="s">
        <v>17988</v>
      </c>
      <c r="BC243" s="84" t="s">
        <v>17989</v>
      </c>
      <c r="BD243" s="84" t="s">
        <v>17990</v>
      </c>
      <c r="BE243" s="84" t="s">
        <v>17991</v>
      </c>
      <c r="BF243" s="67" t="s">
        <v>17992</v>
      </c>
    </row>
    <row r="244" spans="1:90" ht="27.75" customHeight="1" x14ac:dyDescent="0.3">
      <c r="A244" s="85">
        <v>1</v>
      </c>
      <c r="B244" s="111" t="s">
        <v>18025</v>
      </c>
      <c r="C244" s="112"/>
      <c r="D244" s="112"/>
      <c r="E244" s="112"/>
      <c r="F244" s="112"/>
      <c r="G244" s="112"/>
      <c r="H244" s="112"/>
      <c r="I244" s="113"/>
      <c r="J244" s="111" t="s">
        <v>18026</v>
      </c>
      <c r="K244" s="112"/>
      <c r="L244" s="112"/>
      <c r="M244" s="112"/>
      <c r="N244" s="112"/>
      <c r="O244" s="113"/>
      <c r="P244" s="119" t="s">
        <v>18027</v>
      </c>
      <c r="Q244" s="120"/>
      <c r="R244" s="120"/>
      <c r="S244" s="120"/>
      <c r="T244" s="120"/>
      <c r="U244" s="114">
        <v>21940</v>
      </c>
      <c r="V244" s="115"/>
      <c r="W244" s="116"/>
      <c r="X244" s="111" t="s">
        <v>18028</v>
      </c>
      <c r="Y244" s="112"/>
      <c r="Z244" s="112"/>
      <c r="AA244" s="113"/>
      <c r="AB244" s="111" t="s">
        <v>18029</v>
      </c>
      <c r="AC244" s="117"/>
      <c r="AD244" s="118"/>
      <c r="AE244" s="111" t="s">
        <v>17617</v>
      </c>
      <c r="AF244" s="112"/>
      <c r="AG244" s="113"/>
      <c r="AH244" s="111" t="s">
        <v>18030</v>
      </c>
      <c r="AI244" s="112"/>
      <c r="AJ244" s="112"/>
      <c r="AK244" s="113"/>
      <c r="AL244" s="67">
        <v>1</v>
      </c>
      <c r="AM244" s="82" t="str">
        <f ca="1">BU244&amp;BV244&amp;BW244&amp;BX244&amp;BY244&amp;BZ244&amp;CA244&amp;CB244&amp;CC244&amp;CD244&amp;CE244&amp;CG244&amp;CH244&amp;CI244&amp;CJ244&amp;CK244&amp;CL244&amp;CF244</f>
        <v/>
      </c>
      <c r="AN244" s="68" t="str">
        <f>B244&amp;J244&amp;P244&amp;U244&amp;X244&amp;AB244&amp;AE244&amp;AH244</f>
        <v>AdelePacePCADLA60A65D539K21940FerentinoFrItalialegale rapp</v>
      </c>
      <c r="AO244" s="68" t="b">
        <f>IF(AND(P244&lt;&gt;"",AE244="Italia",LEN(P244)=16,ISNA(VLOOKUP(MID(P244,12,4),COMUNI!B:B,1,FALSE))),FALSE,TRUE)</f>
        <v>1</v>
      </c>
      <c r="AP244" s="68" t="b">
        <f>IF(AND(AE244="Italia",LEN(P244)=16,RIGHT(YEAR(U244),2)&lt;&gt;MID(P244,7,2),P244&lt;&gt;"",U244&lt;&gt;"")=TRUE,FALSE,TRUE)</f>
        <v>1</v>
      </c>
      <c r="AQ244" s="68" t="b">
        <f>OR(P244="",X244="",AE244&lt;&gt;"Italia",_xlfn.IFNA(VLOOKUP(X244,COMUNI!A:B,2,FALSE),"")=MID(P244,12,4))</f>
        <v>1</v>
      </c>
      <c r="AR244" s="68" t="b">
        <f>IF(AND(AE244="Italia",OR(B244="",J244="",P244="",U244="",X244="",AH244="")),FALSE,IF(AND(AN244&lt;&gt;"",AE244&lt;&gt;"Italia",OR(B244="",J244="",P244="",U244="",AH244="")),FALSE,TRUE))</f>
        <v>1</v>
      </c>
      <c r="AS244" s="68" t="b">
        <f>IF(AE244="Italia",OR(P244="",U244="",_xlfn.IFNA(VLOOKUP(MID(P244,9,1),MESI!A:B,2,FALSE),"")=MONTH(U244)),TRUE)</f>
        <v>1</v>
      </c>
      <c r="AT244" s="67" t="b">
        <f>IF(ISERR(IF(AE244="Italia",OR(P244="",U244="",VALUE(MID(P244,10,2))=DAY(U244),VALUE(MID(P244,10,2))=DAY(U244)+40),TRUE)),TRUE,IF(AE244="Italia",OR(P244="",U244="",VALUE(MID(P244,10,2))=DAY(U244),VALUE(MID(P244,10,2))=DAY(U244)+40),TRUE))</f>
        <v>1</v>
      </c>
      <c r="AU244" s="67" t="b">
        <f t="shared" ref="AU244" si="3">IF(AND(AE244&lt;&gt;"Italia",AE244&lt;&gt;"",P244&lt;&gt;"M",P244&lt;&gt;"F",LEN(P244)&lt;&gt;16),FALSE,TRUE)</f>
        <v>1</v>
      </c>
      <c r="AV244" s="67" t="b">
        <f>IF(AND(AE244="Italia",P244&lt;&gt;"",LEN(P244)&lt;&gt;16),FALSE,TRUE)</f>
        <v>1</v>
      </c>
      <c r="AW244" s="67" t="b">
        <f>IF(AND(AN245&lt;&gt;"",AN244=""),FALSE,TRUE)</f>
        <v>1</v>
      </c>
      <c r="AX244" s="67" t="b">
        <f>IF(AND((B244&amp;J244&amp;P244&amp;U244&amp;X244&amp;AB244&amp;AH244)&lt;&gt;"",AE244=""),FALSE,TRUE)</f>
        <v>1</v>
      </c>
      <c r="AY244" s="67" t="s">
        <v>17993</v>
      </c>
      <c r="AZ244" s="67">
        <f>AL244</f>
        <v>1</v>
      </c>
      <c r="BA244" s="67" t="b">
        <f>IF(A244="",FALSE,TRUE)</f>
        <v>1</v>
      </c>
      <c r="BB244" s="84" t="str">
        <f>LEFT(SUBSTITUTE(SUBSTITUTE(SUBSTITUTE(SUBSTITUTE(SUBSTITUTE(UPPER(SUBSTITUTE(SUBSTITUTE(SUBSTITUTE(SUBSTITUTE(SUBSTITUTE(SUBSTITUTE(SUBSTITUTE(SUBSTITUTE(J244,"è","e"),"ò","o"),"à","a"),"è","e"),"ì","i"),"ù","u"),"'","")," ","")),"A",""),"E",""),"I",""),"O",""),"U","")&amp;SUBSTITUTE(SUBSTITUTE(SUBSTITUTE(SUBSTITUTE(SUBSTITUTE(SUBSTITUTE(SUBSTITUTE(SUBSTITUTE(SUBSTITUTE(SUBSTITUTE(SUBSTITUTE(SUBSTITUTE(SUBSTITUTE(SUBSTITUTE(SUBSTITUTE(SUBSTITUTE(SUBSTITUTE(SUBSTITUTE(SUBSTITUTE(SUBSTITUTE(SUBSTITUTE(UPPER(SUBSTITUTE(SUBSTITUTE(SUBSTITUTE(SUBSTITUTE(SUBSTITUTE(SUBSTITUTE(SUBSTITUTE(SUBSTITUTE(J244,"è","e"),"ò","o"),"à","a"),"è","e"),"ì","i"),"ù","u"),"'","")," ","")),"B",""),"C",""),"D",""),"F",""),"G",""),"H",""),"L",""),"M",""),"N",""),"P",""),"Q",""),"R",""),"S",""),"T",""),"V",""),"Z",""),"J",""),"K",""),"W",""),"X",""),"Y",""),3)</f>
        <v>PCA</v>
      </c>
      <c r="BC244" s="84" t="str">
        <f>IF(LEN(SUBSTITUTE(SUBSTITUTE(SUBSTITUTE(SUBSTITUTE(SUBSTITUTE(UPPER(SUBSTITUTE(SUBSTITUTE(SUBSTITUTE(SUBSTITUTE(SUBSTITUTE(SUBSTITUTE(SUBSTITUTE(SUBSTITUTE(B244,"è","e"),"ò","o"),"à","a"),"è","e"),"ì","i"),"ù","u"),"'","")," ","")),"A",""),"E",""),"I",""),"O",""),"U",""))&gt;3,LEFT(SUBSTITUTE(SUBSTITUTE(SUBSTITUTE(SUBSTITUTE(SUBSTITUTE(UPPER(SUBSTITUTE(SUBSTITUTE(SUBSTITUTE(SUBSTITUTE(SUBSTITUTE(SUBSTITUTE(SUBSTITUTE(SUBSTITUTE(B244,"è","e"),"ò","o"),"à","a"),"è","e"),"ì","i"),"ù","u"),"'","")," ","")),"A",""),"E",""),"I",""),"O",""),"U",""),1)&amp;MID(SUBSTITUTE(SUBSTITUTE(SUBSTITUTE(SUBSTITUTE(SUBSTITUTE(UPPER(SUBSTITUTE(SUBSTITUTE(SUBSTITUTE(SUBSTITUTE(SUBSTITUTE(SUBSTITUTE(SUBSTITUTE(SUBSTITUTE(B244,"è","e"),"ò","o"),"à","a"),"è","e"),"ì","i"),"ù","u"),"'","")," ","")),"A",""),"E",""),"I",""),"O",""),"U",""),3,2),LEFT(SUBSTITUTE(SUBSTITUTE(SUBSTITUTE(SUBSTITUTE(SUBSTITUTE(UPPER(SUBSTITUTE(SUBSTITUTE(SUBSTITUTE(SUBSTITUTE(SUBSTITUTE(SUBSTITUTE(SUBSTITUTE(SUBSTITUTE(B244,"è","e"),"ò","o"),"à","a"),"è","e"),"ì","i"),"ù","u"),"'","")," ","")),"A",""),"E",""),"I",""),"O",""),"U","")&amp;SUBSTITUTE(SUBSTITUTE(SUBSTITUTE(SUBSTITUTE(SUBSTITUTE(SUBSTITUTE(SUBSTITUTE(SUBSTITUTE(SUBSTITUTE(SUBSTITUTE(SUBSTITUTE(SUBSTITUTE(SUBSTITUTE(SUBSTITUTE(SUBSTITUTE(SUBSTITUTE(SUBSTITUTE(SUBSTITUTE(SUBSTITUTE(SUBSTITUTE(SUBSTITUTE(UPPER(SUBSTITUTE(SUBSTITUTE(SUBSTITUTE(SUBSTITUTE(SUBSTITUTE(SUBSTITUTE(SUBSTITUTE(SUBSTITUTE(B244,"è","e"),"ò","o"),"à","a"),"è","e"),"ì","i"),"ù","u"),"'","")," ","")),"B",""),"C",""),"D",""),"F",""),"G",""),"H",""),"L",""),"M",""),"N",""),"P",""),"Q",""),"R",""),"S",""),"T",""),"V",""),"Z",""),"J",""),"K",""),"W",""),"X",""),"Y",""),3))</f>
        <v>DLA</v>
      </c>
      <c r="BD244" s="84" t="str">
        <f>IF(LEN(BB244)=1,BB244&amp;"XX",IF(LEN(BB244)=2,BB244&amp;"X",BB244))</f>
        <v>PCA</v>
      </c>
      <c r="BE244" s="84" t="str">
        <f>IF(LEN(BC244)=1,BC244&amp;"XX",IF(LEN(BC244)=2,BC244&amp;"X",BC244))</f>
        <v>DLA</v>
      </c>
      <c r="BF244" s="67" t="b">
        <f>IF(OR(P244="",AND(AE244&lt;&gt;"Italia",LEN(P244)&lt;&gt;16)),TRUE,(BD244&amp;BE244)=LEFT(P244,6))</f>
        <v>1</v>
      </c>
      <c r="BG244" s="67" t="b">
        <f>IF(ISNA(VLOOKUP(P244,$P$243:P243,1,FALSE)),TRUE,IF(LEN(P244)=16,FALSE,TRUE))</f>
        <v>1</v>
      </c>
      <c r="BH244" s="70" t="b">
        <f ca="1">IF(AND(U244&lt;TODAY()-(365*120),U244&lt;&gt;""),FALSE,TRUE)</f>
        <v>1</v>
      </c>
      <c r="BI244" s="70" t="b">
        <f ca="1">IF(AND(U244&lt;&gt;"",U244&gt;TODAY()-(365*5)),FALSE,TRUE)</f>
        <v>1</v>
      </c>
      <c r="BJ244" s="67" t="b">
        <f>IF(AND(P244&lt;&gt;"",AE244&lt;&gt;"",AE244&lt;&gt;"Italia",ISNA(VLOOKUP(MID(P244,12,4),COMUNI!B:B,1,FALSE))=FALSE),FALSE,TRUE)</f>
        <v>1</v>
      </c>
      <c r="BK244" s="67" t="b">
        <f>IF(AND(AB244&lt;&gt;"",AE244&lt;&gt;"",AE244&lt;&gt;"Italia"),FALSE,TRUE)</f>
        <v>1</v>
      </c>
      <c r="BL244" s="67" t="b">
        <f>IF(AND(AE244&lt;&gt;"",AE244&lt;&gt;"Italia",X244&lt;&gt;""),FALSE,TRUE)</f>
        <v>1</v>
      </c>
      <c r="BU244" s="67" t="str">
        <f>IF(AO244=FALSE,AY244&amp;AZ244&amp;": CF non corretto nella parte relativa al comune di nascita. ","")</f>
        <v/>
      </c>
      <c r="BV244" s="67" t="str">
        <f>IF(AP244=FALSE,AY244&amp;AZ244&amp;": Anno di nascita incoerente con CF. ","")</f>
        <v/>
      </c>
      <c r="BW244" s="67" t="str">
        <f>IF(AQ244=FALSE,AY244&amp;AZ244&amp;": Comune di nascita incoerente con CF. ","")</f>
        <v/>
      </c>
      <c r="BX244" s="67" t="str">
        <f>IF(AR244=FALSE,AY244&amp;AZ244&amp;": Non tutti i dati sono stati compilati. ","")</f>
        <v/>
      </c>
      <c r="BY244" s="67" t="str">
        <f>IF(AS244=FALSE,AY244&amp;AZ244&amp;": Mese di nascita incoerente con CF. ","")</f>
        <v/>
      </c>
      <c r="BZ244" s="67" t="str">
        <f>IF(AT244=FALSE,AY244&amp;AZ244&amp;": Giorno di nascita incoerente con CF. ","")</f>
        <v/>
      </c>
      <c r="CA244" s="67" t="str">
        <f>IF(AU244=FALSE,AY244&amp;AZ244&amp;": Se il soggetto è nato all'estero, inserire CF italiano o sesso. ","")</f>
        <v/>
      </c>
      <c r="CB244" s="67" t="str">
        <f>IF(BF244=FALSE,AY244&amp;AZ244&amp;": Nome e il cognome incoerenti con il CF. ","")</f>
        <v/>
      </c>
      <c r="CC244" s="67" t="str">
        <f>IF(AV244=FALSE,AY244&amp;AZ244&amp;": Codice fiscale con lunghezza imprevista (diverso da 16 caratteri). ","")</f>
        <v/>
      </c>
      <c r="CD244" s="67" t="str">
        <f>IF(AW244=FALSE,AY244&amp;AZ244&amp;": Rilevata una riga vuota. ","")</f>
        <v/>
      </c>
      <c r="CE244" s="67" t="str">
        <f>IF(BG244=FALSE,AY244&amp;AZ244&amp;": CF duplicato. ","")</f>
        <v/>
      </c>
      <c r="CF244" s="67" t="str">
        <f>IF(AX244=FALSE,AY244&amp;AZ244&amp;": Lo stato non è indicato. ","")</f>
        <v/>
      </c>
      <c r="CG244" s="67" t="str">
        <f>IF(BA244=FALSE,": La cancellazione del numero iniziale comporta la mancata interrogazione del casellario. ","")</f>
        <v/>
      </c>
      <c r="CH244" s="67" t="str">
        <f ca="1">IF(BH244=FALSE,AY244&amp;AZ244&amp;": Data di nascita di soggetto troppo anziano. ","")</f>
        <v/>
      </c>
      <c r="CI244" s="67" t="str">
        <f ca="1">IF(BI244=FALSE,AY244&amp;AZ244&amp;": Data di nascita di soggetto troppo giovane. ","")</f>
        <v/>
      </c>
      <c r="CJ244" s="67" t="str">
        <f>IF(BJ244=FALSE,AY244&amp;AZ244&amp;": CF con località di nascita italiana, ma nazione di nascita estera. ","")</f>
        <v/>
      </c>
      <c r="CK244" s="67" t="str">
        <f>IF(BK244=FALSE,AY244&amp;AZ244&amp;": Nazione di nascita estera, ma provincia di nascita italiana compilata. ","")</f>
        <v/>
      </c>
      <c r="CL244" s="67" t="str">
        <f>IF(BL244=FALSE,AY244&amp;AZ244&amp;": Comune di nascita compilato nonostante la nazione di nascita sia estera. ","")</f>
        <v/>
      </c>
    </row>
    <row r="245" spans="1:90" ht="27.75" customHeight="1" x14ac:dyDescent="0.3">
      <c r="A245" s="85">
        <v>2</v>
      </c>
      <c r="B245" s="111" t="s">
        <v>18031</v>
      </c>
      <c r="C245" s="112"/>
      <c r="D245" s="112"/>
      <c r="E245" s="112"/>
      <c r="F245" s="112"/>
      <c r="G245" s="112"/>
      <c r="H245" s="112"/>
      <c r="I245" s="113"/>
      <c r="J245" s="111" t="s">
        <v>18032</v>
      </c>
      <c r="K245" s="112"/>
      <c r="L245" s="112"/>
      <c r="M245" s="112"/>
      <c r="N245" s="112"/>
      <c r="O245" s="113"/>
      <c r="P245" s="119" t="s">
        <v>18033</v>
      </c>
      <c r="Q245" s="120"/>
      <c r="R245" s="120"/>
      <c r="S245" s="120"/>
      <c r="T245" s="120"/>
      <c r="U245" s="114">
        <v>24567</v>
      </c>
      <c r="V245" s="115"/>
      <c r="W245" s="116"/>
      <c r="X245" s="111" t="s">
        <v>18019</v>
      </c>
      <c r="Y245" s="112"/>
      <c r="Z245" s="112"/>
      <c r="AA245" s="113"/>
      <c r="AB245" s="111" t="s">
        <v>18029</v>
      </c>
      <c r="AC245" s="117"/>
      <c r="AD245" s="118"/>
      <c r="AE245" s="111" t="s">
        <v>17617</v>
      </c>
      <c r="AF245" s="112"/>
      <c r="AG245" s="113"/>
      <c r="AH245" s="111" t="s">
        <v>18034</v>
      </c>
      <c r="AI245" s="112"/>
      <c r="AJ245" s="112"/>
      <c r="AK245" s="113"/>
      <c r="AL245" s="67">
        <f>AL244+1</f>
        <v>2</v>
      </c>
      <c r="AM245" s="82" t="str">
        <f t="shared" ref="AM245:AM308" ca="1" si="4">BU245&amp;BV245&amp;BW245&amp;BX245&amp;BY245&amp;BZ245&amp;CA245&amp;CB245&amp;CC245&amp;CD245&amp;CE245&amp;CG245&amp;CH245&amp;CI245&amp;CJ245&amp;CK245&amp;CL245&amp;CF245</f>
        <v/>
      </c>
      <c r="AN245" s="68" t="str">
        <f t="shared" ref="AN245:AN308" si="5">B245&amp;J245&amp;P245&amp;U245&amp;X245&amp;AB245&amp;AE245&amp;AH245</f>
        <v>Alfredo EvangelistiVNGLRD67D05D810W24567FrosinoneFrItaliaSocio</v>
      </c>
      <c r="AO245" s="68" t="b">
        <f>IF(AND(P245&lt;&gt;"",AE245="Italia",LEN(P245)=16,ISNA(VLOOKUP(MID(P245,12,4),COMUNI!B:B,1,FALSE))),FALSE,TRUE)</f>
        <v>1</v>
      </c>
      <c r="AP245" s="68" t="b">
        <f t="shared" ref="AP245:AP308" si="6">IF(AND(AE245="Italia",LEN(P245)=16,RIGHT(YEAR(U245),2)&lt;&gt;MID(P245,7,2),P245&lt;&gt;"",U245&lt;&gt;"")=TRUE,FALSE,TRUE)</f>
        <v>1</v>
      </c>
      <c r="AQ245" s="68" t="b">
        <f>OR(P245="",X245="",AE245&lt;&gt;"Italia",_xlfn.IFNA(VLOOKUP(X245,COMUNI!A:B,2,FALSE),"")=MID(P245,12,4))</f>
        <v>1</v>
      </c>
      <c r="AR245" s="68" t="b">
        <f t="shared" ref="AR245:AR308" si="7">IF(AND(AE245="Italia",OR(B245="",J245="",P245="",U245="",X245="",AH245="")),FALSE,IF(AND(AN245&lt;&gt;"",AE245&lt;&gt;"Italia",OR(B245="",J245="",P245="",U245="",AH245="")),FALSE,TRUE))</f>
        <v>1</v>
      </c>
      <c r="AS245" s="68" t="b">
        <f>IF(AE245="Italia",OR(P245="",U245="",_xlfn.IFNA(VLOOKUP(MID(P245,9,1),MESI!A:B,2,FALSE),"")=MONTH(U245)),TRUE)</f>
        <v>1</v>
      </c>
      <c r="AT245" s="67" t="b">
        <f t="shared" ref="AT245:AT308" si="8">IF(ISERR(IF(AE245="Italia",OR(P245="",U245="",VALUE(MID(P245,10,2))=DAY(U245),VALUE(MID(P245,10,2))=DAY(U245)+40),TRUE)),TRUE,IF(AE245="Italia",OR(P245="",U245="",VALUE(MID(P245,10,2))=DAY(U245),VALUE(MID(P245,10,2))=DAY(U245)+40),TRUE))</f>
        <v>1</v>
      </c>
      <c r="AU245" s="67" t="b">
        <f t="shared" ref="AU245:AU308" si="9">IF(AND(AE245&lt;&gt;"Italia",AE245&lt;&gt;"",P245&lt;&gt;"M",P245&lt;&gt;"F",LEN(P245)&lt;&gt;16),FALSE,TRUE)</f>
        <v>1</v>
      </c>
      <c r="AV245" s="67" t="b">
        <f t="shared" ref="AV245:AV308" si="10">IF(AND(AE245="Italia",P245&lt;&gt;"",LEN(P245)&lt;&gt;16),FALSE,TRUE)</f>
        <v>1</v>
      </c>
      <c r="AW245" s="67" t="b">
        <f t="shared" ref="AW245:AW308" si="11">IF(AND(AN246&lt;&gt;"",AN245=""),FALSE,TRUE)</f>
        <v>1</v>
      </c>
      <c r="AX245" s="67" t="b">
        <f t="shared" ref="AX245:AX308" si="12">IF(AND((B245&amp;J245&amp;P245&amp;U245&amp;X245&amp;AB245&amp;AH245)&lt;&gt;"",AE245=""),FALSE,TRUE)</f>
        <v>1</v>
      </c>
      <c r="AY245" s="67" t="s">
        <v>17993</v>
      </c>
      <c r="AZ245" s="67">
        <f t="shared" ref="AZ245:AZ308" si="13">AL245</f>
        <v>2</v>
      </c>
      <c r="BA245" s="67" t="b">
        <f t="shared" ref="BA245:BA308" si="14">IF(A245="",FALSE,TRUE)</f>
        <v>1</v>
      </c>
      <c r="BB245" s="84" t="str">
        <f t="shared" ref="BB245:BB308" si="15">LEFT(SUBSTITUTE(SUBSTITUTE(SUBSTITUTE(SUBSTITUTE(SUBSTITUTE(UPPER(SUBSTITUTE(SUBSTITUTE(SUBSTITUTE(SUBSTITUTE(SUBSTITUTE(SUBSTITUTE(SUBSTITUTE(SUBSTITUTE(J245,"è","e"),"ò","o"),"à","a"),"è","e"),"ì","i"),"ù","u"),"'","")," ","")),"A",""),"E",""),"I",""),"O",""),"U","")&amp;SUBSTITUTE(SUBSTITUTE(SUBSTITUTE(SUBSTITUTE(SUBSTITUTE(SUBSTITUTE(SUBSTITUTE(SUBSTITUTE(SUBSTITUTE(SUBSTITUTE(SUBSTITUTE(SUBSTITUTE(SUBSTITUTE(SUBSTITUTE(SUBSTITUTE(SUBSTITUTE(SUBSTITUTE(SUBSTITUTE(SUBSTITUTE(SUBSTITUTE(SUBSTITUTE(UPPER(SUBSTITUTE(SUBSTITUTE(SUBSTITUTE(SUBSTITUTE(SUBSTITUTE(SUBSTITUTE(SUBSTITUTE(SUBSTITUTE(J245,"è","e"),"ò","o"),"à","a"),"è","e"),"ì","i"),"ù","u"),"'","")," ","")),"B",""),"C",""),"D",""),"F",""),"G",""),"H",""),"L",""),"M",""),"N",""),"P",""),"Q",""),"R",""),"S",""),"T",""),"V",""),"Z",""),"J",""),"K",""),"W",""),"X",""),"Y",""),3)</f>
        <v>VNG</v>
      </c>
      <c r="BC245" s="84" t="str">
        <f t="shared" ref="BC245:BC308" si="16">IF(LEN(SUBSTITUTE(SUBSTITUTE(SUBSTITUTE(SUBSTITUTE(SUBSTITUTE(UPPER(SUBSTITUTE(SUBSTITUTE(SUBSTITUTE(SUBSTITUTE(SUBSTITUTE(SUBSTITUTE(SUBSTITUTE(SUBSTITUTE(B245,"è","e"),"ò","o"),"à","a"),"è","e"),"ì","i"),"ù","u"),"'","")," ","")),"A",""),"E",""),"I",""),"O",""),"U",""))&gt;3,LEFT(SUBSTITUTE(SUBSTITUTE(SUBSTITUTE(SUBSTITUTE(SUBSTITUTE(UPPER(SUBSTITUTE(SUBSTITUTE(SUBSTITUTE(SUBSTITUTE(SUBSTITUTE(SUBSTITUTE(SUBSTITUTE(SUBSTITUTE(B245,"è","e"),"ò","o"),"à","a"),"è","e"),"ì","i"),"ù","u"),"'","")," ","")),"A",""),"E",""),"I",""),"O",""),"U",""),1)&amp;MID(SUBSTITUTE(SUBSTITUTE(SUBSTITUTE(SUBSTITUTE(SUBSTITUTE(UPPER(SUBSTITUTE(SUBSTITUTE(SUBSTITUTE(SUBSTITUTE(SUBSTITUTE(SUBSTITUTE(SUBSTITUTE(SUBSTITUTE(B245,"è","e"),"ò","o"),"à","a"),"è","e"),"ì","i"),"ù","u"),"'","")," ","")),"A",""),"E",""),"I",""),"O",""),"U",""),3,2),LEFT(SUBSTITUTE(SUBSTITUTE(SUBSTITUTE(SUBSTITUTE(SUBSTITUTE(UPPER(SUBSTITUTE(SUBSTITUTE(SUBSTITUTE(SUBSTITUTE(SUBSTITUTE(SUBSTITUTE(SUBSTITUTE(SUBSTITUTE(B245,"è","e"),"ò","o"),"à","a"),"è","e"),"ì","i"),"ù","u"),"'","")," ","")),"A",""),"E",""),"I",""),"O",""),"U","")&amp;SUBSTITUTE(SUBSTITUTE(SUBSTITUTE(SUBSTITUTE(SUBSTITUTE(SUBSTITUTE(SUBSTITUTE(SUBSTITUTE(SUBSTITUTE(SUBSTITUTE(SUBSTITUTE(SUBSTITUTE(SUBSTITUTE(SUBSTITUTE(SUBSTITUTE(SUBSTITUTE(SUBSTITUTE(SUBSTITUTE(SUBSTITUTE(SUBSTITUTE(SUBSTITUTE(UPPER(SUBSTITUTE(SUBSTITUTE(SUBSTITUTE(SUBSTITUTE(SUBSTITUTE(SUBSTITUTE(SUBSTITUTE(SUBSTITUTE(B245,"è","e"),"ò","o"),"à","a"),"è","e"),"ì","i"),"ù","u"),"'","")," ","")),"B",""),"C",""),"D",""),"F",""),"G",""),"H",""),"L",""),"M",""),"N",""),"P",""),"Q",""),"R",""),"S",""),"T",""),"V",""),"Z",""),"J",""),"K",""),"W",""),"X",""),"Y",""),3))</f>
        <v>LRD</v>
      </c>
      <c r="BD245" s="84" t="str">
        <f t="shared" ref="BD245:BD308" si="17">IF(LEN(BB245)=1,BB245&amp;"XX",IF(LEN(BB245)=2,BB245&amp;"X",BB245))</f>
        <v>VNG</v>
      </c>
      <c r="BE245" s="84" t="str">
        <f t="shared" ref="BE245:BE308" si="18">IF(LEN(BC245)=1,BC245&amp;"XX",IF(LEN(BC245)=2,BC245&amp;"X",BC245))</f>
        <v>LRD</v>
      </c>
      <c r="BF245" s="67" t="b">
        <f t="shared" ref="BF245:BF308" si="19">IF(OR(P245="",AND(AE245&lt;&gt;"Italia",LEN(P245)&lt;&gt;16)),TRUE,(BD245&amp;BE245)=LEFT(P245,6))</f>
        <v>1</v>
      </c>
      <c r="BG245" s="67" t="b">
        <f>IF(ISNA(VLOOKUP(P245,$P$243:P244,1,FALSE)),TRUE,IF(LEN(P245)=16,FALSE,TRUE))</f>
        <v>1</v>
      </c>
      <c r="BH245" s="70" t="b">
        <f t="shared" ref="BH245:BH308" ca="1" si="20">IF(AND(U245&lt;TODAY()-(365*120),U245&lt;&gt;""),FALSE,TRUE)</f>
        <v>1</v>
      </c>
      <c r="BI245" s="70" t="b">
        <f t="shared" ref="BI245:BI308" ca="1" si="21">IF(AND(U245&lt;&gt;"",U245&gt;TODAY()-(365*5)),FALSE,TRUE)</f>
        <v>1</v>
      </c>
      <c r="BJ245" s="67" t="b">
        <f>IF(AND(P245&lt;&gt;"",AE245&lt;&gt;"",AE245&lt;&gt;"Italia",ISNA(VLOOKUP(MID(P245,12,4),COMUNI!B:B,1,FALSE))=FALSE),FALSE,TRUE)</f>
        <v>1</v>
      </c>
      <c r="BK245" s="67" t="b">
        <f t="shared" ref="BK245:BK308" si="22">IF(AND(AB245&lt;&gt;"",AE245&lt;&gt;"",AE245&lt;&gt;"Italia"),FALSE,TRUE)</f>
        <v>1</v>
      </c>
      <c r="BL245" s="67" t="b">
        <f t="shared" ref="BL245:BL308" si="23">IF(AND(AE245&lt;&gt;"",AE245&lt;&gt;"Italia",X245&lt;&gt;""),FALSE,TRUE)</f>
        <v>1</v>
      </c>
      <c r="BU245" s="67" t="str">
        <f t="shared" ref="BU245:BU308" si="24">IF(AO245=FALSE,AY245&amp;AZ245&amp;": CF non corretto nella parte relativa al comune di nascita. ","")</f>
        <v/>
      </c>
      <c r="BV245" s="67" t="str">
        <f t="shared" ref="BV245:BV308" si="25">IF(AP245=FALSE,AY245&amp;AZ245&amp;": Anno di nascita incoerente con CF. ","")</f>
        <v/>
      </c>
      <c r="BW245" s="67" t="str">
        <f t="shared" ref="BW245:BW308" si="26">IF(AQ245=FALSE,AY245&amp;AZ245&amp;": Comune di nascita incoerente con CF. ","")</f>
        <v/>
      </c>
      <c r="BX245" s="67" t="str">
        <f t="shared" ref="BX245:BX308" si="27">IF(AR245=FALSE,AY245&amp;AZ245&amp;": Non tutti i dati sono stati compilati. ","")</f>
        <v/>
      </c>
      <c r="BY245" s="67" t="str">
        <f t="shared" ref="BY245:BY308" si="28">IF(AS245=FALSE,AY245&amp;AZ245&amp;": Mese di nascita incoerente con CF. ","")</f>
        <v/>
      </c>
      <c r="BZ245" s="67" t="str">
        <f t="shared" ref="BZ245:BZ308" si="29">IF(AT245=FALSE,AY245&amp;AZ245&amp;": Giorno di nascita incoerente con CF. ","")</f>
        <v/>
      </c>
      <c r="CA245" s="67" t="str">
        <f t="shared" ref="CA245:CA308" si="30">IF(AU245=FALSE,AY245&amp;AZ245&amp;": Se il soggetto è nato all'estero, inserire CF italiano o sesso. ","")</f>
        <v/>
      </c>
      <c r="CB245" s="67" t="str">
        <f t="shared" ref="CB245:CB308" si="31">IF(BF245=FALSE,AY245&amp;AZ245&amp;": Nome e il cognome incoerenti con il CF. ","")</f>
        <v/>
      </c>
      <c r="CC245" s="67" t="str">
        <f t="shared" ref="CC245:CC308" si="32">IF(AV245=FALSE,AY245&amp;AZ245&amp;": Codice fiscale con lunghezza imprevista (diverso da 16 caratteri). ","")</f>
        <v/>
      </c>
      <c r="CD245" s="67" t="str">
        <f t="shared" ref="CD245:CD308" si="33">IF(AW245=FALSE,AY245&amp;AZ245&amp;": Rilevata una riga vuota. ","")</f>
        <v/>
      </c>
      <c r="CE245" s="67" t="str">
        <f t="shared" ref="CE245:CE308" si="34">IF(BG245=FALSE,AY245&amp;AZ245&amp;": CF duplicato. ","")</f>
        <v/>
      </c>
      <c r="CF245" s="67" t="str">
        <f t="shared" ref="CF245:CF308" si="35">IF(AX245=FALSE,AY245&amp;AZ245&amp;": Lo stato non è indicato. ","")</f>
        <v/>
      </c>
      <c r="CG245" s="67" t="str">
        <f t="shared" ref="CG245:CG246" si="36">IF(BA245=FALSE,": La cancellazione del numero iniziale comporta la mancata interrogazione del casellario. ","")</f>
        <v/>
      </c>
      <c r="CH245" s="67" t="str">
        <f t="shared" ref="CH245:CH308" ca="1" si="37">IF(BH245=FALSE,AY245&amp;AZ245&amp;": Data di nascita di soggetto troppo anziano. ","")</f>
        <v/>
      </c>
      <c r="CI245" s="67" t="str">
        <f t="shared" ref="CI245:CI308" ca="1" si="38">IF(BI245=FALSE,AY245&amp;AZ245&amp;": Data di nascita di soggetto troppo giovane. ","")</f>
        <v/>
      </c>
      <c r="CJ245" s="67" t="str">
        <f t="shared" ref="CJ245:CJ308" si="39">IF(BJ245=FALSE,AY245&amp;AZ245&amp;": CF con località di nascita italiana, ma nazione di nascita estera. ","")</f>
        <v/>
      </c>
      <c r="CK245" s="67" t="str">
        <f t="shared" ref="CK245:CK308" si="40">IF(BK245=FALSE,AY245&amp;AZ245&amp;": Nazione di nascita estera, ma provincia di nascita italiana compilata. ","")</f>
        <v/>
      </c>
      <c r="CL245" s="67" t="str">
        <f t="shared" ref="CL245:CL308" si="41">IF(BL245=FALSE,AY245&amp;AZ245&amp;": Comune di nascita compilato nonostante la nazione di nascita sia estera. ","")</f>
        <v/>
      </c>
    </row>
    <row r="246" spans="1:90" ht="27.75" customHeight="1" x14ac:dyDescent="0.3">
      <c r="A246" s="85">
        <v>3</v>
      </c>
      <c r="B246" s="111"/>
      <c r="C246" s="112"/>
      <c r="D246" s="112"/>
      <c r="E246" s="112"/>
      <c r="F246" s="112"/>
      <c r="G246" s="112"/>
      <c r="H246" s="112"/>
      <c r="I246" s="113"/>
      <c r="J246" s="111"/>
      <c r="K246" s="112"/>
      <c r="L246" s="112"/>
      <c r="M246" s="112"/>
      <c r="N246" s="112"/>
      <c r="O246" s="113"/>
      <c r="P246" s="119"/>
      <c r="Q246" s="120"/>
      <c r="R246" s="120"/>
      <c r="S246" s="120"/>
      <c r="T246" s="120"/>
      <c r="U246" s="114"/>
      <c r="V246" s="115"/>
      <c r="W246" s="116"/>
      <c r="X246" s="111"/>
      <c r="Y246" s="112"/>
      <c r="Z246" s="112"/>
      <c r="AA246" s="113"/>
      <c r="AB246" s="111"/>
      <c r="AC246" s="117"/>
      <c r="AD246" s="118"/>
      <c r="AE246" s="111"/>
      <c r="AF246" s="112"/>
      <c r="AG246" s="113"/>
      <c r="AH246" s="111"/>
      <c r="AI246" s="112"/>
      <c r="AJ246" s="112"/>
      <c r="AK246" s="113"/>
      <c r="AL246" s="67">
        <f t="shared" ref="AL246:AL309" si="42">AL245+1</f>
        <v>3</v>
      </c>
      <c r="AM246" s="82" t="str">
        <f t="shared" ca="1" si="4"/>
        <v/>
      </c>
      <c r="AN246" s="68" t="str">
        <f t="shared" si="5"/>
        <v/>
      </c>
      <c r="AO246" s="68" t="b">
        <f>IF(AND(P246&lt;&gt;"",AE246="Italia",LEN(P246)=16,ISNA(VLOOKUP(MID(P246,12,4),COMUNI!B:B,1,FALSE))),FALSE,TRUE)</f>
        <v>1</v>
      </c>
      <c r="AP246" s="68" t="b">
        <f t="shared" si="6"/>
        <v>1</v>
      </c>
      <c r="AQ246" s="68" t="b">
        <f>OR(P246="",X246="",AE246&lt;&gt;"Italia",_xlfn.IFNA(VLOOKUP(X246,COMUNI!A:B,2,FALSE),"")=MID(P246,12,4))</f>
        <v>1</v>
      </c>
      <c r="AR246" s="68" t="b">
        <f t="shared" si="7"/>
        <v>1</v>
      </c>
      <c r="AS246" s="68" t="b">
        <f>IF(AE246="Italia",OR(P246="",U246="",_xlfn.IFNA(VLOOKUP(MID(P246,9,1),MESI!A:B,2,FALSE),"")=MONTH(U246)),TRUE)</f>
        <v>1</v>
      </c>
      <c r="AT246" s="67" t="b">
        <f t="shared" si="8"/>
        <v>1</v>
      </c>
      <c r="AU246" s="67" t="b">
        <f t="shared" si="9"/>
        <v>1</v>
      </c>
      <c r="AV246" s="67" t="b">
        <f t="shared" si="10"/>
        <v>1</v>
      </c>
      <c r="AW246" s="67" t="b">
        <f t="shared" si="11"/>
        <v>1</v>
      </c>
      <c r="AX246" s="67" t="b">
        <f t="shared" si="12"/>
        <v>1</v>
      </c>
      <c r="AY246" s="67" t="s">
        <v>17993</v>
      </c>
      <c r="AZ246" s="67">
        <f t="shared" si="13"/>
        <v>3</v>
      </c>
      <c r="BA246" s="67" t="b">
        <f t="shared" si="14"/>
        <v>1</v>
      </c>
      <c r="BB246" s="84" t="str">
        <f t="shared" si="15"/>
        <v/>
      </c>
      <c r="BC246" s="84" t="str">
        <f t="shared" si="16"/>
        <v/>
      </c>
      <c r="BD246" s="84" t="str">
        <f t="shared" si="17"/>
        <v/>
      </c>
      <c r="BE246" s="84" t="str">
        <f t="shared" si="18"/>
        <v/>
      </c>
      <c r="BF246" s="67" t="b">
        <f t="shared" si="19"/>
        <v>1</v>
      </c>
      <c r="BG246" s="67" t="b">
        <f>IF(ISNA(VLOOKUP(P246,$P$243:P245,1,FALSE)),TRUE,IF(LEN(P246)=16,FALSE,TRUE))</f>
        <v>1</v>
      </c>
      <c r="BH246" s="70" t="b">
        <f t="shared" ca="1" si="20"/>
        <v>1</v>
      </c>
      <c r="BI246" s="70" t="b">
        <f t="shared" ca="1" si="21"/>
        <v>1</v>
      </c>
      <c r="BJ246" s="67" t="b">
        <f>IF(AND(P246&lt;&gt;"",AE246&lt;&gt;"",AE246&lt;&gt;"Italia",ISNA(VLOOKUP(MID(P246,12,4),COMUNI!B:B,1,FALSE))=FALSE),FALSE,TRUE)</f>
        <v>1</v>
      </c>
      <c r="BK246" s="67" t="b">
        <f t="shared" si="22"/>
        <v>1</v>
      </c>
      <c r="BL246" s="67" t="b">
        <f t="shared" si="23"/>
        <v>1</v>
      </c>
      <c r="BU246" s="67" t="str">
        <f t="shared" si="24"/>
        <v/>
      </c>
      <c r="BV246" s="67" t="str">
        <f t="shared" si="25"/>
        <v/>
      </c>
      <c r="BW246" s="67" t="str">
        <f t="shared" si="26"/>
        <v/>
      </c>
      <c r="BX246" s="67" t="str">
        <f t="shared" si="27"/>
        <v/>
      </c>
      <c r="BY246" s="67" t="str">
        <f t="shared" si="28"/>
        <v/>
      </c>
      <c r="BZ246" s="67" t="str">
        <f t="shared" si="29"/>
        <v/>
      </c>
      <c r="CA246" s="67" t="str">
        <f t="shared" si="30"/>
        <v/>
      </c>
      <c r="CB246" s="67" t="str">
        <f t="shared" si="31"/>
        <v/>
      </c>
      <c r="CC246" s="67" t="str">
        <f t="shared" si="32"/>
        <v/>
      </c>
      <c r="CD246" s="67" t="str">
        <f t="shared" si="33"/>
        <v/>
      </c>
      <c r="CE246" s="67" t="str">
        <f t="shared" si="34"/>
        <v/>
      </c>
      <c r="CF246" s="67" t="str">
        <f t="shared" si="35"/>
        <v/>
      </c>
      <c r="CG246" s="67" t="str">
        <f t="shared" si="36"/>
        <v/>
      </c>
      <c r="CH246" s="67" t="str">
        <f t="shared" ca="1" si="37"/>
        <v/>
      </c>
      <c r="CI246" s="67" t="str">
        <f t="shared" ca="1" si="38"/>
        <v/>
      </c>
      <c r="CJ246" s="67" t="str">
        <f t="shared" si="39"/>
        <v/>
      </c>
      <c r="CK246" s="67" t="str">
        <f t="shared" si="40"/>
        <v/>
      </c>
      <c r="CL246" s="67" t="str">
        <f t="shared" si="41"/>
        <v/>
      </c>
    </row>
    <row r="247" spans="1:90" ht="27.75" customHeight="1" x14ac:dyDescent="0.3">
      <c r="A247" s="85">
        <v>4</v>
      </c>
      <c r="B247" s="111"/>
      <c r="C247" s="112"/>
      <c r="D247" s="112"/>
      <c r="E247" s="112"/>
      <c r="F247" s="112"/>
      <c r="G247" s="112"/>
      <c r="H247" s="112"/>
      <c r="I247" s="113"/>
      <c r="J247" s="111"/>
      <c r="K247" s="112"/>
      <c r="L247" s="112"/>
      <c r="M247" s="112"/>
      <c r="N247" s="112"/>
      <c r="O247" s="113"/>
      <c r="P247" s="119"/>
      <c r="Q247" s="120"/>
      <c r="R247" s="120"/>
      <c r="S247" s="120"/>
      <c r="T247" s="120"/>
      <c r="U247" s="114"/>
      <c r="V247" s="115"/>
      <c r="W247" s="116"/>
      <c r="X247" s="111"/>
      <c r="Y247" s="112"/>
      <c r="Z247" s="112"/>
      <c r="AA247" s="113"/>
      <c r="AB247" s="111"/>
      <c r="AC247" s="117"/>
      <c r="AD247" s="118"/>
      <c r="AE247" s="111"/>
      <c r="AF247" s="112"/>
      <c r="AG247" s="113"/>
      <c r="AH247" s="111"/>
      <c r="AI247" s="112"/>
      <c r="AJ247" s="112"/>
      <c r="AK247" s="113"/>
      <c r="AL247" s="67">
        <f t="shared" si="42"/>
        <v>4</v>
      </c>
      <c r="AM247" s="82" t="str">
        <f t="shared" ca="1" si="4"/>
        <v/>
      </c>
      <c r="AN247" s="68" t="str">
        <f t="shared" si="5"/>
        <v/>
      </c>
      <c r="AO247" s="68" t="b">
        <f>IF(AND(P247&lt;&gt;"",AE247="Italia",LEN(P247)=16,ISNA(VLOOKUP(MID(P247,12,4),COMUNI!B:B,1,FALSE))),FALSE,TRUE)</f>
        <v>1</v>
      </c>
      <c r="AP247" s="68" t="b">
        <f t="shared" si="6"/>
        <v>1</v>
      </c>
      <c r="AQ247" s="68" t="b">
        <f>OR(P247="",X247="",AE247&lt;&gt;"Italia",_xlfn.IFNA(VLOOKUP(X247,COMUNI!A:B,2,FALSE),"")=MID(P247,12,4))</f>
        <v>1</v>
      </c>
      <c r="AR247" s="68" t="b">
        <f t="shared" si="7"/>
        <v>1</v>
      </c>
      <c r="AS247" s="68" t="b">
        <f>IF(AE247="Italia",OR(P247="",U247="",_xlfn.IFNA(VLOOKUP(MID(P247,9,1),MESI!A:B,2,FALSE),"")=MONTH(U247)),TRUE)</f>
        <v>1</v>
      </c>
      <c r="AT247" s="67" t="b">
        <f t="shared" si="8"/>
        <v>1</v>
      </c>
      <c r="AU247" s="67" t="b">
        <f t="shared" si="9"/>
        <v>1</v>
      </c>
      <c r="AV247" s="67" t="b">
        <f t="shared" si="10"/>
        <v>1</v>
      </c>
      <c r="AW247" s="67" t="b">
        <f t="shared" si="11"/>
        <v>1</v>
      </c>
      <c r="AX247" s="67" t="b">
        <f t="shared" si="12"/>
        <v>1</v>
      </c>
      <c r="AY247" s="67" t="s">
        <v>17993</v>
      </c>
      <c r="AZ247" s="67">
        <f t="shared" si="13"/>
        <v>4</v>
      </c>
      <c r="BA247" s="67" t="b">
        <f t="shared" si="14"/>
        <v>1</v>
      </c>
      <c r="BB247" s="84" t="str">
        <f t="shared" si="15"/>
        <v/>
      </c>
      <c r="BC247" s="84" t="str">
        <f t="shared" si="16"/>
        <v/>
      </c>
      <c r="BD247" s="84" t="str">
        <f t="shared" si="17"/>
        <v/>
      </c>
      <c r="BE247" s="84" t="str">
        <f t="shared" si="18"/>
        <v/>
      </c>
      <c r="BF247" s="67" t="b">
        <f t="shared" si="19"/>
        <v>1</v>
      </c>
      <c r="BG247" s="67" t="b">
        <f>IF(ISNA(VLOOKUP(P247,$P$243:P246,1,FALSE)),TRUE,IF(LEN(P247)=16,FALSE,TRUE))</f>
        <v>1</v>
      </c>
      <c r="BH247" s="70" t="b">
        <f t="shared" ca="1" si="20"/>
        <v>1</v>
      </c>
      <c r="BI247" s="70" t="b">
        <f t="shared" ca="1" si="21"/>
        <v>1</v>
      </c>
      <c r="BJ247" s="67" t="b">
        <f>IF(AND(P247&lt;&gt;"",AE247&lt;&gt;"",AE247&lt;&gt;"Italia",ISNA(VLOOKUP(MID(P247,12,4),COMUNI!B:B,1,FALSE))=FALSE),FALSE,TRUE)</f>
        <v>1</v>
      </c>
      <c r="BK247" s="67" t="b">
        <f t="shared" si="22"/>
        <v>1</v>
      </c>
      <c r="BL247" s="67" t="b">
        <f t="shared" si="23"/>
        <v>1</v>
      </c>
      <c r="BU247" s="67" t="str">
        <f t="shared" si="24"/>
        <v/>
      </c>
      <c r="BV247" s="67" t="str">
        <f t="shared" si="25"/>
        <v/>
      </c>
      <c r="BW247" s="67" t="str">
        <f t="shared" si="26"/>
        <v/>
      </c>
      <c r="BX247" s="67" t="str">
        <f t="shared" si="27"/>
        <v/>
      </c>
      <c r="BY247" s="67" t="str">
        <f t="shared" si="28"/>
        <v/>
      </c>
      <c r="BZ247" s="67" t="str">
        <f t="shared" si="29"/>
        <v/>
      </c>
      <c r="CA247" s="67" t="str">
        <f t="shared" si="30"/>
        <v/>
      </c>
      <c r="CB247" s="67" t="str">
        <f t="shared" si="31"/>
        <v/>
      </c>
      <c r="CC247" s="67" t="str">
        <f t="shared" si="32"/>
        <v/>
      </c>
      <c r="CD247" s="67" t="str">
        <f t="shared" si="33"/>
        <v/>
      </c>
      <c r="CE247" s="67" t="str">
        <f t="shared" si="34"/>
        <v/>
      </c>
      <c r="CF247" s="67" t="str">
        <f t="shared" si="35"/>
        <v/>
      </c>
      <c r="CG247" s="67" t="str">
        <f>IF(BA247=FALSE,AY247&amp;AZ247&amp;": La cancellazione del numero iniziale comporta la mancata interrogazione del casellario. ","")</f>
        <v/>
      </c>
      <c r="CH247" s="67" t="str">
        <f t="shared" ca="1" si="37"/>
        <v/>
      </c>
      <c r="CI247" s="67" t="str">
        <f t="shared" ca="1" si="38"/>
        <v/>
      </c>
      <c r="CJ247" s="67" t="str">
        <f t="shared" si="39"/>
        <v/>
      </c>
      <c r="CK247" s="67" t="str">
        <f t="shared" si="40"/>
        <v/>
      </c>
      <c r="CL247" s="67" t="str">
        <f t="shared" si="41"/>
        <v/>
      </c>
    </row>
    <row r="248" spans="1:90" ht="27.75" customHeight="1" x14ac:dyDescent="0.3">
      <c r="A248" s="85">
        <v>5</v>
      </c>
      <c r="B248" s="111"/>
      <c r="C248" s="112"/>
      <c r="D248" s="112"/>
      <c r="E248" s="112"/>
      <c r="F248" s="112"/>
      <c r="G248" s="112"/>
      <c r="H248" s="112"/>
      <c r="I248" s="113"/>
      <c r="J248" s="111"/>
      <c r="K248" s="112"/>
      <c r="L248" s="112"/>
      <c r="M248" s="112"/>
      <c r="N248" s="112"/>
      <c r="O248" s="113"/>
      <c r="P248" s="119"/>
      <c r="Q248" s="120"/>
      <c r="R248" s="120"/>
      <c r="S248" s="120"/>
      <c r="T248" s="120"/>
      <c r="U248" s="114"/>
      <c r="V248" s="115"/>
      <c r="W248" s="116"/>
      <c r="X248" s="111"/>
      <c r="Y248" s="112"/>
      <c r="Z248" s="112"/>
      <c r="AA248" s="113"/>
      <c r="AB248" s="111"/>
      <c r="AC248" s="117"/>
      <c r="AD248" s="118"/>
      <c r="AE248" s="111"/>
      <c r="AF248" s="112"/>
      <c r="AG248" s="113"/>
      <c r="AH248" s="111"/>
      <c r="AI248" s="112"/>
      <c r="AJ248" s="112"/>
      <c r="AK248" s="113"/>
      <c r="AL248" s="67">
        <f t="shared" si="42"/>
        <v>5</v>
      </c>
      <c r="AM248" s="82" t="str">
        <f t="shared" ca="1" si="4"/>
        <v/>
      </c>
      <c r="AN248" s="68" t="str">
        <f t="shared" si="5"/>
        <v/>
      </c>
      <c r="AO248" s="68" t="b">
        <f>IF(AND(P248&lt;&gt;"",AE248="Italia",LEN(P248)=16,ISNA(VLOOKUP(MID(P248,12,4),COMUNI!B:B,1,FALSE))),FALSE,TRUE)</f>
        <v>1</v>
      </c>
      <c r="AP248" s="68" t="b">
        <f t="shared" si="6"/>
        <v>1</v>
      </c>
      <c r="AQ248" s="68" t="b">
        <f>OR(P248="",X248="",AE248&lt;&gt;"Italia",_xlfn.IFNA(VLOOKUP(X248,COMUNI!A:B,2,FALSE),"")=MID(P248,12,4))</f>
        <v>1</v>
      </c>
      <c r="AR248" s="68" t="b">
        <f t="shared" si="7"/>
        <v>1</v>
      </c>
      <c r="AS248" s="68" t="b">
        <f>IF(AE248="Italia",OR(P248="",U248="",_xlfn.IFNA(VLOOKUP(MID(P248,9,1),MESI!A:B,2,FALSE),"")=MONTH(U248)),TRUE)</f>
        <v>1</v>
      </c>
      <c r="AT248" s="67" t="b">
        <f t="shared" si="8"/>
        <v>1</v>
      </c>
      <c r="AU248" s="67" t="b">
        <f t="shared" si="9"/>
        <v>1</v>
      </c>
      <c r="AV248" s="67" t="b">
        <f t="shared" si="10"/>
        <v>1</v>
      </c>
      <c r="AW248" s="67" t="b">
        <f t="shared" si="11"/>
        <v>1</v>
      </c>
      <c r="AX248" s="67" t="b">
        <f t="shared" si="12"/>
        <v>1</v>
      </c>
      <c r="AY248" s="67" t="s">
        <v>17993</v>
      </c>
      <c r="AZ248" s="67">
        <f t="shared" si="13"/>
        <v>5</v>
      </c>
      <c r="BA248" s="67" t="b">
        <f t="shared" si="14"/>
        <v>1</v>
      </c>
      <c r="BB248" s="84" t="str">
        <f t="shared" si="15"/>
        <v/>
      </c>
      <c r="BC248" s="84" t="str">
        <f t="shared" si="16"/>
        <v/>
      </c>
      <c r="BD248" s="84" t="str">
        <f t="shared" si="17"/>
        <v/>
      </c>
      <c r="BE248" s="84" t="str">
        <f t="shared" si="18"/>
        <v/>
      </c>
      <c r="BF248" s="67" t="b">
        <f t="shared" si="19"/>
        <v>1</v>
      </c>
      <c r="BG248" s="67" t="b">
        <f>IF(ISNA(VLOOKUP(P248,$P$243:P247,1,FALSE)),TRUE,IF(LEN(P248)=16,FALSE,TRUE))</f>
        <v>1</v>
      </c>
      <c r="BH248" s="70" t="b">
        <f t="shared" ca="1" si="20"/>
        <v>1</v>
      </c>
      <c r="BI248" s="70" t="b">
        <f t="shared" ca="1" si="21"/>
        <v>1</v>
      </c>
      <c r="BJ248" s="67" t="b">
        <f>IF(AND(P248&lt;&gt;"",AE248&lt;&gt;"",AE248&lt;&gt;"Italia",ISNA(VLOOKUP(MID(P248,12,4),COMUNI!B:B,1,FALSE))=FALSE),FALSE,TRUE)</f>
        <v>1</v>
      </c>
      <c r="BK248" s="67" t="b">
        <f t="shared" si="22"/>
        <v>1</v>
      </c>
      <c r="BL248" s="67" t="b">
        <f t="shared" si="23"/>
        <v>1</v>
      </c>
      <c r="BU248" s="67" t="str">
        <f t="shared" si="24"/>
        <v/>
      </c>
      <c r="BV248" s="67" t="str">
        <f t="shared" si="25"/>
        <v/>
      </c>
      <c r="BW248" s="67" t="str">
        <f t="shared" si="26"/>
        <v/>
      </c>
      <c r="BX248" s="67" t="str">
        <f t="shared" si="27"/>
        <v/>
      </c>
      <c r="BY248" s="67" t="str">
        <f t="shared" si="28"/>
        <v/>
      </c>
      <c r="BZ248" s="67" t="str">
        <f t="shared" si="29"/>
        <v/>
      </c>
      <c r="CA248" s="67" t="str">
        <f t="shared" si="30"/>
        <v/>
      </c>
      <c r="CB248" s="67" t="str">
        <f t="shared" si="31"/>
        <v/>
      </c>
      <c r="CC248" s="67" t="str">
        <f t="shared" si="32"/>
        <v/>
      </c>
      <c r="CD248" s="67" t="str">
        <f t="shared" si="33"/>
        <v/>
      </c>
      <c r="CE248" s="67" t="str">
        <f t="shared" si="34"/>
        <v/>
      </c>
      <c r="CF248" s="67" t="str">
        <f t="shared" si="35"/>
        <v/>
      </c>
      <c r="CG248" s="67" t="str">
        <f t="shared" ref="CG248:CG311" si="43">IF(BA248=FALSE,AY248&amp;AZ248&amp;": La cancellazione del numero iniziale comporta la mancata interrogazione del casellario. ","")</f>
        <v/>
      </c>
      <c r="CH248" s="67" t="str">
        <f t="shared" ca="1" si="37"/>
        <v/>
      </c>
      <c r="CI248" s="67" t="str">
        <f t="shared" ca="1" si="38"/>
        <v/>
      </c>
      <c r="CJ248" s="67" t="str">
        <f t="shared" si="39"/>
        <v/>
      </c>
      <c r="CK248" s="67" t="str">
        <f t="shared" si="40"/>
        <v/>
      </c>
      <c r="CL248" s="67" t="str">
        <f t="shared" si="41"/>
        <v/>
      </c>
    </row>
    <row r="249" spans="1:90" ht="27.75" customHeight="1" x14ac:dyDescent="0.3">
      <c r="A249" s="85">
        <v>6</v>
      </c>
      <c r="B249" s="111"/>
      <c r="C249" s="112"/>
      <c r="D249" s="112"/>
      <c r="E249" s="112"/>
      <c r="F249" s="112"/>
      <c r="G249" s="112"/>
      <c r="H249" s="112"/>
      <c r="I249" s="113"/>
      <c r="J249" s="111"/>
      <c r="K249" s="112"/>
      <c r="L249" s="112"/>
      <c r="M249" s="112"/>
      <c r="N249" s="112"/>
      <c r="O249" s="113"/>
      <c r="P249" s="119"/>
      <c r="Q249" s="120"/>
      <c r="R249" s="120"/>
      <c r="S249" s="120"/>
      <c r="T249" s="120"/>
      <c r="U249" s="114"/>
      <c r="V249" s="115"/>
      <c r="W249" s="116"/>
      <c r="X249" s="111"/>
      <c r="Y249" s="112"/>
      <c r="Z249" s="112"/>
      <c r="AA249" s="113"/>
      <c r="AB249" s="111"/>
      <c r="AC249" s="117"/>
      <c r="AD249" s="118"/>
      <c r="AE249" s="111"/>
      <c r="AF249" s="112"/>
      <c r="AG249" s="113"/>
      <c r="AH249" s="111"/>
      <c r="AI249" s="112"/>
      <c r="AJ249" s="112"/>
      <c r="AK249" s="113"/>
      <c r="AL249" s="67">
        <f t="shared" si="42"/>
        <v>6</v>
      </c>
      <c r="AM249" s="82" t="str">
        <f t="shared" ca="1" si="4"/>
        <v/>
      </c>
      <c r="AN249" s="68" t="str">
        <f t="shared" si="5"/>
        <v/>
      </c>
      <c r="AO249" s="68" t="b">
        <f>IF(AND(P249&lt;&gt;"",AE249="Italia",LEN(P249)=16,ISNA(VLOOKUP(MID(P249,12,4),COMUNI!B:B,1,FALSE))),FALSE,TRUE)</f>
        <v>1</v>
      </c>
      <c r="AP249" s="68" t="b">
        <f t="shared" si="6"/>
        <v>1</v>
      </c>
      <c r="AQ249" s="68" t="b">
        <f>OR(P249="",X249="",AE249&lt;&gt;"Italia",_xlfn.IFNA(VLOOKUP(X249,COMUNI!A:B,2,FALSE),"")=MID(P249,12,4))</f>
        <v>1</v>
      </c>
      <c r="AR249" s="68" t="b">
        <f t="shared" si="7"/>
        <v>1</v>
      </c>
      <c r="AS249" s="68" t="b">
        <f>IF(AE249="Italia",OR(P249="",U249="",_xlfn.IFNA(VLOOKUP(MID(P249,9,1),MESI!A:B,2,FALSE),"")=MONTH(U249)),TRUE)</f>
        <v>1</v>
      </c>
      <c r="AT249" s="67" t="b">
        <f t="shared" si="8"/>
        <v>1</v>
      </c>
      <c r="AU249" s="67" t="b">
        <f t="shared" si="9"/>
        <v>1</v>
      </c>
      <c r="AV249" s="67" t="b">
        <f t="shared" si="10"/>
        <v>1</v>
      </c>
      <c r="AW249" s="67" t="b">
        <f t="shared" si="11"/>
        <v>1</v>
      </c>
      <c r="AX249" s="67" t="b">
        <f t="shared" si="12"/>
        <v>1</v>
      </c>
      <c r="AY249" s="67" t="s">
        <v>17993</v>
      </c>
      <c r="AZ249" s="67">
        <f t="shared" si="13"/>
        <v>6</v>
      </c>
      <c r="BA249" s="67" t="b">
        <f t="shared" si="14"/>
        <v>1</v>
      </c>
      <c r="BB249" s="84" t="str">
        <f t="shared" si="15"/>
        <v/>
      </c>
      <c r="BC249" s="84" t="str">
        <f t="shared" si="16"/>
        <v/>
      </c>
      <c r="BD249" s="84" t="str">
        <f t="shared" si="17"/>
        <v/>
      </c>
      <c r="BE249" s="84" t="str">
        <f t="shared" si="18"/>
        <v/>
      </c>
      <c r="BF249" s="67" t="b">
        <f t="shared" si="19"/>
        <v>1</v>
      </c>
      <c r="BG249" s="67" t="b">
        <f>IF(ISNA(VLOOKUP(P249,$P$243:P248,1,FALSE)),TRUE,IF(LEN(P249)=16,FALSE,TRUE))</f>
        <v>1</v>
      </c>
      <c r="BH249" s="70" t="b">
        <f t="shared" ca="1" si="20"/>
        <v>1</v>
      </c>
      <c r="BI249" s="70" t="b">
        <f t="shared" ca="1" si="21"/>
        <v>1</v>
      </c>
      <c r="BJ249" s="67" t="b">
        <f>IF(AND(P249&lt;&gt;"",AE249&lt;&gt;"",AE249&lt;&gt;"Italia",ISNA(VLOOKUP(MID(P249,12,4),COMUNI!B:B,1,FALSE))=FALSE),FALSE,TRUE)</f>
        <v>1</v>
      </c>
      <c r="BK249" s="67" t="b">
        <f t="shared" si="22"/>
        <v>1</v>
      </c>
      <c r="BL249" s="67" t="b">
        <f t="shared" si="23"/>
        <v>1</v>
      </c>
      <c r="BU249" s="67" t="str">
        <f t="shared" si="24"/>
        <v/>
      </c>
      <c r="BV249" s="67" t="str">
        <f t="shared" si="25"/>
        <v/>
      </c>
      <c r="BW249" s="67" t="str">
        <f t="shared" si="26"/>
        <v/>
      </c>
      <c r="BX249" s="67" t="str">
        <f t="shared" si="27"/>
        <v/>
      </c>
      <c r="BY249" s="67" t="str">
        <f t="shared" si="28"/>
        <v/>
      </c>
      <c r="BZ249" s="67" t="str">
        <f t="shared" si="29"/>
        <v/>
      </c>
      <c r="CA249" s="67" t="str">
        <f t="shared" si="30"/>
        <v/>
      </c>
      <c r="CB249" s="67" t="str">
        <f t="shared" si="31"/>
        <v/>
      </c>
      <c r="CC249" s="67" t="str">
        <f t="shared" si="32"/>
        <v/>
      </c>
      <c r="CD249" s="67" t="str">
        <f t="shared" si="33"/>
        <v/>
      </c>
      <c r="CE249" s="67" t="str">
        <f t="shared" si="34"/>
        <v/>
      </c>
      <c r="CF249" s="67" t="str">
        <f t="shared" si="35"/>
        <v/>
      </c>
      <c r="CG249" s="67" t="str">
        <f t="shared" si="43"/>
        <v/>
      </c>
      <c r="CH249" s="67" t="str">
        <f t="shared" ca="1" si="37"/>
        <v/>
      </c>
      <c r="CI249" s="67" t="str">
        <f t="shared" ca="1" si="38"/>
        <v/>
      </c>
      <c r="CJ249" s="67" t="str">
        <f t="shared" si="39"/>
        <v/>
      </c>
      <c r="CK249" s="67" t="str">
        <f t="shared" si="40"/>
        <v/>
      </c>
      <c r="CL249" s="67" t="str">
        <f t="shared" si="41"/>
        <v/>
      </c>
    </row>
    <row r="250" spans="1:90" ht="27.75" customHeight="1" x14ac:dyDescent="0.3">
      <c r="A250" s="85">
        <v>7</v>
      </c>
      <c r="B250" s="111"/>
      <c r="C250" s="112"/>
      <c r="D250" s="112"/>
      <c r="E250" s="112"/>
      <c r="F250" s="112"/>
      <c r="G250" s="112"/>
      <c r="H250" s="112"/>
      <c r="I250" s="113"/>
      <c r="J250" s="111"/>
      <c r="K250" s="112"/>
      <c r="L250" s="112"/>
      <c r="M250" s="112"/>
      <c r="N250" s="112"/>
      <c r="O250" s="113"/>
      <c r="P250" s="119"/>
      <c r="Q250" s="120"/>
      <c r="R250" s="120"/>
      <c r="S250" s="120"/>
      <c r="T250" s="120"/>
      <c r="U250" s="114"/>
      <c r="V250" s="115"/>
      <c r="W250" s="116"/>
      <c r="X250" s="111"/>
      <c r="Y250" s="112"/>
      <c r="Z250" s="112"/>
      <c r="AA250" s="113"/>
      <c r="AB250" s="111"/>
      <c r="AC250" s="117"/>
      <c r="AD250" s="118"/>
      <c r="AE250" s="111"/>
      <c r="AF250" s="112"/>
      <c r="AG250" s="113"/>
      <c r="AH250" s="111"/>
      <c r="AI250" s="112"/>
      <c r="AJ250" s="112"/>
      <c r="AK250" s="113"/>
      <c r="AL250" s="67">
        <f t="shared" si="42"/>
        <v>7</v>
      </c>
      <c r="AM250" s="82" t="str">
        <f t="shared" ca="1" si="4"/>
        <v/>
      </c>
      <c r="AN250" s="68" t="str">
        <f t="shared" si="5"/>
        <v/>
      </c>
      <c r="AO250" s="68" t="b">
        <f>IF(AND(P250&lt;&gt;"",AE250="Italia",LEN(P250)=16,ISNA(VLOOKUP(MID(P250,12,4),COMUNI!B:B,1,FALSE))),FALSE,TRUE)</f>
        <v>1</v>
      </c>
      <c r="AP250" s="68" t="b">
        <f t="shared" si="6"/>
        <v>1</v>
      </c>
      <c r="AQ250" s="68" t="b">
        <f>OR(P250="",X250="",AE250&lt;&gt;"Italia",_xlfn.IFNA(VLOOKUP(X250,COMUNI!A:B,2,FALSE),"")=MID(P250,12,4))</f>
        <v>1</v>
      </c>
      <c r="AR250" s="68" t="b">
        <f t="shared" si="7"/>
        <v>1</v>
      </c>
      <c r="AS250" s="68" t="b">
        <f>IF(AE250="Italia",OR(P250="",U250="",_xlfn.IFNA(VLOOKUP(MID(P250,9,1),MESI!A:B,2,FALSE),"")=MONTH(U250)),TRUE)</f>
        <v>1</v>
      </c>
      <c r="AT250" s="67" t="b">
        <f t="shared" si="8"/>
        <v>1</v>
      </c>
      <c r="AU250" s="67" t="b">
        <f t="shared" si="9"/>
        <v>1</v>
      </c>
      <c r="AV250" s="67" t="b">
        <f t="shared" si="10"/>
        <v>1</v>
      </c>
      <c r="AW250" s="67" t="b">
        <f t="shared" si="11"/>
        <v>1</v>
      </c>
      <c r="AX250" s="67" t="b">
        <f t="shared" si="12"/>
        <v>1</v>
      </c>
      <c r="AY250" s="67" t="s">
        <v>17993</v>
      </c>
      <c r="AZ250" s="67">
        <f t="shared" si="13"/>
        <v>7</v>
      </c>
      <c r="BA250" s="67" t="b">
        <f t="shared" si="14"/>
        <v>1</v>
      </c>
      <c r="BB250" s="84" t="str">
        <f t="shared" si="15"/>
        <v/>
      </c>
      <c r="BC250" s="84" t="str">
        <f t="shared" si="16"/>
        <v/>
      </c>
      <c r="BD250" s="84" t="str">
        <f t="shared" si="17"/>
        <v/>
      </c>
      <c r="BE250" s="84" t="str">
        <f t="shared" si="18"/>
        <v/>
      </c>
      <c r="BF250" s="67" t="b">
        <f t="shared" si="19"/>
        <v>1</v>
      </c>
      <c r="BG250" s="67" t="b">
        <f>IF(ISNA(VLOOKUP(P250,$P$243:P249,1,FALSE)),TRUE,IF(LEN(P250)=16,FALSE,TRUE))</f>
        <v>1</v>
      </c>
      <c r="BH250" s="70" t="b">
        <f t="shared" ca="1" si="20"/>
        <v>1</v>
      </c>
      <c r="BI250" s="70" t="b">
        <f t="shared" ca="1" si="21"/>
        <v>1</v>
      </c>
      <c r="BJ250" s="67" t="b">
        <f>IF(AND(P250&lt;&gt;"",AE250&lt;&gt;"",AE250&lt;&gt;"Italia",ISNA(VLOOKUP(MID(P250,12,4),COMUNI!B:B,1,FALSE))=FALSE),FALSE,TRUE)</f>
        <v>1</v>
      </c>
      <c r="BK250" s="67" t="b">
        <f t="shared" si="22"/>
        <v>1</v>
      </c>
      <c r="BL250" s="67" t="b">
        <f t="shared" si="23"/>
        <v>1</v>
      </c>
      <c r="BU250" s="67" t="str">
        <f t="shared" si="24"/>
        <v/>
      </c>
      <c r="BV250" s="67" t="str">
        <f t="shared" si="25"/>
        <v/>
      </c>
      <c r="BW250" s="67" t="str">
        <f t="shared" si="26"/>
        <v/>
      </c>
      <c r="BX250" s="67" t="str">
        <f t="shared" si="27"/>
        <v/>
      </c>
      <c r="BY250" s="67" t="str">
        <f t="shared" si="28"/>
        <v/>
      </c>
      <c r="BZ250" s="67" t="str">
        <f t="shared" si="29"/>
        <v/>
      </c>
      <c r="CA250" s="67" t="str">
        <f t="shared" si="30"/>
        <v/>
      </c>
      <c r="CB250" s="67" t="str">
        <f t="shared" si="31"/>
        <v/>
      </c>
      <c r="CC250" s="67" t="str">
        <f t="shared" si="32"/>
        <v/>
      </c>
      <c r="CD250" s="67" t="str">
        <f t="shared" si="33"/>
        <v/>
      </c>
      <c r="CE250" s="67" t="str">
        <f t="shared" si="34"/>
        <v/>
      </c>
      <c r="CF250" s="67" t="str">
        <f t="shared" si="35"/>
        <v/>
      </c>
      <c r="CG250" s="67" t="str">
        <f t="shared" si="43"/>
        <v/>
      </c>
      <c r="CH250" s="67" t="str">
        <f t="shared" ca="1" si="37"/>
        <v/>
      </c>
      <c r="CI250" s="67" t="str">
        <f t="shared" ca="1" si="38"/>
        <v/>
      </c>
      <c r="CJ250" s="67" t="str">
        <f t="shared" si="39"/>
        <v/>
      </c>
      <c r="CK250" s="67" t="str">
        <f t="shared" si="40"/>
        <v/>
      </c>
      <c r="CL250" s="67" t="str">
        <f t="shared" si="41"/>
        <v/>
      </c>
    </row>
    <row r="251" spans="1:90" ht="27.75" customHeight="1" x14ac:dyDescent="0.3">
      <c r="A251" s="85">
        <v>8</v>
      </c>
      <c r="B251" s="111"/>
      <c r="C251" s="112"/>
      <c r="D251" s="112"/>
      <c r="E251" s="112"/>
      <c r="F251" s="112"/>
      <c r="G251" s="112"/>
      <c r="H251" s="112"/>
      <c r="I251" s="113"/>
      <c r="J251" s="111"/>
      <c r="K251" s="112"/>
      <c r="L251" s="112"/>
      <c r="M251" s="112"/>
      <c r="N251" s="112"/>
      <c r="O251" s="113"/>
      <c r="P251" s="119"/>
      <c r="Q251" s="120"/>
      <c r="R251" s="120"/>
      <c r="S251" s="120"/>
      <c r="T251" s="120"/>
      <c r="U251" s="114"/>
      <c r="V251" s="115"/>
      <c r="W251" s="116"/>
      <c r="X251" s="111"/>
      <c r="Y251" s="112"/>
      <c r="Z251" s="112"/>
      <c r="AA251" s="113"/>
      <c r="AB251" s="111"/>
      <c r="AC251" s="117"/>
      <c r="AD251" s="118"/>
      <c r="AE251" s="111"/>
      <c r="AF251" s="112"/>
      <c r="AG251" s="113"/>
      <c r="AH251" s="111"/>
      <c r="AI251" s="112"/>
      <c r="AJ251" s="112"/>
      <c r="AK251" s="113"/>
      <c r="AL251" s="67">
        <f t="shared" si="42"/>
        <v>8</v>
      </c>
      <c r="AM251" s="82" t="str">
        <f t="shared" ca="1" si="4"/>
        <v/>
      </c>
      <c r="AN251" s="68" t="str">
        <f t="shared" si="5"/>
        <v/>
      </c>
      <c r="AO251" s="68" t="b">
        <f>IF(AND(P251&lt;&gt;"",AE251="Italia",LEN(P251)=16,ISNA(VLOOKUP(MID(P251,12,4),COMUNI!B:B,1,FALSE))),FALSE,TRUE)</f>
        <v>1</v>
      </c>
      <c r="AP251" s="68" t="b">
        <f t="shared" si="6"/>
        <v>1</v>
      </c>
      <c r="AQ251" s="68" t="b">
        <f>OR(P251="",X251="",AE251&lt;&gt;"Italia",_xlfn.IFNA(VLOOKUP(X251,COMUNI!A:B,2,FALSE),"")=MID(P251,12,4))</f>
        <v>1</v>
      </c>
      <c r="AR251" s="68" t="b">
        <f t="shared" si="7"/>
        <v>1</v>
      </c>
      <c r="AS251" s="68" t="b">
        <f>IF(AE251="Italia",OR(P251="",U251="",_xlfn.IFNA(VLOOKUP(MID(P251,9,1),MESI!A:B,2,FALSE),"")=MONTH(U251)),TRUE)</f>
        <v>1</v>
      </c>
      <c r="AT251" s="67" t="b">
        <f t="shared" si="8"/>
        <v>1</v>
      </c>
      <c r="AU251" s="67" t="b">
        <f t="shared" si="9"/>
        <v>1</v>
      </c>
      <c r="AV251" s="67" t="b">
        <f t="shared" si="10"/>
        <v>1</v>
      </c>
      <c r="AW251" s="67" t="b">
        <f t="shared" si="11"/>
        <v>1</v>
      </c>
      <c r="AX251" s="67" t="b">
        <f t="shared" si="12"/>
        <v>1</v>
      </c>
      <c r="AY251" s="67" t="s">
        <v>17993</v>
      </c>
      <c r="AZ251" s="67">
        <f t="shared" si="13"/>
        <v>8</v>
      </c>
      <c r="BA251" s="67" t="b">
        <f t="shared" si="14"/>
        <v>1</v>
      </c>
      <c r="BB251" s="84" t="str">
        <f t="shared" si="15"/>
        <v/>
      </c>
      <c r="BC251" s="84" t="str">
        <f t="shared" si="16"/>
        <v/>
      </c>
      <c r="BD251" s="84" t="str">
        <f t="shared" si="17"/>
        <v/>
      </c>
      <c r="BE251" s="84" t="str">
        <f t="shared" si="18"/>
        <v/>
      </c>
      <c r="BF251" s="67" t="b">
        <f t="shared" si="19"/>
        <v>1</v>
      </c>
      <c r="BG251" s="67" t="b">
        <f>IF(ISNA(VLOOKUP(P251,$P$243:P250,1,FALSE)),TRUE,IF(LEN(P251)=16,FALSE,TRUE))</f>
        <v>1</v>
      </c>
      <c r="BH251" s="70" t="b">
        <f t="shared" ca="1" si="20"/>
        <v>1</v>
      </c>
      <c r="BI251" s="70" t="b">
        <f t="shared" ca="1" si="21"/>
        <v>1</v>
      </c>
      <c r="BJ251" s="67" t="b">
        <f>IF(AND(P251&lt;&gt;"",AE251&lt;&gt;"",AE251&lt;&gt;"Italia",ISNA(VLOOKUP(MID(P251,12,4),COMUNI!B:B,1,FALSE))=FALSE),FALSE,TRUE)</f>
        <v>1</v>
      </c>
      <c r="BK251" s="67" t="b">
        <f t="shared" si="22"/>
        <v>1</v>
      </c>
      <c r="BL251" s="67" t="b">
        <f t="shared" si="23"/>
        <v>1</v>
      </c>
      <c r="BU251" s="67" t="str">
        <f t="shared" si="24"/>
        <v/>
      </c>
      <c r="BV251" s="67" t="str">
        <f t="shared" si="25"/>
        <v/>
      </c>
      <c r="BW251" s="67" t="str">
        <f t="shared" si="26"/>
        <v/>
      </c>
      <c r="BX251" s="67" t="str">
        <f t="shared" si="27"/>
        <v/>
      </c>
      <c r="BY251" s="67" t="str">
        <f t="shared" si="28"/>
        <v/>
      </c>
      <c r="BZ251" s="67" t="str">
        <f t="shared" si="29"/>
        <v/>
      </c>
      <c r="CA251" s="67" t="str">
        <f t="shared" si="30"/>
        <v/>
      </c>
      <c r="CB251" s="67" t="str">
        <f t="shared" si="31"/>
        <v/>
      </c>
      <c r="CC251" s="67" t="str">
        <f t="shared" si="32"/>
        <v/>
      </c>
      <c r="CD251" s="67" t="str">
        <f t="shared" si="33"/>
        <v/>
      </c>
      <c r="CE251" s="67" t="str">
        <f t="shared" si="34"/>
        <v/>
      </c>
      <c r="CF251" s="67" t="str">
        <f t="shared" si="35"/>
        <v/>
      </c>
      <c r="CG251" s="67" t="str">
        <f t="shared" si="43"/>
        <v/>
      </c>
      <c r="CH251" s="67" t="str">
        <f t="shared" ca="1" si="37"/>
        <v/>
      </c>
      <c r="CI251" s="67" t="str">
        <f t="shared" ca="1" si="38"/>
        <v/>
      </c>
      <c r="CJ251" s="67" t="str">
        <f t="shared" si="39"/>
        <v/>
      </c>
      <c r="CK251" s="67" t="str">
        <f t="shared" si="40"/>
        <v/>
      </c>
      <c r="CL251" s="67" t="str">
        <f t="shared" si="41"/>
        <v/>
      </c>
    </row>
    <row r="252" spans="1:90" ht="27.75" customHeight="1" x14ac:dyDescent="0.3">
      <c r="A252" s="85">
        <v>9</v>
      </c>
      <c r="B252" s="111"/>
      <c r="C252" s="112"/>
      <c r="D252" s="112"/>
      <c r="E252" s="112"/>
      <c r="F252" s="112"/>
      <c r="G252" s="112"/>
      <c r="H252" s="112"/>
      <c r="I252" s="113"/>
      <c r="J252" s="111"/>
      <c r="K252" s="112"/>
      <c r="L252" s="112"/>
      <c r="M252" s="112"/>
      <c r="N252" s="112"/>
      <c r="O252" s="113"/>
      <c r="P252" s="119"/>
      <c r="Q252" s="120"/>
      <c r="R252" s="120"/>
      <c r="S252" s="120"/>
      <c r="T252" s="120"/>
      <c r="U252" s="114"/>
      <c r="V252" s="115"/>
      <c r="W252" s="116"/>
      <c r="X252" s="111"/>
      <c r="Y252" s="112"/>
      <c r="Z252" s="112"/>
      <c r="AA252" s="113"/>
      <c r="AB252" s="111"/>
      <c r="AC252" s="117"/>
      <c r="AD252" s="118"/>
      <c r="AE252" s="111"/>
      <c r="AF252" s="112"/>
      <c r="AG252" s="113"/>
      <c r="AH252" s="111"/>
      <c r="AI252" s="112"/>
      <c r="AJ252" s="112"/>
      <c r="AK252" s="113"/>
      <c r="AL252" s="67">
        <f t="shared" si="42"/>
        <v>9</v>
      </c>
      <c r="AM252" s="82" t="str">
        <f t="shared" ca="1" si="4"/>
        <v/>
      </c>
      <c r="AN252" s="68" t="str">
        <f t="shared" si="5"/>
        <v/>
      </c>
      <c r="AO252" s="68" t="b">
        <f>IF(AND(P252&lt;&gt;"",AE252="Italia",LEN(P252)=16,ISNA(VLOOKUP(MID(P252,12,4),COMUNI!B:B,1,FALSE))),FALSE,TRUE)</f>
        <v>1</v>
      </c>
      <c r="AP252" s="68" t="b">
        <f t="shared" si="6"/>
        <v>1</v>
      </c>
      <c r="AQ252" s="68" t="b">
        <f>OR(P252="",X252="",AE252&lt;&gt;"Italia",_xlfn.IFNA(VLOOKUP(X252,COMUNI!A:B,2,FALSE),"")=MID(P252,12,4))</f>
        <v>1</v>
      </c>
      <c r="AR252" s="68" t="b">
        <f t="shared" si="7"/>
        <v>1</v>
      </c>
      <c r="AS252" s="68" t="b">
        <f>IF(AE252="Italia",OR(P252="",U252="",_xlfn.IFNA(VLOOKUP(MID(P252,9,1),MESI!A:B,2,FALSE),"")=MONTH(U252)),TRUE)</f>
        <v>1</v>
      </c>
      <c r="AT252" s="67" t="b">
        <f t="shared" si="8"/>
        <v>1</v>
      </c>
      <c r="AU252" s="67" t="b">
        <f t="shared" si="9"/>
        <v>1</v>
      </c>
      <c r="AV252" s="67" t="b">
        <f t="shared" si="10"/>
        <v>1</v>
      </c>
      <c r="AW252" s="67" t="b">
        <f t="shared" si="11"/>
        <v>1</v>
      </c>
      <c r="AX252" s="67" t="b">
        <f t="shared" si="12"/>
        <v>1</v>
      </c>
      <c r="AY252" s="67" t="s">
        <v>17993</v>
      </c>
      <c r="AZ252" s="67">
        <f t="shared" si="13"/>
        <v>9</v>
      </c>
      <c r="BA252" s="67" t="b">
        <f t="shared" si="14"/>
        <v>1</v>
      </c>
      <c r="BB252" s="84" t="str">
        <f t="shared" si="15"/>
        <v/>
      </c>
      <c r="BC252" s="84" t="str">
        <f t="shared" si="16"/>
        <v/>
      </c>
      <c r="BD252" s="84" t="str">
        <f t="shared" si="17"/>
        <v/>
      </c>
      <c r="BE252" s="84" t="str">
        <f t="shared" si="18"/>
        <v/>
      </c>
      <c r="BF252" s="67" t="b">
        <f t="shared" si="19"/>
        <v>1</v>
      </c>
      <c r="BG252" s="67" t="b">
        <f>IF(ISNA(VLOOKUP(P252,$P$243:P251,1,FALSE)),TRUE,IF(LEN(P252)=16,FALSE,TRUE))</f>
        <v>1</v>
      </c>
      <c r="BH252" s="70" t="b">
        <f t="shared" ca="1" si="20"/>
        <v>1</v>
      </c>
      <c r="BI252" s="70" t="b">
        <f t="shared" ca="1" si="21"/>
        <v>1</v>
      </c>
      <c r="BJ252" s="67" t="b">
        <f>IF(AND(P252&lt;&gt;"",AE252&lt;&gt;"",AE252&lt;&gt;"Italia",ISNA(VLOOKUP(MID(P252,12,4),COMUNI!B:B,1,FALSE))=FALSE),FALSE,TRUE)</f>
        <v>1</v>
      </c>
      <c r="BK252" s="67" t="b">
        <f t="shared" si="22"/>
        <v>1</v>
      </c>
      <c r="BL252" s="67" t="b">
        <f t="shared" si="23"/>
        <v>1</v>
      </c>
      <c r="BU252" s="67" t="str">
        <f t="shared" si="24"/>
        <v/>
      </c>
      <c r="BV252" s="67" t="str">
        <f t="shared" si="25"/>
        <v/>
      </c>
      <c r="BW252" s="67" t="str">
        <f t="shared" si="26"/>
        <v/>
      </c>
      <c r="BX252" s="67" t="str">
        <f t="shared" si="27"/>
        <v/>
      </c>
      <c r="BY252" s="67" t="str">
        <f t="shared" si="28"/>
        <v/>
      </c>
      <c r="BZ252" s="67" t="str">
        <f t="shared" si="29"/>
        <v/>
      </c>
      <c r="CA252" s="67" t="str">
        <f t="shared" si="30"/>
        <v/>
      </c>
      <c r="CB252" s="67" t="str">
        <f t="shared" si="31"/>
        <v/>
      </c>
      <c r="CC252" s="67" t="str">
        <f t="shared" si="32"/>
        <v/>
      </c>
      <c r="CD252" s="67" t="str">
        <f t="shared" si="33"/>
        <v/>
      </c>
      <c r="CE252" s="67" t="str">
        <f t="shared" si="34"/>
        <v/>
      </c>
      <c r="CF252" s="67" t="str">
        <f t="shared" si="35"/>
        <v/>
      </c>
      <c r="CG252" s="67" t="str">
        <f t="shared" si="43"/>
        <v/>
      </c>
      <c r="CH252" s="67" t="str">
        <f t="shared" ca="1" si="37"/>
        <v/>
      </c>
      <c r="CI252" s="67" t="str">
        <f t="shared" ca="1" si="38"/>
        <v/>
      </c>
      <c r="CJ252" s="67" t="str">
        <f t="shared" si="39"/>
        <v/>
      </c>
      <c r="CK252" s="67" t="str">
        <f t="shared" si="40"/>
        <v/>
      </c>
      <c r="CL252" s="67" t="str">
        <f t="shared" si="41"/>
        <v/>
      </c>
    </row>
    <row r="253" spans="1:90" ht="27.75" customHeight="1" x14ac:dyDescent="0.3">
      <c r="A253" s="85">
        <v>10</v>
      </c>
      <c r="B253" s="111"/>
      <c r="C253" s="112"/>
      <c r="D253" s="112"/>
      <c r="E253" s="112"/>
      <c r="F253" s="112"/>
      <c r="G253" s="112"/>
      <c r="H253" s="112"/>
      <c r="I253" s="113"/>
      <c r="J253" s="111"/>
      <c r="K253" s="112"/>
      <c r="L253" s="112"/>
      <c r="M253" s="112"/>
      <c r="N253" s="112"/>
      <c r="O253" s="113"/>
      <c r="P253" s="119"/>
      <c r="Q253" s="120"/>
      <c r="R253" s="120"/>
      <c r="S253" s="120"/>
      <c r="T253" s="120"/>
      <c r="U253" s="114"/>
      <c r="V253" s="115"/>
      <c r="W253" s="116"/>
      <c r="X253" s="111"/>
      <c r="Y253" s="112"/>
      <c r="Z253" s="112"/>
      <c r="AA253" s="113"/>
      <c r="AB253" s="111"/>
      <c r="AC253" s="117"/>
      <c r="AD253" s="118"/>
      <c r="AE253" s="111"/>
      <c r="AF253" s="112"/>
      <c r="AG253" s="113"/>
      <c r="AH253" s="111"/>
      <c r="AI253" s="112"/>
      <c r="AJ253" s="112"/>
      <c r="AK253" s="113"/>
      <c r="AL253" s="67">
        <f t="shared" si="42"/>
        <v>10</v>
      </c>
      <c r="AM253" s="82" t="str">
        <f t="shared" ca="1" si="4"/>
        <v/>
      </c>
      <c r="AN253" s="68" t="str">
        <f t="shared" si="5"/>
        <v/>
      </c>
      <c r="AO253" s="68" t="b">
        <f>IF(AND(P253&lt;&gt;"",AE253="Italia",LEN(P253)=16,ISNA(VLOOKUP(MID(P253,12,4),COMUNI!B:B,1,FALSE))),FALSE,TRUE)</f>
        <v>1</v>
      </c>
      <c r="AP253" s="68" t="b">
        <f t="shared" si="6"/>
        <v>1</v>
      </c>
      <c r="AQ253" s="68" t="b">
        <f>OR(P253="",X253="",AE253&lt;&gt;"Italia",_xlfn.IFNA(VLOOKUP(X253,COMUNI!A:B,2,FALSE),"")=MID(P253,12,4))</f>
        <v>1</v>
      </c>
      <c r="AR253" s="68" t="b">
        <f t="shared" si="7"/>
        <v>1</v>
      </c>
      <c r="AS253" s="68" t="b">
        <f>IF(AE253="Italia",OR(P253="",U253="",_xlfn.IFNA(VLOOKUP(MID(P253,9,1),MESI!A:B,2,FALSE),"")=MONTH(U253)),TRUE)</f>
        <v>1</v>
      </c>
      <c r="AT253" s="67" t="b">
        <f t="shared" si="8"/>
        <v>1</v>
      </c>
      <c r="AU253" s="67" t="b">
        <f t="shared" si="9"/>
        <v>1</v>
      </c>
      <c r="AV253" s="67" t="b">
        <f t="shared" si="10"/>
        <v>1</v>
      </c>
      <c r="AW253" s="67" t="b">
        <f t="shared" si="11"/>
        <v>1</v>
      </c>
      <c r="AX253" s="67" t="b">
        <f t="shared" si="12"/>
        <v>1</v>
      </c>
      <c r="AY253" s="67" t="s">
        <v>17993</v>
      </c>
      <c r="AZ253" s="67">
        <f t="shared" si="13"/>
        <v>10</v>
      </c>
      <c r="BA253" s="67" t="b">
        <f t="shared" si="14"/>
        <v>1</v>
      </c>
      <c r="BB253" s="84" t="str">
        <f t="shared" si="15"/>
        <v/>
      </c>
      <c r="BC253" s="84" t="str">
        <f t="shared" si="16"/>
        <v/>
      </c>
      <c r="BD253" s="84" t="str">
        <f t="shared" si="17"/>
        <v/>
      </c>
      <c r="BE253" s="84" t="str">
        <f t="shared" si="18"/>
        <v/>
      </c>
      <c r="BF253" s="67" t="b">
        <f t="shared" si="19"/>
        <v>1</v>
      </c>
      <c r="BG253" s="67" t="b">
        <f>IF(ISNA(VLOOKUP(P253,$P$243:P252,1,FALSE)),TRUE,IF(LEN(P253)=16,FALSE,TRUE))</f>
        <v>1</v>
      </c>
      <c r="BH253" s="70" t="b">
        <f t="shared" ca="1" si="20"/>
        <v>1</v>
      </c>
      <c r="BI253" s="70" t="b">
        <f t="shared" ca="1" si="21"/>
        <v>1</v>
      </c>
      <c r="BJ253" s="67" t="b">
        <f>IF(AND(P253&lt;&gt;"",AE253&lt;&gt;"",AE253&lt;&gt;"Italia",ISNA(VLOOKUP(MID(P253,12,4),COMUNI!B:B,1,FALSE))=FALSE),FALSE,TRUE)</f>
        <v>1</v>
      </c>
      <c r="BK253" s="67" t="b">
        <f t="shared" si="22"/>
        <v>1</v>
      </c>
      <c r="BL253" s="67" t="b">
        <f t="shared" si="23"/>
        <v>1</v>
      </c>
      <c r="BU253" s="67" t="str">
        <f t="shared" si="24"/>
        <v/>
      </c>
      <c r="BV253" s="67" t="str">
        <f t="shared" si="25"/>
        <v/>
      </c>
      <c r="BW253" s="67" t="str">
        <f t="shared" si="26"/>
        <v/>
      </c>
      <c r="BX253" s="67" t="str">
        <f t="shared" si="27"/>
        <v/>
      </c>
      <c r="BY253" s="67" t="str">
        <f t="shared" si="28"/>
        <v/>
      </c>
      <c r="BZ253" s="67" t="str">
        <f t="shared" si="29"/>
        <v/>
      </c>
      <c r="CA253" s="67" t="str">
        <f t="shared" si="30"/>
        <v/>
      </c>
      <c r="CB253" s="67" t="str">
        <f t="shared" si="31"/>
        <v/>
      </c>
      <c r="CC253" s="67" t="str">
        <f t="shared" si="32"/>
        <v/>
      </c>
      <c r="CD253" s="67" t="str">
        <f t="shared" si="33"/>
        <v/>
      </c>
      <c r="CE253" s="67" t="str">
        <f t="shared" si="34"/>
        <v/>
      </c>
      <c r="CF253" s="67" t="str">
        <f t="shared" si="35"/>
        <v/>
      </c>
      <c r="CG253" s="67" t="str">
        <f t="shared" si="43"/>
        <v/>
      </c>
      <c r="CH253" s="67" t="str">
        <f t="shared" ca="1" si="37"/>
        <v/>
      </c>
      <c r="CI253" s="67" t="str">
        <f t="shared" ca="1" si="38"/>
        <v/>
      </c>
      <c r="CJ253" s="67" t="str">
        <f t="shared" si="39"/>
        <v/>
      </c>
      <c r="CK253" s="67" t="str">
        <f t="shared" si="40"/>
        <v/>
      </c>
      <c r="CL253" s="67" t="str">
        <f t="shared" si="41"/>
        <v/>
      </c>
    </row>
    <row r="254" spans="1:90" ht="27.75" customHeight="1" x14ac:dyDescent="0.3">
      <c r="A254" s="85">
        <v>11</v>
      </c>
      <c r="B254" s="111"/>
      <c r="C254" s="112"/>
      <c r="D254" s="112"/>
      <c r="E254" s="112"/>
      <c r="F254" s="112"/>
      <c r="G254" s="112"/>
      <c r="H254" s="112"/>
      <c r="I254" s="113"/>
      <c r="J254" s="111"/>
      <c r="K254" s="112"/>
      <c r="L254" s="112"/>
      <c r="M254" s="112"/>
      <c r="N254" s="112"/>
      <c r="O254" s="113"/>
      <c r="P254" s="119"/>
      <c r="Q254" s="120"/>
      <c r="R254" s="120"/>
      <c r="S254" s="120"/>
      <c r="T254" s="120"/>
      <c r="U254" s="114"/>
      <c r="V254" s="115"/>
      <c r="W254" s="116"/>
      <c r="X254" s="111"/>
      <c r="Y254" s="112"/>
      <c r="Z254" s="112"/>
      <c r="AA254" s="113"/>
      <c r="AB254" s="111"/>
      <c r="AC254" s="117"/>
      <c r="AD254" s="118"/>
      <c r="AE254" s="111"/>
      <c r="AF254" s="112"/>
      <c r="AG254" s="113"/>
      <c r="AH254" s="111"/>
      <c r="AI254" s="112"/>
      <c r="AJ254" s="112"/>
      <c r="AK254" s="113"/>
      <c r="AL254" s="67">
        <f t="shared" si="42"/>
        <v>11</v>
      </c>
      <c r="AM254" s="82" t="str">
        <f t="shared" ca="1" si="4"/>
        <v/>
      </c>
      <c r="AN254" s="68" t="str">
        <f t="shared" si="5"/>
        <v/>
      </c>
      <c r="AO254" s="68" t="b">
        <f>IF(AND(P254&lt;&gt;"",AE254="Italia",LEN(P254)=16,ISNA(VLOOKUP(MID(P254,12,4),COMUNI!B:B,1,FALSE))),FALSE,TRUE)</f>
        <v>1</v>
      </c>
      <c r="AP254" s="68" t="b">
        <f t="shared" si="6"/>
        <v>1</v>
      </c>
      <c r="AQ254" s="68" t="b">
        <f>OR(P254="",X254="",AE254&lt;&gt;"Italia",_xlfn.IFNA(VLOOKUP(X254,COMUNI!A:B,2,FALSE),"")=MID(P254,12,4))</f>
        <v>1</v>
      </c>
      <c r="AR254" s="68" t="b">
        <f t="shared" si="7"/>
        <v>1</v>
      </c>
      <c r="AS254" s="68" t="b">
        <f>IF(AE254="Italia",OR(P254="",U254="",_xlfn.IFNA(VLOOKUP(MID(P254,9,1),MESI!A:B,2,FALSE),"")=MONTH(U254)),TRUE)</f>
        <v>1</v>
      </c>
      <c r="AT254" s="67" t="b">
        <f t="shared" si="8"/>
        <v>1</v>
      </c>
      <c r="AU254" s="67" t="b">
        <f t="shared" si="9"/>
        <v>1</v>
      </c>
      <c r="AV254" s="67" t="b">
        <f t="shared" si="10"/>
        <v>1</v>
      </c>
      <c r="AW254" s="67" t="b">
        <f t="shared" si="11"/>
        <v>1</v>
      </c>
      <c r="AX254" s="67" t="b">
        <f t="shared" si="12"/>
        <v>1</v>
      </c>
      <c r="AY254" s="67" t="s">
        <v>17993</v>
      </c>
      <c r="AZ254" s="67">
        <f t="shared" si="13"/>
        <v>11</v>
      </c>
      <c r="BA254" s="67" t="b">
        <f t="shared" si="14"/>
        <v>1</v>
      </c>
      <c r="BB254" s="84" t="str">
        <f t="shared" si="15"/>
        <v/>
      </c>
      <c r="BC254" s="84" t="str">
        <f t="shared" si="16"/>
        <v/>
      </c>
      <c r="BD254" s="84" t="str">
        <f t="shared" si="17"/>
        <v/>
      </c>
      <c r="BE254" s="84" t="str">
        <f t="shared" si="18"/>
        <v/>
      </c>
      <c r="BF254" s="67" t="b">
        <f t="shared" si="19"/>
        <v>1</v>
      </c>
      <c r="BG254" s="67" t="b">
        <f>IF(ISNA(VLOOKUP(P254,$P$243:P253,1,FALSE)),TRUE,IF(LEN(P254)=16,FALSE,TRUE))</f>
        <v>1</v>
      </c>
      <c r="BH254" s="70" t="b">
        <f t="shared" ca="1" si="20"/>
        <v>1</v>
      </c>
      <c r="BI254" s="70" t="b">
        <f t="shared" ca="1" si="21"/>
        <v>1</v>
      </c>
      <c r="BJ254" s="67" t="b">
        <f>IF(AND(P254&lt;&gt;"",AE254&lt;&gt;"",AE254&lt;&gt;"Italia",ISNA(VLOOKUP(MID(P254,12,4),COMUNI!B:B,1,FALSE))=FALSE),FALSE,TRUE)</f>
        <v>1</v>
      </c>
      <c r="BK254" s="67" t="b">
        <f t="shared" si="22"/>
        <v>1</v>
      </c>
      <c r="BL254" s="67" t="b">
        <f t="shared" si="23"/>
        <v>1</v>
      </c>
      <c r="BU254" s="67" t="str">
        <f t="shared" si="24"/>
        <v/>
      </c>
      <c r="BV254" s="67" t="str">
        <f t="shared" si="25"/>
        <v/>
      </c>
      <c r="BW254" s="67" t="str">
        <f t="shared" si="26"/>
        <v/>
      </c>
      <c r="BX254" s="67" t="str">
        <f t="shared" si="27"/>
        <v/>
      </c>
      <c r="BY254" s="67" t="str">
        <f t="shared" si="28"/>
        <v/>
      </c>
      <c r="BZ254" s="67" t="str">
        <f t="shared" si="29"/>
        <v/>
      </c>
      <c r="CA254" s="67" t="str">
        <f t="shared" si="30"/>
        <v/>
      </c>
      <c r="CB254" s="67" t="str">
        <f t="shared" si="31"/>
        <v/>
      </c>
      <c r="CC254" s="67" t="str">
        <f t="shared" si="32"/>
        <v/>
      </c>
      <c r="CD254" s="67" t="str">
        <f t="shared" si="33"/>
        <v/>
      </c>
      <c r="CE254" s="67" t="str">
        <f t="shared" si="34"/>
        <v/>
      </c>
      <c r="CF254" s="67" t="str">
        <f t="shared" si="35"/>
        <v/>
      </c>
      <c r="CG254" s="67" t="str">
        <f t="shared" si="43"/>
        <v/>
      </c>
      <c r="CH254" s="67" t="str">
        <f t="shared" ca="1" si="37"/>
        <v/>
      </c>
      <c r="CI254" s="67" t="str">
        <f t="shared" ca="1" si="38"/>
        <v/>
      </c>
      <c r="CJ254" s="67" t="str">
        <f t="shared" si="39"/>
        <v/>
      </c>
      <c r="CK254" s="67" t="str">
        <f t="shared" si="40"/>
        <v/>
      </c>
      <c r="CL254" s="67" t="str">
        <f t="shared" si="41"/>
        <v/>
      </c>
    </row>
    <row r="255" spans="1:90" ht="27.75" customHeight="1" x14ac:dyDescent="0.3">
      <c r="A255" s="85">
        <v>12</v>
      </c>
      <c r="B255" s="111"/>
      <c r="C255" s="112"/>
      <c r="D255" s="112"/>
      <c r="E255" s="112"/>
      <c r="F255" s="112"/>
      <c r="G255" s="112"/>
      <c r="H255" s="112"/>
      <c r="I255" s="113"/>
      <c r="J255" s="111"/>
      <c r="K255" s="112"/>
      <c r="L255" s="112"/>
      <c r="M255" s="112"/>
      <c r="N255" s="112"/>
      <c r="O255" s="113"/>
      <c r="P255" s="119"/>
      <c r="Q255" s="120"/>
      <c r="R255" s="120"/>
      <c r="S255" s="120"/>
      <c r="T255" s="120"/>
      <c r="U255" s="114"/>
      <c r="V255" s="115"/>
      <c r="W255" s="116"/>
      <c r="X255" s="111"/>
      <c r="Y255" s="112"/>
      <c r="Z255" s="112"/>
      <c r="AA255" s="113"/>
      <c r="AB255" s="111"/>
      <c r="AC255" s="117"/>
      <c r="AD255" s="118"/>
      <c r="AE255" s="111"/>
      <c r="AF255" s="112"/>
      <c r="AG255" s="113"/>
      <c r="AH255" s="111"/>
      <c r="AI255" s="112"/>
      <c r="AJ255" s="112"/>
      <c r="AK255" s="113"/>
      <c r="AL255" s="67">
        <f t="shared" si="42"/>
        <v>12</v>
      </c>
      <c r="AM255" s="82" t="str">
        <f t="shared" ca="1" si="4"/>
        <v/>
      </c>
      <c r="AN255" s="68" t="str">
        <f t="shared" si="5"/>
        <v/>
      </c>
      <c r="AO255" s="68" t="b">
        <f>IF(AND(P255&lt;&gt;"",AE255="Italia",LEN(P255)=16,ISNA(VLOOKUP(MID(P255,12,4),COMUNI!B:B,1,FALSE))),FALSE,TRUE)</f>
        <v>1</v>
      </c>
      <c r="AP255" s="68" t="b">
        <f t="shared" si="6"/>
        <v>1</v>
      </c>
      <c r="AQ255" s="68" t="b">
        <f>OR(P255="",X255="",AE255&lt;&gt;"Italia",_xlfn.IFNA(VLOOKUP(X255,COMUNI!A:B,2,FALSE),"")=MID(P255,12,4))</f>
        <v>1</v>
      </c>
      <c r="AR255" s="68" t="b">
        <f t="shared" si="7"/>
        <v>1</v>
      </c>
      <c r="AS255" s="68" t="b">
        <f>IF(AE255="Italia",OR(P255="",U255="",_xlfn.IFNA(VLOOKUP(MID(P255,9,1),MESI!A:B,2,FALSE),"")=MONTH(U255)),TRUE)</f>
        <v>1</v>
      </c>
      <c r="AT255" s="67" t="b">
        <f t="shared" si="8"/>
        <v>1</v>
      </c>
      <c r="AU255" s="67" t="b">
        <f t="shared" si="9"/>
        <v>1</v>
      </c>
      <c r="AV255" s="67" t="b">
        <f t="shared" si="10"/>
        <v>1</v>
      </c>
      <c r="AW255" s="67" t="b">
        <f t="shared" si="11"/>
        <v>1</v>
      </c>
      <c r="AX255" s="67" t="b">
        <f t="shared" si="12"/>
        <v>1</v>
      </c>
      <c r="AY255" s="67" t="s">
        <v>17993</v>
      </c>
      <c r="AZ255" s="67">
        <f t="shared" si="13"/>
        <v>12</v>
      </c>
      <c r="BA255" s="67" t="b">
        <f t="shared" si="14"/>
        <v>1</v>
      </c>
      <c r="BB255" s="84" t="str">
        <f t="shared" si="15"/>
        <v/>
      </c>
      <c r="BC255" s="84" t="str">
        <f t="shared" si="16"/>
        <v/>
      </c>
      <c r="BD255" s="84" t="str">
        <f t="shared" si="17"/>
        <v/>
      </c>
      <c r="BE255" s="84" t="str">
        <f t="shared" si="18"/>
        <v/>
      </c>
      <c r="BF255" s="67" t="b">
        <f t="shared" si="19"/>
        <v>1</v>
      </c>
      <c r="BG255" s="67" t="b">
        <f>IF(ISNA(VLOOKUP(P255,$P$243:P254,1,FALSE)),TRUE,IF(LEN(P255)=16,FALSE,TRUE))</f>
        <v>1</v>
      </c>
      <c r="BH255" s="70" t="b">
        <f t="shared" ca="1" si="20"/>
        <v>1</v>
      </c>
      <c r="BI255" s="70" t="b">
        <f t="shared" ca="1" si="21"/>
        <v>1</v>
      </c>
      <c r="BJ255" s="67" t="b">
        <f>IF(AND(P255&lt;&gt;"",AE255&lt;&gt;"",AE255&lt;&gt;"Italia",ISNA(VLOOKUP(MID(P255,12,4),COMUNI!B:B,1,FALSE))=FALSE),FALSE,TRUE)</f>
        <v>1</v>
      </c>
      <c r="BK255" s="67" t="b">
        <f t="shared" si="22"/>
        <v>1</v>
      </c>
      <c r="BL255" s="67" t="b">
        <f t="shared" si="23"/>
        <v>1</v>
      </c>
      <c r="BU255" s="67" t="str">
        <f t="shared" si="24"/>
        <v/>
      </c>
      <c r="BV255" s="67" t="str">
        <f t="shared" si="25"/>
        <v/>
      </c>
      <c r="BW255" s="67" t="str">
        <f t="shared" si="26"/>
        <v/>
      </c>
      <c r="BX255" s="67" t="str">
        <f t="shared" si="27"/>
        <v/>
      </c>
      <c r="BY255" s="67" t="str">
        <f t="shared" si="28"/>
        <v/>
      </c>
      <c r="BZ255" s="67" t="str">
        <f t="shared" si="29"/>
        <v/>
      </c>
      <c r="CA255" s="67" t="str">
        <f t="shared" si="30"/>
        <v/>
      </c>
      <c r="CB255" s="67" t="str">
        <f t="shared" si="31"/>
        <v/>
      </c>
      <c r="CC255" s="67" t="str">
        <f t="shared" si="32"/>
        <v/>
      </c>
      <c r="CD255" s="67" t="str">
        <f t="shared" si="33"/>
        <v/>
      </c>
      <c r="CE255" s="67" t="str">
        <f t="shared" si="34"/>
        <v/>
      </c>
      <c r="CF255" s="67" t="str">
        <f t="shared" si="35"/>
        <v/>
      </c>
      <c r="CG255" s="67" t="str">
        <f t="shared" si="43"/>
        <v/>
      </c>
      <c r="CH255" s="67" t="str">
        <f t="shared" ca="1" si="37"/>
        <v/>
      </c>
      <c r="CI255" s="67" t="str">
        <f t="shared" ca="1" si="38"/>
        <v/>
      </c>
      <c r="CJ255" s="67" t="str">
        <f t="shared" si="39"/>
        <v/>
      </c>
      <c r="CK255" s="67" t="str">
        <f t="shared" si="40"/>
        <v/>
      </c>
      <c r="CL255" s="67" t="str">
        <f t="shared" si="41"/>
        <v/>
      </c>
    </row>
    <row r="256" spans="1:90" ht="27.75" customHeight="1" x14ac:dyDescent="0.3">
      <c r="A256" s="85">
        <v>13</v>
      </c>
      <c r="B256" s="111"/>
      <c r="C256" s="112"/>
      <c r="D256" s="112"/>
      <c r="E256" s="112"/>
      <c r="F256" s="112"/>
      <c r="G256" s="112"/>
      <c r="H256" s="112"/>
      <c r="I256" s="113"/>
      <c r="J256" s="111"/>
      <c r="K256" s="112"/>
      <c r="L256" s="112"/>
      <c r="M256" s="112"/>
      <c r="N256" s="112"/>
      <c r="O256" s="113"/>
      <c r="P256" s="119"/>
      <c r="Q256" s="120"/>
      <c r="R256" s="120"/>
      <c r="S256" s="120"/>
      <c r="T256" s="120"/>
      <c r="U256" s="114"/>
      <c r="V256" s="115"/>
      <c r="W256" s="116"/>
      <c r="X256" s="111"/>
      <c r="Y256" s="112"/>
      <c r="Z256" s="112"/>
      <c r="AA256" s="113"/>
      <c r="AB256" s="111"/>
      <c r="AC256" s="117"/>
      <c r="AD256" s="118"/>
      <c r="AE256" s="111"/>
      <c r="AF256" s="112"/>
      <c r="AG256" s="113"/>
      <c r="AH256" s="111"/>
      <c r="AI256" s="112"/>
      <c r="AJ256" s="112"/>
      <c r="AK256" s="113"/>
      <c r="AL256" s="67">
        <f t="shared" si="42"/>
        <v>13</v>
      </c>
      <c r="AM256" s="82" t="str">
        <f t="shared" ca="1" si="4"/>
        <v/>
      </c>
      <c r="AN256" s="68" t="str">
        <f t="shared" si="5"/>
        <v/>
      </c>
      <c r="AO256" s="68" t="b">
        <f>IF(AND(P256&lt;&gt;"",AE256="Italia",LEN(P256)=16,ISNA(VLOOKUP(MID(P256,12,4),COMUNI!B:B,1,FALSE))),FALSE,TRUE)</f>
        <v>1</v>
      </c>
      <c r="AP256" s="68" t="b">
        <f t="shared" si="6"/>
        <v>1</v>
      </c>
      <c r="AQ256" s="68" t="b">
        <f>OR(P256="",X256="",AE256&lt;&gt;"Italia",_xlfn.IFNA(VLOOKUP(X256,COMUNI!A:B,2,FALSE),"")=MID(P256,12,4))</f>
        <v>1</v>
      </c>
      <c r="AR256" s="68" t="b">
        <f t="shared" si="7"/>
        <v>1</v>
      </c>
      <c r="AS256" s="68" t="b">
        <f>IF(AE256="Italia",OR(P256="",U256="",_xlfn.IFNA(VLOOKUP(MID(P256,9,1),MESI!A:B,2,FALSE),"")=MONTH(U256)),TRUE)</f>
        <v>1</v>
      </c>
      <c r="AT256" s="67" t="b">
        <f t="shared" si="8"/>
        <v>1</v>
      </c>
      <c r="AU256" s="67" t="b">
        <f t="shared" si="9"/>
        <v>1</v>
      </c>
      <c r="AV256" s="67" t="b">
        <f t="shared" si="10"/>
        <v>1</v>
      </c>
      <c r="AW256" s="67" t="b">
        <f t="shared" si="11"/>
        <v>1</v>
      </c>
      <c r="AX256" s="67" t="b">
        <f t="shared" si="12"/>
        <v>1</v>
      </c>
      <c r="AY256" s="67" t="s">
        <v>17993</v>
      </c>
      <c r="AZ256" s="67">
        <f t="shared" si="13"/>
        <v>13</v>
      </c>
      <c r="BA256" s="67" t="b">
        <f t="shared" si="14"/>
        <v>1</v>
      </c>
      <c r="BB256" s="84" t="str">
        <f t="shared" si="15"/>
        <v/>
      </c>
      <c r="BC256" s="84" t="str">
        <f t="shared" si="16"/>
        <v/>
      </c>
      <c r="BD256" s="84" t="str">
        <f t="shared" si="17"/>
        <v/>
      </c>
      <c r="BE256" s="84" t="str">
        <f t="shared" si="18"/>
        <v/>
      </c>
      <c r="BF256" s="67" t="b">
        <f t="shared" si="19"/>
        <v>1</v>
      </c>
      <c r="BG256" s="67" t="b">
        <f>IF(ISNA(VLOOKUP(P256,$P$243:P255,1,FALSE)),TRUE,IF(LEN(P256)=16,FALSE,TRUE))</f>
        <v>1</v>
      </c>
      <c r="BH256" s="70" t="b">
        <f t="shared" ca="1" si="20"/>
        <v>1</v>
      </c>
      <c r="BI256" s="70" t="b">
        <f t="shared" ca="1" si="21"/>
        <v>1</v>
      </c>
      <c r="BJ256" s="67" t="b">
        <f>IF(AND(P256&lt;&gt;"",AE256&lt;&gt;"",AE256&lt;&gt;"Italia",ISNA(VLOOKUP(MID(P256,12,4),COMUNI!B:B,1,FALSE))=FALSE),FALSE,TRUE)</f>
        <v>1</v>
      </c>
      <c r="BK256" s="67" t="b">
        <f t="shared" si="22"/>
        <v>1</v>
      </c>
      <c r="BL256" s="67" t="b">
        <f t="shared" si="23"/>
        <v>1</v>
      </c>
      <c r="BU256" s="67" t="str">
        <f t="shared" si="24"/>
        <v/>
      </c>
      <c r="BV256" s="67" t="str">
        <f t="shared" si="25"/>
        <v/>
      </c>
      <c r="BW256" s="67" t="str">
        <f t="shared" si="26"/>
        <v/>
      </c>
      <c r="BX256" s="67" t="str">
        <f t="shared" si="27"/>
        <v/>
      </c>
      <c r="BY256" s="67" t="str">
        <f t="shared" si="28"/>
        <v/>
      </c>
      <c r="BZ256" s="67" t="str">
        <f t="shared" si="29"/>
        <v/>
      </c>
      <c r="CA256" s="67" t="str">
        <f t="shared" si="30"/>
        <v/>
      </c>
      <c r="CB256" s="67" t="str">
        <f t="shared" si="31"/>
        <v/>
      </c>
      <c r="CC256" s="67" t="str">
        <f t="shared" si="32"/>
        <v/>
      </c>
      <c r="CD256" s="67" t="str">
        <f t="shared" si="33"/>
        <v/>
      </c>
      <c r="CE256" s="67" t="str">
        <f t="shared" si="34"/>
        <v/>
      </c>
      <c r="CF256" s="67" t="str">
        <f t="shared" si="35"/>
        <v/>
      </c>
      <c r="CG256" s="67" t="str">
        <f t="shared" si="43"/>
        <v/>
      </c>
      <c r="CH256" s="67" t="str">
        <f t="shared" ca="1" si="37"/>
        <v/>
      </c>
      <c r="CI256" s="67" t="str">
        <f t="shared" ca="1" si="38"/>
        <v/>
      </c>
      <c r="CJ256" s="67" t="str">
        <f t="shared" si="39"/>
        <v/>
      </c>
      <c r="CK256" s="67" t="str">
        <f t="shared" si="40"/>
        <v/>
      </c>
      <c r="CL256" s="67" t="str">
        <f t="shared" si="41"/>
        <v/>
      </c>
    </row>
    <row r="257" spans="1:90" ht="27.75" customHeight="1" x14ac:dyDescent="0.3">
      <c r="A257" s="85">
        <v>14</v>
      </c>
      <c r="B257" s="111"/>
      <c r="C257" s="112"/>
      <c r="D257" s="112"/>
      <c r="E257" s="112"/>
      <c r="F257" s="112"/>
      <c r="G257" s="112"/>
      <c r="H257" s="112"/>
      <c r="I257" s="113"/>
      <c r="J257" s="111"/>
      <c r="K257" s="112"/>
      <c r="L257" s="112"/>
      <c r="M257" s="112"/>
      <c r="N257" s="112"/>
      <c r="O257" s="113"/>
      <c r="P257" s="119"/>
      <c r="Q257" s="120"/>
      <c r="R257" s="120"/>
      <c r="S257" s="120"/>
      <c r="T257" s="120"/>
      <c r="U257" s="114"/>
      <c r="V257" s="115"/>
      <c r="W257" s="116"/>
      <c r="X257" s="111"/>
      <c r="Y257" s="112"/>
      <c r="Z257" s="112"/>
      <c r="AA257" s="113"/>
      <c r="AB257" s="111"/>
      <c r="AC257" s="117"/>
      <c r="AD257" s="118"/>
      <c r="AE257" s="111"/>
      <c r="AF257" s="112"/>
      <c r="AG257" s="113"/>
      <c r="AH257" s="111"/>
      <c r="AI257" s="112"/>
      <c r="AJ257" s="112"/>
      <c r="AK257" s="113"/>
      <c r="AL257" s="67">
        <f t="shared" si="42"/>
        <v>14</v>
      </c>
      <c r="AM257" s="82" t="str">
        <f t="shared" ca="1" si="4"/>
        <v/>
      </c>
      <c r="AN257" s="68" t="str">
        <f t="shared" si="5"/>
        <v/>
      </c>
      <c r="AO257" s="68" t="b">
        <f>IF(AND(P257&lt;&gt;"",AE257="Italia",LEN(P257)=16,ISNA(VLOOKUP(MID(P257,12,4),COMUNI!B:B,1,FALSE))),FALSE,TRUE)</f>
        <v>1</v>
      </c>
      <c r="AP257" s="68" t="b">
        <f t="shared" si="6"/>
        <v>1</v>
      </c>
      <c r="AQ257" s="68" t="b">
        <f>OR(P257="",X257="",AE257&lt;&gt;"Italia",_xlfn.IFNA(VLOOKUP(X257,COMUNI!A:B,2,FALSE),"")=MID(P257,12,4))</f>
        <v>1</v>
      </c>
      <c r="AR257" s="68" t="b">
        <f t="shared" si="7"/>
        <v>1</v>
      </c>
      <c r="AS257" s="68" t="b">
        <f>IF(AE257="Italia",OR(P257="",U257="",_xlfn.IFNA(VLOOKUP(MID(P257,9,1),MESI!A:B,2,FALSE),"")=MONTH(U257)),TRUE)</f>
        <v>1</v>
      </c>
      <c r="AT257" s="67" t="b">
        <f t="shared" si="8"/>
        <v>1</v>
      </c>
      <c r="AU257" s="67" t="b">
        <f t="shared" si="9"/>
        <v>1</v>
      </c>
      <c r="AV257" s="67" t="b">
        <f t="shared" si="10"/>
        <v>1</v>
      </c>
      <c r="AW257" s="67" t="b">
        <f t="shared" si="11"/>
        <v>1</v>
      </c>
      <c r="AX257" s="67" t="b">
        <f t="shared" si="12"/>
        <v>1</v>
      </c>
      <c r="AY257" s="67" t="s">
        <v>17993</v>
      </c>
      <c r="AZ257" s="67">
        <f t="shared" si="13"/>
        <v>14</v>
      </c>
      <c r="BA257" s="67" t="b">
        <f t="shared" si="14"/>
        <v>1</v>
      </c>
      <c r="BB257" s="84" t="str">
        <f t="shared" si="15"/>
        <v/>
      </c>
      <c r="BC257" s="84" t="str">
        <f t="shared" si="16"/>
        <v/>
      </c>
      <c r="BD257" s="84" t="str">
        <f t="shared" si="17"/>
        <v/>
      </c>
      <c r="BE257" s="84" t="str">
        <f t="shared" si="18"/>
        <v/>
      </c>
      <c r="BF257" s="67" t="b">
        <f t="shared" si="19"/>
        <v>1</v>
      </c>
      <c r="BG257" s="67" t="b">
        <f>IF(ISNA(VLOOKUP(P257,$P$243:P256,1,FALSE)),TRUE,IF(LEN(P257)=16,FALSE,TRUE))</f>
        <v>1</v>
      </c>
      <c r="BH257" s="70" t="b">
        <f t="shared" ca="1" si="20"/>
        <v>1</v>
      </c>
      <c r="BI257" s="70" t="b">
        <f t="shared" ca="1" si="21"/>
        <v>1</v>
      </c>
      <c r="BJ257" s="67" t="b">
        <f>IF(AND(P257&lt;&gt;"",AE257&lt;&gt;"",AE257&lt;&gt;"Italia",ISNA(VLOOKUP(MID(P257,12,4),COMUNI!B:B,1,FALSE))=FALSE),FALSE,TRUE)</f>
        <v>1</v>
      </c>
      <c r="BK257" s="67" t="b">
        <f t="shared" si="22"/>
        <v>1</v>
      </c>
      <c r="BL257" s="67" t="b">
        <f t="shared" si="23"/>
        <v>1</v>
      </c>
      <c r="BU257" s="67" t="str">
        <f t="shared" si="24"/>
        <v/>
      </c>
      <c r="BV257" s="67" t="str">
        <f t="shared" si="25"/>
        <v/>
      </c>
      <c r="BW257" s="67" t="str">
        <f t="shared" si="26"/>
        <v/>
      </c>
      <c r="BX257" s="67" t="str">
        <f t="shared" si="27"/>
        <v/>
      </c>
      <c r="BY257" s="67" t="str">
        <f t="shared" si="28"/>
        <v/>
      </c>
      <c r="BZ257" s="67" t="str">
        <f t="shared" si="29"/>
        <v/>
      </c>
      <c r="CA257" s="67" t="str">
        <f t="shared" si="30"/>
        <v/>
      </c>
      <c r="CB257" s="67" t="str">
        <f t="shared" si="31"/>
        <v/>
      </c>
      <c r="CC257" s="67" t="str">
        <f t="shared" si="32"/>
        <v/>
      </c>
      <c r="CD257" s="67" t="str">
        <f t="shared" si="33"/>
        <v/>
      </c>
      <c r="CE257" s="67" t="str">
        <f t="shared" si="34"/>
        <v/>
      </c>
      <c r="CF257" s="67" t="str">
        <f t="shared" si="35"/>
        <v/>
      </c>
      <c r="CG257" s="67" t="str">
        <f t="shared" si="43"/>
        <v/>
      </c>
      <c r="CH257" s="67" t="str">
        <f t="shared" ca="1" si="37"/>
        <v/>
      </c>
      <c r="CI257" s="67" t="str">
        <f t="shared" ca="1" si="38"/>
        <v/>
      </c>
      <c r="CJ257" s="67" t="str">
        <f t="shared" si="39"/>
        <v/>
      </c>
      <c r="CK257" s="67" t="str">
        <f t="shared" si="40"/>
        <v/>
      </c>
      <c r="CL257" s="67" t="str">
        <f t="shared" si="41"/>
        <v/>
      </c>
    </row>
    <row r="258" spans="1:90" ht="27.75" customHeight="1" x14ac:dyDescent="0.3">
      <c r="A258" s="85">
        <v>15</v>
      </c>
      <c r="B258" s="111"/>
      <c r="C258" s="112"/>
      <c r="D258" s="112"/>
      <c r="E258" s="112"/>
      <c r="F258" s="112"/>
      <c r="G258" s="112"/>
      <c r="H258" s="112"/>
      <c r="I258" s="113"/>
      <c r="J258" s="111"/>
      <c r="K258" s="112"/>
      <c r="L258" s="112"/>
      <c r="M258" s="112"/>
      <c r="N258" s="112"/>
      <c r="O258" s="113"/>
      <c r="P258" s="119"/>
      <c r="Q258" s="120"/>
      <c r="R258" s="120"/>
      <c r="S258" s="120"/>
      <c r="T258" s="120"/>
      <c r="U258" s="114"/>
      <c r="V258" s="115"/>
      <c r="W258" s="116"/>
      <c r="X258" s="111"/>
      <c r="Y258" s="112"/>
      <c r="Z258" s="112"/>
      <c r="AA258" s="113"/>
      <c r="AB258" s="111"/>
      <c r="AC258" s="117"/>
      <c r="AD258" s="118"/>
      <c r="AE258" s="111"/>
      <c r="AF258" s="112"/>
      <c r="AG258" s="113"/>
      <c r="AH258" s="111"/>
      <c r="AI258" s="112"/>
      <c r="AJ258" s="112"/>
      <c r="AK258" s="113"/>
      <c r="AL258" s="67">
        <f t="shared" si="42"/>
        <v>15</v>
      </c>
      <c r="AM258" s="82" t="str">
        <f t="shared" ca="1" si="4"/>
        <v/>
      </c>
      <c r="AN258" s="68" t="str">
        <f t="shared" si="5"/>
        <v/>
      </c>
      <c r="AO258" s="68" t="b">
        <f>IF(AND(P258&lt;&gt;"",AE258="Italia",LEN(P258)=16,ISNA(VLOOKUP(MID(P258,12,4),COMUNI!B:B,1,FALSE))),FALSE,TRUE)</f>
        <v>1</v>
      </c>
      <c r="AP258" s="68" t="b">
        <f t="shared" si="6"/>
        <v>1</v>
      </c>
      <c r="AQ258" s="68" t="b">
        <f>OR(P258="",X258="",AE258&lt;&gt;"Italia",_xlfn.IFNA(VLOOKUP(X258,COMUNI!A:B,2,FALSE),"")=MID(P258,12,4))</f>
        <v>1</v>
      </c>
      <c r="AR258" s="68" t="b">
        <f t="shared" si="7"/>
        <v>1</v>
      </c>
      <c r="AS258" s="68" t="b">
        <f>IF(AE258="Italia",OR(P258="",U258="",_xlfn.IFNA(VLOOKUP(MID(P258,9,1),MESI!A:B,2,FALSE),"")=MONTH(U258)),TRUE)</f>
        <v>1</v>
      </c>
      <c r="AT258" s="67" t="b">
        <f t="shared" si="8"/>
        <v>1</v>
      </c>
      <c r="AU258" s="67" t="b">
        <f t="shared" si="9"/>
        <v>1</v>
      </c>
      <c r="AV258" s="67" t="b">
        <f t="shared" si="10"/>
        <v>1</v>
      </c>
      <c r="AW258" s="67" t="b">
        <f t="shared" si="11"/>
        <v>1</v>
      </c>
      <c r="AX258" s="67" t="b">
        <f t="shared" si="12"/>
        <v>1</v>
      </c>
      <c r="AY258" s="67" t="s">
        <v>17993</v>
      </c>
      <c r="AZ258" s="67">
        <f t="shared" si="13"/>
        <v>15</v>
      </c>
      <c r="BA258" s="67" t="b">
        <f t="shared" si="14"/>
        <v>1</v>
      </c>
      <c r="BB258" s="84" t="str">
        <f t="shared" si="15"/>
        <v/>
      </c>
      <c r="BC258" s="84" t="str">
        <f t="shared" si="16"/>
        <v/>
      </c>
      <c r="BD258" s="84" t="str">
        <f t="shared" si="17"/>
        <v/>
      </c>
      <c r="BE258" s="84" t="str">
        <f t="shared" si="18"/>
        <v/>
      </c>
      <c r="BF258" s="67" t="b">
        <f t="shared" si="19"/>
        <v>1</v>
      </c>
      <c r="BG258" s="67" t="b">
        <f>IF(ISNA(VLOOKUP(P258,$P$243:P257,1,FALSE)),TRUE,IF(LEN(P258)=16,FALSE,TRUE))</f>
        <v>1</v>
      </c>
      <c r="BH258" s="70" t="b">
        <f t="shared" ca="1" si="20"/>
        <v>1</v>
      </c>
      <c r="BI258" s="70" t="b">
        <f t="shared" ca="1" si="21"/>
        <v>1</v>
      </c>
      <c r="BJ258" s="67" t="b">
        <f>IF(AND(P258&lt;&gt;"",AE258&lt;&gt;"",AE258&lt;&gt;"Italia",ISNA(VLOOKUP(MID(P258,12,4),COMUNI!B:B,1,FALSE))=FALSE),FALSE,TRUE)</f>
        <v>1</v>
      </c>
      <c r="BK258" s="67" t="b">
        <f t="shared" si="22"/>
        <v>1</v>
      </c>
      <c r="BL258" s="67" t="b">
        <f t="shared" si="23"/>
        <v>1</v>
      </c>
      <c r="BU258" s="67" t="str">
        <f t="shared" si="24"/>
        <v/>
      </c>
      <c r="BV258" s="67" t="str">
        <f t="shared" si="25"/>
        <v/>
      </c>
      <c r="BW258" s="67" t="str">
        <f t="shared" si="26"/>
        <v/>
      </c>
      <c r="BX258" s="67" t="str">
        <f t="shared" si="27"/>
        <v/>
      </c>
      <c r="BY258" s="67" t="str">
        <f t="shared" si="28"/>
        <v/>
      </c>
      <c r="BZ258" s="67" t="str">
        <f t="shared" si="29"/>
        <v/>
      </c>
      <c r="CA258" s="67" t="str">
        <f t="shared" si="30"/>
        <v/>
      </c>
      <c r="CB258" s="67" t="str">
        <f t="shared" si="31"/>
        <v/>
      </c>
      <c r="CC258" s="67" t="str">
        <f t="shared" si="32"/>
        <v/>
      </c>
      <c r="CD258" s="67" t="str">
        <f t="shared" si="33"/>
        <v/>
      </c>
      <c r="CE258" s="67" t="str">
        <f t="shared" si="34"/>
        <v/>
      </c>
      <c r="CF258" s="67" t="str">
        <f t="shared" si="35"/>
        <v/>
      </c>
      <c r="CG258" s="67" t="str">
        <f t="shared" si="43"/>
        <v/>
      </c>
      <c r="CH258" s="67" t="str">
        <f t="shared" ca="1" si="37"/>
        <v/>
      </c>
      <c r="CI258" s="67" t="str">
        <f t="shared" ca="1" si="38"/>
        <v/>
      </c>
      <c r="CJ258" s="67" t="str">
        <f t="shared" si="39"/>
        <v/>
      </c>
      <c r="CK258" s="67" t="str">
        <f t="shared" si="40"/>
        <v/>
      </c>
      <c r="CL258" s="67" t="str">
        <f t="shared" si="41"/>
        <v/>
      </c>
    </row>
    <row r="259" spans="1:90" ht="27.75" customHeight="1" x14ac:dyDescent="0.3">
      <c r="A259" s="85">
        <v>16</v>
      </c>
      <c r="B259" s="111"/>
      <c r="C259" s="112"/>
      <c r="D259" s="112"/>
      <c r="E259" s="112"/>
      <c r="F259" s="112"/>
      <c r="G259" s="112"/>
      <c r="H259" s="112"/>
      <c r="I259" s="113"/>
      <c r="J259" s="111"/>
      <c r="K259" s="112"/>
      <c r="L259" s="112"/>
      <c r="M259" s="112"/>
      <c r="N259" s="112"/>
      <c r="O259" s="113"/>
      <c r="P259" s="119"/>
      <c r="Q259" s="120"/>
      <c r="R259" s="120"/>
      <c r="S259" s="120"/>
      <c r="T259" s="120"/>
      <c r="U259" s="114"/>
      <c r="V259" s="115"/>
      <c r="W259" s="116"/>
      <c r="X259" s="111"/>
      <c r="Y259" s="112"/>
      <c r="Z259" s="112"/>
      <c r="AA259" s="113"/>
      <c r="AB259" s="111"/>
      <c r="AC259" s="117"/>
      <c r="AD259" s="118"/>
      <c r="AE259" s="111"/>
      <c r="AF259" s="112"/>
      <c r="AG259" s="113"/>
      <c r="AH259" s="111"/>
      <c r="AI259" s="112"/>
      <c r="AJ259" s="112"/>
      <c r="AK259" s="113"/>
      <c r="AL259" s="67">
        <f t="shared" si="42"/>
        <v>16</v>
      </c>
      <c r="AM259" s="82" t="str">
        <f t="shared" ca="1" si="4"/>
        <v/>
      </c>
      <c r="AN259" s="68" t="str">
        <f t="shared" si="5"/>
        <v/>
      </c>
      <c r="AO259" s="68" t="b">
        <f>IF(AND(P259&lt;&gt;"",AE259="Italia",LEN(P259)=16,ISNA(VLOOKUP(MID(P259,12,4),COMUNI!B:B,1,FALSE))),FALSE,TRUE)</f>
        <v>1</v>
      </c>
      <c r="AP259" s="68" t="b">
        <f t="shared" si="6"/>
        <v>1</v>
      </c>
      <c r="AQ259" s="68" t="b">
        <f>OR(P259="",X259="",AE259&lt;&gt;"Italia",_xlfn.IFNA(VLOOKUP(X259,COMUNI!A:B,2,FALSE),"")=MID(P259,12,4))</f>
        <v>1</v>
      </c>
      <c r="AR259" s="68" t="b">
        <f t="shared" si="7"/>
        <v>1</v>
      </c>
      <c r="AS259" s="68" t="b">
        <f>IF(AE259="Italia",OR(P259="",U259="",_xlfn.IFNA(VLOOKUP(MID(P259,9,1),MESI!A:B,2,FALSE),"")=MONTH(U259)),TRUE)</f>
        <v>1</v>
      </c>
      <c r="AT259" s="67" t="b">
        <f t="shared" si="8"/>
        <v>1</v>
      </c>
      <c r="AU259" s="67" t="b">
        <f t="shared" si="9"/>
        <v>1</v>
      </c>
      <c r="AV259" s="67" t="b">
        <f t="shared" si="10"/>
        <v>1</v>
      </c>
      <c r="AW259" s="67" t="b">
        <f t="shared" si="11"/>
        <v>1</v>
      </c>
      <c r="AX259" s="67" t="b">
        <f t="shared" si="12"/>
        <v>1</v>
      </c>
      <c r="AY259" s="67" t="s">
        <v>17993</v>
      </c>
      <c r="AZ259" s="67">
        <f t="shared" si="13"/>
        <v>16</v>
      </c>
      <c r="BA259" s="67" t="b">
        <f t="shared" si="14"/>
        <v>1</v>
      </c>
      <c r="BB259" s="84" t="str">
        <f t="shared" si="15"/>
        <v/>
      </c>
      <c r="BC259" s="84" t="str">
        <f t="shared" si="16"/>
        <v/>
      </c>
      <c r="BD259" s="84" t="str">
        <f t="shared" si="17"/>
        <v/>
      </c>
      <c r="BE259" s="84" t="str">
        <f t="shared" si="18"/>
        <v/>
      </c>
      <c r="BF259" s="67" t="b">
        <f t="shared" si="19"/>
        <v>1</v>
      </c>
      <c r="BG259" s="67" t="b">
        <f>IF(ISNA(VLOOKUP(P259,$P$243:P258,1,FALSE)),TRUE,IF(LEN(P259)=16,FALSE,TRUE))</f>
        <v>1</v>
      </c>
      <c r="BH259" s="70" t="b">
        <f t="shared" ca="1" si="20"/>
        <v>1</v>
      </c>
      <c r="BI259" s="70" t="b">
        <f t="shared" ca="1" si="21"/>
        <v>1</v>
      </c>
      <c r="BJ259" s="67" t="b">
        <f>IF(AND(P259&lt;&gt;"",AE259&lt;&gt;"",AE259&lt;&gt;"Italia",ISNA(VLOOKUP(MID(P259,12,4),COMUNI!B:B,1,FALSE))=FALSE),FALSE,TRUE)</f>
        <v>1</v>
      </c>
      <c r="BK259" s="67" t="b">
        <f t="shared" si="22"/>
        <v>1</v>
      </c>
      <c r="BL259" s="67" t="b">
        <f t="shared" si="23"/>
        <v>1</v>
      </c>
      <c r="BU259" s="67" t="str">
        <f t="shared" si="24"/>
        <v/>
      </c>
      <c r="BV259" s="67" t="str">
        <f t="shared" si="25"/>
        <v/>
      </c>
      <c r="BW259" s="67" t="str">
        <f t="shared" si="26"/>
        <v/>
      </c>
      <c r="BX259" s="67" t="str">
        <f t="shared" si="27"/>
        <v/>
      </c>
      <c r="BY259" s="67" t="str">
        <f t="shared" si="28"/>
        <v/>
      </c>
      <c r="BZ259" s="67" t="str">
        <f t="shared" si="29"/>
        <v/>
      </c>
      <c r="CA259" s="67" t="str">
        <f t="shared" si="30"/>
        <v/>
      </c>
      <c r="CB259" s="67" t="str">
        <f t="shared" si="31"/>
        <v/>
      </c>
      <c r="CC259" s="67" t="str">
        <f t="shared" si="32"/>
        <v/>
      </c>
      <c r="CD259" s="67" t="str">
        <f t="shared" si="33"/>
        <v/>
      </c>
      <c r="CE259" s="67" t="str">
        <f t="shared" si="34"/>
        <v/>
      </c>
      <c r="CF259" s="67" t="str">
        <f t="shared" si="35"/>
        <v/>
      </c>
      <c r="CG259" s="67" t="str">
        <f t="shared" si="43"/>
        <v/>
      </c>
      <c r="CH259" s="67" t="str">
        <f t="shared" ca="1" si="37"/>
        <v/>
      </c>
      <c r="CI259" s="67" t="str">
        <f t="shared" ca="1" si="38"/>
        <v/>
      </c>
      <c r="CJ259" s="67" t="str">
        <f t="shared" si="39"/>
        <v/>
      </c>
      <c r="CK259" s="67" t="str">
        <f t="shared" si="40"/>
        <v/>
      </c>
      <c r="CL259" s="67" t="str">
        <f t="shared" si="41"/>
        <v/>
      </c>
    </row>
    <row r="260" spans="1:90" ht="27.75" customHeight="1" x14ac:dyDescent="0.3">
      <c r="A260" s="85">
        <v>17</v>
      </c>
      <c r="B260" s="111"/>
      <c r="C260" s="112"/>
      <c r="D260" s="112"/>
      <c r="E260" s="112"/>
      <c r="F260" s="112"/>
      <c r="G260" s="112"/>
      <c r="H260" s="112"/>
      <c r="I260" s="113"/>
      <c r="J260" s="111"/>
      <c r="K260" s="112"/>
      <c r="L260" s="112"/>
      <c r="M260" s="112"/>
      <c r="N260" s="112"/>
      <c r="O260" s="113"/>
      <c r="P260" s="119"/>
      <c r="Q260" s="120"/>
      <c r="R260" s="120"/>
      <c r="S260" s="120"/>
      <c r="T260" s="120"/>
      <c r="U260" s="114"/>
      <c r="V260" s="115"/>
      <c r="W260" s="116"/>
      <c r="X260" s="111"/>
      <c r="Y260" s="112"/>
      <c r="Z260" s="112"/>
      <c r="AA260" s="113"/>
      <c r="AB260" s="111"/>
      <c r="AC260" s="117"/>
      <c r="AD260" s="118"/>
      <c r="AE260" s="111"/>
      <c r="AF260" s="112"/>
      <c r="AG260" s="113"/>
      <c r="AH260" s="111"/>
      <c r="AI260" s="112"/>
      <c r="AJ260" s="112"/>
      <c r="AK260" s="113"/>
      <c r="AL260" s="67">
        <f t="shared" si="42"/>
        <v>17</v>
      </c>
      <c r="AM260" s="82" t="str">
        <f t="shared" ca="1" si="4"/>
        <v/>
      </c>
      <c r="AN260" s="68" t="str">
        <f t="shared" si="5"/>
        <v/>
      </c>
      <c r="AO260" s="68" t="b">
        <f>IF(AND(P260&lt;&gt;"",AE260="Italia",LEN(P260)=16,ISNA(VLOOKUP(MID(P260,12,4),COMUNI!B:B,1,FALSE))),FALSE,TRUE)</f>
        <v>1</v>
      </c>
      <c r="AP260" s="68" t="b">
        <f t="shared" si="6"/>
        <v>1</v>
      </c>
      <c r="AQ260" s="68" t="b">
        <f>OR(P260="",X260="",AE260&lt;&gt;"Italia",_xlfn.IFNA(VLOOKUP(X260,COMUNI!A:B,2,FALSE),"")=MID(P260,12,4))</f>
        <v>1</v>
      </c>
      <c r="AR260" s="68" t="b">
        <f t="shared" si="7"/>
        <v>1</v>
      </c>
      <c r="AS260" s="68" t="b">
        <f>IF(AE260="Italia",OR(P260="",U260="",_xlfn.IFNA(VLOOKUP(MID(P260,9,1),MESI!A:B,2,FALSE),"")=MONTH(U260)),TRUE)</f>
        <v>1</v>
      </c>
      <c r="AT260" s="67" t="b">
        <f t="shared" si="8"/>
        <v>1</v>
      </c>
      <c r="AU260" s="67" t="b">
        <f t="shared" si="9"/>
        <v>1</v>
      </c>
      <c r="AV260" s="67" t="b">
        <f t="shared" si="10"/>
        <v>1</v>
      </c>
      <c r="AW260" s="67" t="b">
        <f t="shared" si="11"/>
        <v>1</v>
      </c>
      <c r="AX260" s="67" t="b">
        <f t="shared" si="12"/>
        <v>1</v>
      </c>
      <c r="AY260" s="67" t="s">
        <v>17993</v>
      </c>
      <c r="AZ260" s="67">
        <f t="shared" si="13"/>
        <v>17</v>
      </c>
      <c r="BA260" s="67" t="b">
        <f t="shared" si="14"/>
        <v>1</v>
      </c>
      <c r="BB260" s="84" t="str">
        <f t="shared" si="15"/>
        <v/>
      </c>
      <c r="BC260" s="84" t="str">
        <f t="shared" si="16"/>
        <v/>
      </c>
      <c r="BD260" s="84" t="str">
        <f t="shared" si="17"/>
        <v/>
      </c>
      <c r="BE260" s="84" t="str">
        <f t="shared" si="18"/>
        <v/>
      </c>
      <c r="BF260" s="67" t="b">
        <f t="shared" si="19"/>
        <v>1</v>
      </c>
      <c r="BG260" s="67" t="b">
        <f>IF(ISNA(VLOOKUP(P260,$P$243:P259,1,FALSE)),TRUE,IF(LEN(P260)=16,FALSE,TRUE))</f>
        <v>1</v>
      </c>
      <c r="BH260" s="70" t="b">
        <f t="shared" ca="1" si="20"/>
        <v>1</v>
      </c>
      <c r="BI260" s="70" t="b">
        <f t="shared" ca="1" si="21"/>
        <v>1</v>
      </c>
      <c r="BJ260" s="67" t="b">
        <f>IF(AND(P260&lt;&gt;"",AE260&lt;&gt;"",AE260&lt;&gt;"Italia",ISNA(VLOOKUP(MID(P260,12,4),COMUNI!B:B,1,FALSE))=FALSE),FALSE,TRUE)</f>
        <v>1</v>
      </c>
      <c r="BK260" s="67" t="b">
        <f t="shared" si="22"/>
        <v>1</v>
      </c>
      <c r="BL260" s="67" t="b">
        <f t="shared" si="23"/>
        <v>1</v>
      </c>
      <c r="BU260" s="67" t="str">
        <f t="shared" si="24"/>
        <v/>
      </c>
      <c r="BV260" s="67" t="str">
        <f t="shared" si="25"/>
        <v/>
      </c>
      <c r="BW260" s="67" t="str">
        <f t="shared" si="26"/>
        <v/>
      </c>
      <c r="BX260" s="67" t="str">
        <f t="shared" si="27"/>
        <v/>
      </c>
      <c r="BY260" s="67" t="str">
        <f t="shared" si="28"/>
        <v/>
      </c>
      <c r="BZ260" s="67" t="str">
        <f t="shared" si="29"/>
        <v/>
      </c>
      <c r="CA260" s="67" t="str">
        <f t="shared" si="30"/>
        <v/>
      </c>
      <c r="CB260" s="67" t="str">
        <f t="shared" si="31"/>
        <v/>
      </c>
      <c r="CC260" s="67" t="str">
        <f t="shared" si="32"/>
        <v/>
      </c>
      <c r="CD260" s="67" t="str">
        <f t="shared" si="33"/>
        <v/>
      </c>
      <c r="CE260" s="67" t="str">
        <f t="shared" si="34"/>
        <v/>
      </c>
      <c r="CF260" s="67" t="str">
        <f t="shared" si="35"/>
        <v/>
      </c>
      <c r="CG260" s="67" t="str">
        <f t="shared" si="43"/>
        <v/>
      </c>
      <c r="CH260" s="67" t="str">
        <f t="shared" ca="1" si="37"/>
        <v/>
      </c>
      <c r="CI260" s="67" t="str">
        <f t="shared" ca="1" si="38"/>
        <v/>
      </c>
      <c r="CJ260" s="67" t="str">
        <f t="shared" si="39"/>
        <v/>
      </c>
      <c r="CK260" s="67" t="str">
        <f t="shared" si="40"/>
        <v/>
      </c>
      <c r="CL260" s="67" t="str">
        <f t="shared" si="41"/>
        <v/>
      </c>
    </row>
    <row r="261" spans="1:90" ht="27.75" customHeight="1" x14ac:dyDescent="0.3">
      <c r="A261" s="85">
        <v>18</v>
      </c>
      <c r="B261" s="111"/>
      <c r="C261" s="112"/>
      <c r="D261" s="112"/>
      <c r="E261" s="112"/>
      <c r="F261" s="112"/>
      <c r="G261" s="112"/>
      <c r="H261" s="112"/>
      <c r="I261" s="113"/>
      <c r="J261" s="111"/>
      <c r="K261" s="112"/>
      <c r="L261" s="112"/>
      <c r="M261" s="112"/>
      <c r="N261" s="112"/>
      <c r="O261" s="113"/>
      <c r="P261" s="119"/>
      <c r="Q261" s="120"/>
      <c r="R261" s="120"/>
      <c r="S261" s="120"/>
      <c r="T261" s="120"/>
      <c r="U261" s="114"/>
      <c r="V261" s="115"/>
      <c r="W261" s="116"/>
      <c r="X261" s="111"/>
      <c r="Y261" s="112"/>
      <c r="Z261" s="112"/>
      <c r="AA261" s="113"/>
      <c r="AB261" s="111"/>
      <c r="AC261" s="117"/>
      <c r="AD261" s="118"/>
      <c r="AE261" s="111"/>
      <c r="AF261" s="112"/>
      <c r="AG261" s="113"/>
      <c r="AH261" s="111"/>
      <c r="AI261" s="112"/>
      <c r="AJ261" s="112"/>
      <c r="AK261" s="113"/>
      <c r="AL261" s="67">
        <f t="shared" si="42"/>
        <v>18</v>
      </c>
      <c r="AM261" s="82" t="str">
        <f t="shared" ca="1" si="4"/>
        <v/>
      </c>
      <c r="AN261" s="68" t="str">
        <f t="shared" si="5"/>
        <v/>
      </c>
      <c r="AO261" s="68" t="b">
        <f>IF(AND(P261&lt;&gt;"",AE261="Italia",LEN(P261)=16,ISNA(VLOOKUP(MID(P261,12,4),COMUNI!B:B,1,FALSE))),FALSE,TRUE)</f>
        <v>1</v>
      </c>
      <c r="AP261" s="68" t="b">
        <f t="shared" si="6"/>
        <v>1</v>
      </c>
      <c r="AQ261" s="68" t="b">
        <f>OR(P261="",X261="",AE261&lt;&gt;"Italia",_xlfn.IFNA(VLOOKUP(X261,COMUNI!A:B,2,FALSE),"")=MID(P261,12,4))</f>
        <v>1</v>
      </c>
      <c r="AR261" s="68" t="b">
        <f t="shared" si="7"/>
        <v>1</v>
      </c>
      <c r="AS261" s="68" t="b">
        <f>IF(AE261="Italia",OR(P261="",U261="",_xlfn.IFNA(VLOOKUP(MID(P261,9,1),MESI!A:B,2,FALSE),"")=MONTH(U261)),TRUE)</f>
        <v>1</v>
      </c>
      <c r="AT261" s="67" t="b">
        <f t="shared" si="8"/>
        <v>1</v>
      </c>
      <c r="AU261" s="67" t="b">
        <f t="shared" si="9"/>
        <v>1</v>
      </c>
      <c r="AV261" s="67" t="b">
        <f t="shared" si="10"/>
        <v>1</v>
      </c>
      <c r="AW261" s="67" t="b">
        <f t="shared" si="11"/>
        <v>1</v>
      </c>
      <c r="AX261" s="67" t="b">
        <f t="shared" si="12"/>
        <v>1</v>
      </c>
      <c r="AY261" s="67" t="s">
        <v>17993</v>
      </c>
      <c r="AZ261" s="67">
        <f t="shared" si="13"/>
        <v>18</v>
      </c>
      <c r="BA261" s="67" t="b">
        <f t="shared" si="14"/>
        <v>1</v>
      </c>
      <c r="BB261" s="84" t="str">
        <f t="shared" si="15"/>
        <v/>
      </c>
      <c r="BC261" s="84" t="str">
        <f t="shared" si="16"/>
        <v/>
      </c>
      <c r="BD261" s="84" t="str">
        <f t="shared" si="17"/>
        <v/>
      </c>
      <c r="BE261" s="84" t="str">
        <f t="shared" si="18"/>
        <v/>
      </c>
      <c r="BF261" s="67" t="b">
        <f t="shared" si="19"/>
        <v>1</v>
      </c>
      <c r="BG261" s="67" t="b">
        <f>IF(ISNA(VLOOKUP(P261,$P$243:P260,1,FALSE)),TRUE,IF(LEN(P261)=16,FALSE,TRUE))</f>
        <v>1</v>
      </c>
      <c r="BH261" s="70" t="b">
        <f t="shared" ca="1" si="20"/>
        <v>1</v>
      </c>
      <c r="BI261" s="70" t="b">
        <f t="shared" ca="1" si="21"/>
        <v>1</v>
      </c>
      <c r="BJ261" s="67" t="b">
        <f>IF(AND(P261&lt;&gt;"",AE261&lt;&gt;"",AE261&lt;&gt;"Italia",ISNA(VLOOKUP(MID(P261,12,4),COMUNI!B:B,1,FALSE))=FALSE),FALSE,TRUE)</f>
        <v>1</v>
      </c>
      <c r="BK261" s="67" t="b">
        <f t="shared" si="22"/>
        <v>1</v>
      </c>
      <c r="BL261" s="67" t="b">
        <f t="shared" si="23"/>
        <v>1</v>
      </c>
      <c r="BU261" s="67" t="str">
        <f t="shared" si="24"/>
        <v/>
      </c>
      <c r="BV261" s="67" t="str">
        <f t="shared" si="25"/>
        <v/>
      </c>
      <c r="BW261" s="67" t="str">
        <f t="shared" si="26"/>
        <v/>
      </c>
      <c r="BX261" s="67" t="str">
        <f t="shared" si="27"/>
        <v/>
      </c>
      <c r="BY261" s="67" t="str">
        <f t="shared" si="28"/>
        <v/>
      </c>
      <c r="BZ261" s="67" t="str">
        <f t="shared" si="29"/>
        <v/>
      </c>
      <c r="CA261" s="67" t="str">
        <f t="shared" si="30"/>
        <v/>
      </c>
      <c r="CB261" s="67" t="str">
        <f t="shared" si="31"/>
        <v/>
      </c>
      <c r="CC261" s="67" t="str">
        <f t="shared" si="32"/>
        <v/>
      </c>
      <c r="CD261" s="67" t="str">
        <f t="shared" si="33"/>
        <v/>
      </c>
      <c r="CE261" s="67" t="str">
        <f t="shared" si="34"/>
        <v/>
      </c>
      <c r="CF261" s="67" t="str">
        <f t="shared" si="35"/>
        <v/>
      </c>
      <c r="CG261" s="67" t="str">
        <f t="shared" si="43"/>
        <v/>
      </c>
      <c r="CH261" s="67" t="str">
        <f t="shared" ca="1" si="37"/>
        <v/>
      </c>
      <c r="CI261" s="67" t="str">
        <f t="shared" ca="1" si="38"/>
        <v/>
      </c>
      <c r="CJ261" s="67" t="str">
        <f t="shared" si="39"/>
        <v/>
      </c>
      <c r="CK261" s="67" t="str">
        <f t="shared" si="40"/>
        <v/>
      </c>
      <c r="CL261" s="67" t="str">
        <f t="shared" si="41"/>
        <v/>
      </c>
    </row>
    <row r="262" spans="1:90" ht="27.75" customHeight="1" x14ac:dyDescent="0.3">
      <c r="A262" s="85">
        <v>19</v>
      </c>
      <c r="B262" s="111"/>
      <c r="C262" s="112"/>
      <c r="D262" s="112"/>
      <c r="E262" s="112"/>
      <c r="F262" s="112"/>
      <c r="G262" s="112"/>
      <c r="H262" s="112"/>
      <c r="I262" s="113"/>
      <c r="J262" s="111"/>
      <c r="K262" s="112"/>
      <c r="L262" s="112"/>
      <c r="M262" s="112"/>
      <c r="N262" s="112"/>
      <c r="O262" s="113"/>
      <c r="P262" s="119"/>
      <c r="Q262" s="120"/>
      <c r="R262" s="120"/>
      <c r="S262" s="120"/>
      <c r="T262" s="120"/>
      <c r="U262" s="114"/>
      <c r="V262" s="115"/>
      <c r="W262" s="116"/>
      <c r="X262" s="111"/>
      <c r="Y262" s="112"/>
      <c r="Z262" s="112"/>
      <c r="AA262" s="113"/>
      <c r="AB262" s="111"/>
      <c r="AC262" s="117"/>
      <c r="AD262" s="118"/>
      <c r="AE262" s="111"/>
      <c r="AF262" s="112"/>
      <c r="AG262" s="113"/>
      <c r="AH262" s="111"/>
      <c r="AI262" s="112"/>
      <c r="AJ262" s="112"/>
      <c r="AK262" s="113"/>
      <c r="AL262" s="67">
        <f t="shared" si="42"/>
        <v>19</v>
      </c>
      <c r="AM262" s="82" t="str">
        <f t="shared" ca="1" si="4"/>
        <v/>
      </c>
      <c r="AN262" s="68" t="str">
        <f t="shared" si="5"/>
        <v/>
      </c>
      <c r="AO262" s="68" t="b">
        <f>IF(AND(P262&lt;&gt;"",AE262="Italia",LEN(P262)=16,ISNA(VLOOKUP(MID(P262,12,4),COMUNI!B:B,1,FALSE))),FALSE,TRUE)</f>
        <v>1</v>
      </c>
      <c r="AP262" s="68" t="b">
        <f t="shared" si="6"/>
        <v>1</v>
      </c>
      <c r="AQ262" s="68" t="b">
        <f>OR(P262="",X262="",AE262&lt;&gt;"Italia",_xlfn.IFNA(VLOOKUP(X262,COMUNI!A:B,2,FALSE),"")=MID(P262,12,4))</f>
        <v>1</v>
      </c>
      <c r="AR262" s="68" t="b">
        <f t="shared" si="7"/>
        <v>1</v>
      </c>
      <c r="AS262" s="68" t="b">
        <f>IF(AE262="Italia",OR(P262="",U262="",_xlfn.IFNA(VLOOKUP(MID(P262,9,1),MESI!A:B,2,FALSE),"")=MONTH(U262)),TRUE)</f>
        <v>1</v>
      </c>
      <c r="AT262" s="67" t="b">
        <f t="shared" si="8"/>
        <v>1</v>
      </c>
      <c r="AU262" s="67" t="b">
        <f t="shared" si="9"/>
        <v>1</v>
      </c>
      <c r="AV262" s="67" t="b">
        <f t="shared" si="10"/>
        <v>1</v>
      </c>
      <c r="AW262" s="67" t="b">
        <f t="shared" si="11"/>
        <v>1</v>
      </c>
      <c r="AX262" s="67" t="b">
        <f t="shared" si="12"/>
        <v>1</v>
      </c>
      <c r="AY262" s="67" t="s">
        <v>17993</v>
      </c>
      <c r="AZ262" s="67">
        <f t="shared" si="13"/>
        <v>19</v>
      </c>
      <c r="BA262" s="67" t="b">
        <f t="shared" si="14"/>
        <v>1</v>
      </c>
      <c r="BB262" s="84" t="str">
        <f t="shared" si="15"/>
        <v/>
      </c>
      <c r="BC262" s="84" t="str">
        <f t="shared" si="16"/>
        <v/>
      </c>
      <c r="BD262" s="84" t="str">
        <f t="shared" si="17"/>
        <v/>
      </c>
      <c r="BE262" s="84" t="str">
        <f t="shared" si="18"/>
        <v/>
      </c>
      <c r="BF262" s="67" t="b">
        <f t="shared" si="19"/>
        <v>1</v>
      </c>
      <c r="BG262" s="67" t="b">
        <f>IF(ISNA(VLOOKUP(P262,$P$243:P261,1,FALSE)),TRUE,IF(LEN(P262)=16,FALSE,TRUE))</f>
        <v>1</v>
      </c>
      <c r="BH262" s="70" t="b">
        <f t="shared" ca="1" si="20"/>
        <v>1</v>
      </c>
      <c r="BI262" s="70" t="b">
        <f t="shared" ca="1" si="21"/>
        <v>1</v>
      </c>
      <c r="BJ262" s="67" t="b">
        <f>IF(AND(P262&lt;&gt;"",AE262&lt;&gt;"",AE262&lt;&gt;"Italia",ISNA(VLOOKUP(MID(P262,12,4),COMUNI!B:B,1,FALSE))=FALSE),FALSE,TRUE)</f>
        <v>1</v>
      </c>
      <c r="BK262" s="67" t="b">
        <f t="shared" si="22"/>
        <v>1</v>
      </c>
      <c r="BL262" s="67" t="b">
        <f t="shared" si="23"/>
        <v>1</v>
      </c>
      <c r="BU262" s="67" t="str">
        <f t="shared" si="24"/>
        <v/>
      </c>
      <c r="BV262" s="67" t="str">
        <f t="shared" si="25"/>
        <v/>
      </c>
      <c r="BW262" s="67" t="str">
        <f t="shared" si="26"/>
        <v/>
      </c>
      <c r="BX262" s="67" t="str">
        <f t="shared" si="27"/>
        <v/>
      </c>
      <c r="BY262" s="67" t="str">
        <f t="shared" si="28"/>
        <v/>
      </c>
      <c r="BZ262" s="67" t="str">
        <f t="shared" si="29"/>
        <v/>
      </c>
      <c r="CA262" s="67" t="str">
        <f t="shared" si="30"/>
        <v/>
      </c>
      <c r="CB262" s="67" t="str">
        <f t="shared" si="31"/>
        <v/>
      </c>
      <c r="CC262" s="67" t="str">
        <f t="shared" si="32"/>
        <v/>
      </c>
      <c r="CD262" s="67" t="str">
        <f t="shared" si="33"/>
        <v/>
      </c>
      <c r="CE262" s="67" t="str">
        <f t="shared" si="34"/>
        <v/>
      </c>
      <c r="CF262" s="67" t="str">
        <f t="shared" si="35"/>
        <v/>
      </c>
      <c r="CG262" s="67" t="str">
        <f t="shared" si="43"/>
        <v/>
      </c>
      <c r="CH262" s="67" t="str">
        <f t="shared" ca="1" si="37"/>
        <v/>
      </c>
      <c r="CI262" s="67" t="str">
        <f t="shared" ca="1" si="38"/>
        <v/>
      </c>
      <c r="CJ262" s="67" t="str">
        <f t="shared" si="39"/>
        <v/>
      </c>
      <c r="CK262" s="67" t="str">
        <f t="shared" si="40"/>
        <v/>
      </c>
      <c r="CL262" s="67" t="str">
        <f t="shared" si="41"/>
        <v/>
      </c>
    </row>
    <row r="263" spans="1:90" ht="27.75" customHeight="1" x14ac:dyDescent="0.3">
      <c r="A263" s="85">
        <v>20</v>
      </c>
      <c r="B263" s="111"/>
      <c r="C263" s="112"/>
      <c r="D263" s="112"/>
      <c r="E263" s="112"/>
      <c r="F263" s="112"/>
      <c r="G263" s="112"/>
      <c r="H263" s="112"/>
      <c r="I263" s="113"/>
      <c r="J263" s="111"/>
      <c r="K263" s="112"/>
      <c r="L263" s="112"/>
      <c r="M263" s="112"/>
      <c r="N263" s="112"/>
      <c r="O263" s="113"/>
      <c r="P263" s="119"/>
      <c r="Q263" s="120"/>
      <c r="R263" s="120"/>
      <c r="S263" s="120"/>
      <c r="T263" s="120"/>
      <c r="U263" s="114"/>
      <c r="V263" s="115"/>
      <c r="W263" s="116"/>
      <c r="X263" s="111"/>
      <c r="Y263" s="112"/>
      <c r="Z263" s="112"/>
      <c r="AA263" s="113"/>
      <c r="AB263" s="111"/>
      <c r="AC263" s="117"/>
      <c r="AD263" s="118"/>
      <c r="AE263" s="111"/>
      <c r="AF263" s="112"/>
      <c r="AG263" s="113"/>
      <c r="AH263" s="111"/>
      <c r="AI263" s="112"/>
      <c r="AJ263" s="112"/>
      <c r="AK263" s="113"/>
      <c r="AL263" s="67">
        <f t="shared" si="42"/>
        <v>20</v>
      </c>
      <c r="AM263" s="82" t="str">
        <f t="shared" ca="1" si="4"/>
        <v/>
      </c>
      <c r="AN263" s="68" t="str">
        <f t="shared" si="5"/>
        <v/>
      </c>
      <c r="AO263" s="68" t="b">
        <f>IF(AND(P263&lt;&gt;"",AE263="Italia",LEN(P263)=16,ISNA(VLOOKUP(MID(P263,12,4),COMUNI!B:B,1,FALSE))),FALSE,TRUE)</f>
        <v>1</v>
      </c>
      <c r="AP263" s="68" t="b">
        <f t="shared" si="6"/>
        <v>1</v>
      </c>
      <c r="AQ263" s="68" t="b">
        <f>OR(P263="",X263="",AE263&lt;&gt;"Italia",_xlfn.IFNA(VLOOKUP(X263,COMUNI!A:B,2,FALSE),"")=MID(P263,12,4))</f>
        <v>1</v>
      </c>
      <c r="AR263" s="68" t="b">
        <f t="shared" si="7"/>
        <v>1</v>
      </c>
      <c r="AS263" s="68" t="b">
        <f>IF(AE263="Italia",OR(P263="",U263="",_xlfn.IFNA(VLOOKUP(MID(P263,9,1),MESI!A:B,2,FALSE),"")=MONTH(U263)),TRUE)</f>
        <v>1</v>
      </c>
      <c r="AT263" s="67" t="b">
        <f t="shared" si="8"/>
        <v>1</v>
      </c>
      <c r="AU263" s="67" t="b">
        <f t="shared" si="9"/>
        <v>1</v>
      </c>
      <c r="AV263" s="67" t="b">
        <f t="shared" si="10"/>
        <v>1</v>
      </c>
      <c r="AW263" s="67" t="b">
        <f t="shared" si="11"/>
        <v>1</v>
      </c>
      <c r="AX263" s="67" t="b">
        <f t="shared" si="12"/>
        <v>1</v>
      </c>
      <c r="AY263" s="67" t="s">
        <v>17993</v>
      </c>
      <c r="AZ263" s="67">
        <f t="shared" si="13"/>
        <v>20</v>
      </c>
      <c r="BA263" s="67" t="b">
        <f t="shared" si="14"/>
        <v>1</v>
      </c>
      <c r="BB263" s="84" t="str">
        <f t="shared" si="15"/>
        <v/>
      </c>
      <c r="BC263" s="84" t="str">
        <f t="shared" si="16"/>
        <v/>
      </c>
      <c r="BD263" s="84" t="str">
        <f t="shared" si="17"/>
        <v/>
      </c>
      <c r="BE263" s="84" t="str">
        <f t="shared" si="18"/>
        <v/>
      </c>
      <c r="BF263" s="67" t="b">
        <f t="shared" si="19"/>
        <v>1</v>
      </c>
      <c r="BG263" s="67" t="b">
        <f>IF(ISNA(VLOOKUP(P263,$P$243:P262,1,FALSE)),TRUE,IF(LEN(P263)=16,FALSE,TRUE))</f>
        <v>1</v>
      </c>
      <c r="BH263" s="70" t="b">
        <f t="shared" ca="1" si="20"/>
        <v>1</v>
      </c>
      <c r="BI263" s="70" t="b">
        <f t="shared" ca="1" si="21"/>
        <v>1</v>
      </c>
      <c r="BJ263" s="67" t="b">
        <f>IF(AND(P263&lt;&gt;"",AE263&lt;&gt;"",AE263&lt;&gt;"Italia",ISNA(VLOOKUP(MID(P263,12,4),COMUNI!B:B,1,FALSE))=FALSE),FALSE,TRUE)</f>
        <v>1</v>
      </c>
      <c r="BK263" s="67" t="b">
        <f t="shared" si="22"/>
        <v>1</v>
      </c>
      <c r="BL263" s="67" t="b">
        <f t="shared" si="23"/>
        <v>1</v>
      </c>
      <c r="BU263" s="67" t="str">
        <f t="shared" si="24"/>
        <v/>
      </c>
      <c r="BV263" s="67" t="str">
        <f t="shared" si="25"/>
        <v/>
      </c>
      <c r="BW263" s="67" t="str">
        <f t="shared" si="26"/>
        <v/>
      </c>
      <c r="BX263" s="67" t="str">
        <f t="shared" si="27"/>
        <v/>
      </c>
      <c r="BY263" s="67" t="str">
        <f t="shared" si="28"/>
        <v/>
      </c>
      <c r="BZ263" s="67" t="str">
        <f t="shared" si="29"/>
        <v/>
      </c>
      <c r="CA263" s="67" t="str">
        <f t="shared" si="30"/>
        <v/>
      </c>
      <c r="CB263" s="67" t="str">
        <f t="shared" si="31"/>
        <v/>
      </c>
      <c r="CC263" s="67" t="str">
        <f t="shared" si="32"/>
        <v/>
      </c>
      <c r="CD263" s="67" t="str">
        <f t="shared" si="33"/>
        <v/>
      </c>
      <c r="CE263" s="67" t="str">
        <f t="shared" si="34"/>
        <v/>
      </c>
      <c r="CF263" s="67" t="str">
        <f t="shared" si="35"/>
        <v/>
      </c>
      <c r="CG263" s="67" t="str">
        <f t="shared" si="43"/>
        <v/>
      </c>
      <c r="CH263" s="67" t="str">
        <f t="shared" ca="1" si="37"/>
        <v/>
      </c>
      <c r="CI263" s="67" t="str">
        <f t="shared" ca="1" si="38"/>
        <v/>
      </c>
      <c r="CJ263" s="67" t="str">
        <f t="shared" si="39"/>
        <v/>
      </c>
      <c r="CK263" s="67" t="str">
        <f t="shared" si="40"/>
        <v/>
      </c>
      <c r="CL263" s="67" t="str">
        <f t="shared" si="41"/>
        <v/>
      </c>
    </row>
    <row r="264" spans="1:90" ht="27.75" customHeight="1" x14ac:dyDescent="0.3">
      <c r="A264" s="85">
        <v>21</v>
      </c>
      <c r="B264" s="111"/>
      <c r="C264" s="112"/>
      <c r="D264" s="112"/>
      <c r="E264" s="112"/>
      <c r="F264" s="112"/>
      <c r="G264" s="112"/>
      <c r="H264" s="112"/>
      <c r="I264" s="113"/>
      <c r="J264" s="111"/>
      <c r="K264" s="112"/>
      <c r="L264" s="112"/>
      <c r="M264" s="112"/>
      <c r="N264" s="112"/>
      <c r="O264" s="113"/>
      <c r="P264" s="119"/>
      <c r="Q264" s="120"/>
      <c r="R264" s="120"/>
      <c r="S264" s="120"/>
      <c r="T264" s="120"/>
      <c r="U264" s="114"/>
      <c r="V264" s="115"/>
      <c r="W264" s="116"/>
      <c r="X264" s="111"/>
      <c r="Y264" s="112"/>
      <c r="Z264" s="112"/>
      <c r="AA264" s="113"/>
      <c r="AB264" s="111"/>
      <c r="AC264" s="117"/>
      <c r="AD264" s="118"/>
      <c r="AE264" s="111"/>
      <c r="AF264" s="112"/>
      <c r="AG264" s="113"/>
      <c r="AH264" s="111"/>
      <c r="AI264" s="112"/>
      <c r="AJ264" s="112"/>
      <c r="AK264" s="113"/>
      <c r="AL264" s="67">
        <f t="shared" si="42"/>
        <v>21</v>
      </c>
      <c r="AM264" s="82" t="str">
        <f t="shared" ca="1" si="4"/>
        <v/>
      </c>
      <c r="AN264" s="68" t="str">
        <f t="shared" si="5"/>
        <v/>
      </c>
      <c r="AO264" s="68" t="b">
        <f>IF(AND(P264&lt;&gt;"",AE264="Italia",LEN(P264)=16,ISNA(VLOOKUP(MID(P264,12,4),COMUNI!B:B,1,FALSE))),FALSE,TRUE)</f>
        <v>1</v>
      </c>
      <c r="AP264" s="68" t="b">
        <f t="shared" si="6"/>
        <v>1</v>
      </c>
      <c r="AQ264" s="68" t="b">
        <f>OR(P264="",X264="",AE264&lt;&gt;"Italia",_xlfn.IFNA(VLOOKUP(X264,COMUNI!A:B,2,FALSE),"")=MID(P264,12,4))</f>
        <v>1</v>
      </c>
      <c r="AR264" s="68" t="b">
        <f t="shared" si="7"/>
        <v>1</v>
      </c>
      <c r="AS264" s="68" t="b">
        <f>IF(AE264="Italia",OR(P264="",U264="",_xlfn.IFNA(VLOOKUP(MID(P264,9,1),MESI!A:B,2,FALSE),"")=MONTH(U264)),TRUE)</f>
        <v>1</v>
      </c>
      <c r="AT264" s="67" t="b">
        <f t="shared" si="8"/>
        <v>1</v>
      </c>
      <c r="AU264" s="67" t="b">
        <f t="shared" si="9"/>
        <v>1</v>
      </c>
      <c r="AV264" s="67" t="b">
        <f t="shared" si="10"/>
        <v>1</v>
      </c>
      <c r="AW264" s="67" t="b">
        <f t="shared" si="11"/>
        <v>1</v>
      </c>
      <c r="AX264" s="67" t="b">
        <f t="shared" si="12"/>
        <v>1</v>
      </c>
      <c r="AY264" s="67" t="s">
        <v>17993</v>
      </c>
      <c r="AZ264" s="67">
        <f t="shared" si="13"/>
        <v>21</v>
      </c>
      <c r="BA264" s="67" t="b">
        <f t="shared" si="14"/>
        <v>1</v>
      </c>
      <c r="BB264" s="84" t="str">
        <f t="shared" si="15"/>
        <v/>
      </c>
      <c r="BC264" s="84" t="str">
        <f t="shared" si="16"/>
        <v/>
      </c>
      <c r="BD264" s="84" t="str">
        <f t="shared" si="17"/>
        <v/>
      </c>
      <c r="BE264" s="84" t="str">
        <f t="shared" si="18"/>
        <v/>
      </c>
      <c r="BF264" s="67" t="b">
        <f t="shared" si="19"/>
        <v>1</v>
      </c>
      <c r="BG264" s="67" t="b">
        <f>IF(ISNA(VLOOKUP(P264,$P$243:P263,1,FALSE)),TRUE,IF(LEN(P264)=16,FALSE,TRUE))</f>
        <v>1</v>
      </c>
      <c r="BH264" s="70" t="b">
        <f t="shared" ca="1" si="20"/>
        <v>1</v>
      </c>
      <c r="BI264" s="70" t="b">
        <f t="shared" ca="1" si="21"/>
        <v>1</v>
      </c>
      <c r="BJ264" s="67" t="b">
        <f>IF(AND(P264&lt;&gt;"",AE264&lt;&gt;"",AE264&lt;&gt;"Italia",ISNA(VLOOKUP(MID(P264,12,4),COMUNI!B:B,1,FALSE))=FALSE),FALSE,TRUE)</f>
        <v>1</v>
      </c>
      <c r="BK264" s="67" t="b">
        <f t="shared" si="22"/>
        <v>1</v>
      </c>
      <c r="BL264" s="67" t="b">
        <f t="shared" si="23"/>
        <v>1</v>
      </c>
      <c r="BU264" s="67" t="str">
        <f t="shared" si="24"/>
        <v/>
      </c>
      <c r="BV264" s="67" t="str">
        <f t="shared" si="25"/>
        <v/>
      </c>
      <c r="BW264" s="67" t="str">
        <f t="shared" si="26"/>
        <v/>
      </c>
      <c r="BX264" s="67" t="str">
        <f t="shared" si="27"/>
        <v/>
      </c>
      <c r="BY264" s="67" t="str">
        <f t="shared" si="28"/>
        <v/>
      </c>
      <c r="BZ264" s="67" t="str">
        <f t="shared" si="29"/>
        <v/>
      </c>
      <c r="CA264" s="67" t="str">
        <f t="shared" si="30"/>
        <v/>
      </c>
      <c r="CB264" s="67" t="str">
        <f t="shared" si="31"/>
        <v/>
      </c>
      <c r="CC264" s="67" t="str">
        <f t="shared" si="32"/>
        <v/>
      </c>
      <c r="CD264" s="67" t="str">
        <f t="shared" si="33"/>
        <v/>
      </c>
      <c r="CE264" s="67" t="str">
        <f t="shared" si="34"/>
        <v/>
      </c>
      <c r="CF264" s="67" t="str">
        <f t="shared" si="35"/>
        <v/>
      </c>
      <c r="CG264" s="67" t="str">
        <f t="shared" si="43"/>
        <v/>
      </c>
      <c r="CH264" s="67" t="str">
        <f t="shared" ca="1" si="37"/>
        <v/>
      </c>
      <c r="CI264" s="67" t="str">
        <f t="shared" ca="1" si="38"/>
        <v/>
      </c>
      <c r="CJ264" s="67" t="str">
        <f t="shared" si="39"/>
        <v/>
      </c>
      <c r="CK264" s="67" t="str">
        <f t="shared" si="40"/>
        <v/>
      </c>
      <c r="CL264" s="67" t="str">
        <f t="shared" si="41"/>
        <v/>
      </c>
    </row>
    <row r="265" spans="1:90" ht="27.75" customHeight="1" x14ac:dyDescent="0.3">
      <c r="A265" s="85">
        <v>22</v>
      </c>
      <c r="B265" s="111"/>
      <c r="C265" s="112"/>
      <c r="D265" s="112"/>
      <c r="E265" s="112"/>
      <c r="F265" s="112"/>
      <c r="G265" s="112"/>
      <c r="H265" s="112"/>
      <c r="I265" s="113"/>
      <c r="J265" s="111"/>
      <c r="K265" s="112"/>
      <c r="L265" s="112"/>
      <c r="M265" s="112"/>
      <c r="N265" s="112"/>
      <c r="O265" s="113"/>
      <c r="P265" s="119"/>
      <c r="Q265" s="120"/>
      <c r="R265" s="120"/>
      <c r="S265" s="120"/>
      <c r="T265" s="120"/>
      <c r="U265" s="114"/>
      <c r="V265" s="115"/>
      <c r="W265" s="116"/>
      <c r="X265" s="111"/>
      <c r="Y265" s="112"/>
      <c r="Z265" s="112"/>
      <c r="AA265" s="113"/>
      <c r="AB265" s="111"/>
      <c r="AC265" s="117"/>
      <c r="AD265" s="118"/>
      <c r="AE265" s="111"/>
      <c r="AF265" s="112"/>
      <c r="AG265" s="113"/>
      <c r="AH265" s="111"/>
      <c r="AI265" s="112"/>
      <c r="AJ265" s="112"/>
      <c r="AK265" s="113"/>
      <c r="AL265" s="67">
        <f t="shared" si="42"/>
        <v>22</v>
      </c>
      <c r="AM265" s="82" t="str">
        <f t="shared" ca="1" si="4"/>
        <v/>
      </c>
      <c r="AN265" s="68" t="str">
        <f t="shared" si="5"/>
        <v/>
      </c>
      <c r="AO265" s="68" t="b">
        <f>IF(AND(P265&lt;&gt;"",AE265="Italia",LEN(P265)=16,ISNA(VLOOKUP(MID(P265,12,4),COMUNI!B:B,1,FALSE))),FALSE,TRUE)</f>
        <v>1</v>
      </c>
      <c r="AP265" s="68" t="b">
        <f t="shared" si="6"/>
        <v>1</v>
      </c>
      <c r="AQ265" s="68" t="b">
        <f>OR(P265="",X265="",AE265&lt;&gt;"Italia",_xlfn.IFNA(VLOOKUP(X265,COMUNI!A:B,2,FALSE),"")=MID(P265,12,4))</f>
        <v>1</v>
      </c>
      <c r="AR265" s="68" t="b">
        <f t="shared" si="7"/>
        <v>1</v>
      </c>
      <c r="AS265" s="68" t="b">
        <f>IF(AE265="Italia",OR(P265="",U265="",_xlfn.IFNA(VLOOKUP(MID(P265,9,1),MESI!A:B,2,FALSE),"")=MONTH(U265)),TRUE)</f>
        <v>1</v>
      </c>
      <c r="AT265" s="67" t="b">
        <f t="shared" si="8"/>
        <v>1</v>
      </c>
      <c r="AU265" s="67" t="b">
        <f t="shared" si="9"/>
        <v>1</v>
      </c>
      <c r="AV265" s="67" t="b">
        <f t="shared" si="10"/>
        <v>1</v>
      </c>
      <c r="AW265" s="67" t="b">
        <f t="shared" si="11"/>
        <v>1</v>
      </c>
      <c r="AX265" s="67" t="b">
        <f t="shared" si="12"/>
        <v>1</v>
      </c>
      <c r="AY265" s="67" t="s">
        <v>17993</v>
      </c>
      <c r="AZ265" s="67">
        <f t="shared" si="13"/>
        <v>22</v>
      </c>
      <c r="BA265" s="67" t="b">
        <f t="shared" si="14"/>
        <v>1</v>
      </c>
      <c r="BB265" s="84" t="str">
        <f t="shared" si="15"/>
        <v/>
      </c>
      <c r="BC265" s="84" t="str">
        <f t="shared" si="16"/>
        <v/>
      </c>
      <c r="BD265" s="84" t="str">
        <f t="shared" si="17"/>
        <v/>
      </c>
      <c r="BE265" s="84" t="str">
        <f t="shared" si="18"/>
        <v/>
      </c>
      <c r="BF265" s="67" t="b">
        <f t="shared" si="19"/>
        <v>1</v>
      </c>
      <c r="BG265" s="67" t="b">
        <f>IF(ISNA(VLOOKUP(P265,$P$243:P264,1,FALSE)),TRUE,IF(LEN(P265)=16,FALSE,TRUE))</f>
        <v>1</v>
      </c>
      <c r="BH265" s="70" t="b">
        <f t="shared" ca="1" si="20"/>
        <v>1</v>
      </c>
      <c r="BI265" s="70" t="b">
        <f t="shared" ca="1" si="21"/>
        <v>1</v>
      </c>
      <c r="BJ265" s="67" t="b">
        <f>IF(AND(P265&lt;&gt;"",AE265&lt;&gt;"",AE265&lt;&gt;"Italia",ISNA(VLOOKUP(MID(P265,12,4),COMUNI!B:B,1,FALSE))=FALSE),FALSE,TRUE)</f>
        <v>1</v>
      </c>
      <c r="BK265" s="67" t="b">
        <f t="shared" si="22"/>
        <v>1</v>
      </c>
      <c r="BL265" s="67" t="b">
        <f t="shared" si="23"/>
        <v>1</v>
      </c>
      <c r="BU265" s="67" t="str">
        <f t="shared" si="24"/>
        <v/>
      </c>
      <c r="BV265" s="67" t="str">
        <f t="shared" si="25"/>
        <v/>
      </c>
      <c r="BW265" s="67" t="str">
        <f t="shared" si="26"/>
        <v/>
      </c>
      <c r="BX265" s="67" t="str">
        <f t="shared" si="27"/>
        <v/>
      </c>
      <c r="BY265" s="67" t="str">
        <f t="shared" si="28"/>
        <v/>
      </c>
      <c r="BZ265" s="67" t="str">
        <f t="shared" si="29"/>
        <v/>
      </c>
      <c r="CA265" s="67" t="str">
        <f t="shared" si="30"/>
        <v/>
      </c>
      <c r="CB265" s="67" t="str">
        <f t="shared" si="31"/>
        <v/>
      </c>
      <c r="CC265" s="67" t="str">
        <f t="shared" si="32"/>
        <v/>
      </c>
      <c r="CD265" s="67" t="str">
        <f t="shared" si="33"/>
        <v/>
      </c>
      <c r="CE265" s="67" t="str">
        <f t="shared" si="34"/>
        <v/>
      </c>
      <c r="CF265" s="67" t="str">
        <f t="shared" si="35"/>
        <v/>
      </c>
      <c r="CG265" s="67" t="str">
        <f t="shared" si="43"/>
        <v/>
      </c>
      <c r="CH265" s="67" t="str">
        <f t="shared" ca="1" si="37"/>
        <v/>
      </c>
      <c r="CI265" s="67" t="str">
        <f t="shared" ca="1" si="38"/>
        <v/>
      </c>
      <c r="CJ265" s="67" t="str">
        <f t="shared" si="39"/>
        <v/>
      </c>
      <c r="CK265" s="67" t="str">
        <f t="shared" si="40"/>
        <v/>
      </c>
      <c r="CL265" s="67" t="str">
        <f t="shared" si="41"/>
        <v/>
      </c>
    </row>
    <row r="266" spans="1:90" ht="27.75" customHeight="1" x14ac:dyDescent="0.3">
      <c r="A266" s="85">
        <v>23</v>
      </c>
      <c r="B266" s="111"/>
      <c r="C266" s="112"/>
      <c r="D266" s="112"/>
      <c r="E266" s="112"/>
      <c r="F266" s="112"/>
      <c r="G266" s="112"/>
      <c r="H266" s="112"/>
      <c r="I266" s="113"/>
      <c r="J266" s="111"/>
      <c r="K266" s="112"/>
      <c r="L266" s="112"/>
      <c r="M266" s="112"/>
      <c r="N266" s="112"/>
      <c r="O266" s="113"/>
      <c r="P266" s="119"/>
      <c r="Q266" s="120"/>
      <c r="R266" s="120"/>
      <c r="S266" s="120"/>
      <c r="T266" s="120"/>
      <c r="U266" s="114"/>
      <c r="V266" s="115"/>
      <c r="W266" s="116"/>
      <c r="X266" s="111"/>
      <c r="Y266" s="112"/>
      <c r="Z266" s="112"/>
      <c r="AA266" s="113"/>
      <c r="AB266" s="111"/>
      <c r="AC266" s="117"/>
      <c r="AD266" s="118"/>
      <c r="AE266" s="111"/>
      <c r="AF266" s="112"/>
      <c r="AG266" s="113"/>
      <c r="AH266" s="111"/>
      <c r="AI266" s="112"/>
      <c r="AJ266" s="112"/>
      <c r="AK266" s="113"/>
      <c r="AL266" s="67">
        <f t="shared" si="42"/>
        <v>23</v>
      </c>
      <c r="AM266" s="82" t="str">
        <f t="shared" ca="1" si="4"/>
        <v/>
      </c>
      <c r="AN266" s="68" t="str">
        <f t="shared" si="5"/>
        <v/>
      </c>
      <c r="AO266" s="68" t="b">
        <f>IF(AND(P266&lt;&gt;"",AE266="Italia",LEN(P266)=16,ISNA(VLOOKUP(MID(P266,12,4),COMUNI!B:B,1,FALSE))),FALSE,TRUE)</f>
        <v>1</v>
      </c>
      <c r="AP266" s="68" t="b">
        <f t="shared" si="6"/>
        <v>1</v>
      </c>
      <c r="AQ266" s="68" t="b">
        <f>OR(P266="",X266="",AE266&lt;&gt;"Italia",_xlfn.IFNA(VLOOKUP(X266,COMUNI!A:B,2,FALSE),"")=MID(P266,12,4))</f>
        <v>1</v>
      </c>
      <c r="AR266" s="68" t="b">
        <f t="shared" si="7"/>
        <v>1</v>
      </c>
      <c r="AS266" s="68" t="b">
        <f>IF(AE266="Italia",OR(P266="",U266="",_xlfn.IFNA(VLOOKUP(MID(P266,9,1),MESI!A:B,2,FALSE),"")=MONTH(U266)),TRUE)</f>
        <v>1</v>
      </c>
      <c r="AT266" s="67" t="b">
        <f t="shared" si="8"/>
        <v>1</v>
      </c>
      <c r="AU266" s="67" t="b">
        <f t="shared" si="9"/>
        <v>1</v>
      </c>
      <c r="AV266" s="67" t="b">
        <f t="shared" si="10"/>
        <v>1</v>
      </c>
      <c r="AW266" s="67" t="b">
        <f t="shared" si="11"/>
        <v>1</v>
      </c>
      <c r="AX266" s="67" t="b">
        <f t="shared" si="12"/>
        <v>1</v>
      </c>
      <c r="AY266" s="67" t="s">
        <v>17993</v>
      </c>
      <c r="AZ266" s="67">
        <f t="shared" si="13"/>
        <v>23</v>
      </c>
      <c r="BA266" s="67" t="b">
        <f t="shared" si="14"/>
        <v>1</v>
      </c>
      <c r="BB266" s="84" t="str">
        <f t="shared" si="15"/>
        <v/>
      </c>
      <c r="BC266" s="84" t="str">
        <f t="shared" si="16"/>
        <v/>
      </c>
      <c r="BD266" s="84" t="str">
        <f t="shared" si="17"/>
        <v/>
      </c>
      <c r="BE266" s="84" t="str">
        <f t="shared" si="18"/>
        <v/>
      </c>
      <c r="BF266" s="67" t="b">
        <f t="shared" si="19"/>
        <v>1</v>
      </c>
      <c r="BG266" s="67" t="b">
        <f>IF(ISNA(VLOOKUP(P266,$P$243:P265,1,FALSE)),TRUE,IF(LEN(P266)=16,FALSE,TRUE))</f>
        <v>1</v>
      </c>
      <c r="BH266" s="70" t="b">
        <f t="shared" ca="1" si="20"/>
        <v>1</v>
      </c>
      <c r="BI266" s="70" t="b">
        <f t="shared" ca="1" si="21"/>
        <v>1</v>
      </c>
      <c r="BJ266" s="67" t="b">
        <f>IF(AND(P266&lt;&gt;"",AE266&lt;&gt;"",AE266&lt;&gt;"Italia",ISNA(VLOOKUP(MID(P266,12,4),COMUNI!B:B,1,FALSE))=FALSE),FALSE,TRUE)</f>
        <v>1</v>
      </c>
      <c r="BK266" s="67" t="b">
        <f t="shared" si="22"/>
        <v>1</v>
      </c>
      <c r="BL266" s="67" t="b">
        <f t="shared" si="23"/>
        <v>1</v>
      </c>
      <c r="BU266" s="67" t="str">
        <f t="shared" si="24"/>
        <v/>
      </c>
      <c r="BV266" s="67" t="str">
        <f t="shared" si="25"/>
        <v/>
      </c>
      <c r="BW266" s="67" t="str">
        <f t="shared" si="26"/>
        <v/>
      </c>
      <c r="BX266" s="67" t="str">
        <f t="shared" si="27"/>
        <v/>
      </c>
      <c r="BY266" s="67" t="str">
        <f t="shared" si="28"/>
        <v/>
      </c>
      <c r="BZ266" s="67" t="str">
        <f t="shared" si="29"/>
        <v/>
      </c>
      <c r="CA266" s="67" t="str">
        <f t="shared" si="30"/>
        <v/>
      </c>
      <c r="CB266" s="67" t="str">
        <f t="shared" si="31"/>
        <v/>
      </c>
      <c r="CC266" s="67" t="str">
        <f t="shared" si="32"/>
        <v/>
      </c>
      <c r="CD266" s="67" t="str">
        <f t="shared" si="33"/>
        <v/>
      </c>
      <c r="CE266" s="67" t="str">
        <f t="shared" si="34"/>
        <v/>
      </c>
      <c r="CF266" s="67" t="str">
        <f t="shared" si="35"/>
        <v/>
      </c>
      <c r="CG266" s="67" t="str">
        <f t="shared" si="43"/>
        <v/>
      </c>
      <c r="CH266" s="67" t="str">
        <f t="shared" ca="1" si="37"/>
        <v/>
      </c>
      <c r="CI266" s="67" t="str">
        <f t="shared" ca="1" si="38"/>
        <v/>
      </c>
      <c r="CJ266" s="67" t="str">
        <f t="shared" si="39"/>
        <v/>
      </c>
      <c r="CK266" s="67" t="str">
        <f t="shared" si="40"/>
        <v/>
      </c>
      <c r="CL266" s="67" t="str">
        <f t="shared" si="41"/>
        <v/>
      </c>
    </row>
    <row r="267" spans="1:90" ht="27.75" customHeight="1" x14ac:dyDescent="0.3">
      <c r="A267" s="85">
        <v>24</v>
      </c>
      <c r="B267" s="111"/>
      <c r="C267" s="112"/>
      <c r="D267" s="112"/>
      <c r="E267" s="112"/>
      <c r="F267" s="112"/>
      <c r="G267" s="112"/>
      <c r="H267" s="112"/>
      <c r="I267" s="113"/>
      <c r="J267" s="111"/>
      <c r="K267" s="112"/>
      <c r="L267" s="112"/>
      <c r="M267" s="112"/>
      <c r="N267" s="112"/>
      <c r="O267" s="113"/>
      <c r="P267" s="119"/>
      <c r="Q267" s="120"/>
      <c r="R267" s="120"/>
      <c r="S267" s="120"/>
      <c r="T267" s="120"/>
      <c r="U267" s="114"/>
      <c r="V267" s="115"/>
      <c r="W267" s="116"/>
      <c r="X267" s="111"/>
      <c r="Y267" s="112"/>
      <c r="Z267" s="112"/>
      <c r="AA267" s="113"/>
      <c r="AB267" s="111"/>
      <c r="AC267" s="117"/>
      <c r="AD267" s="118"/>
      <c r="AE267" s="111"/>
      <c r="AF267" s="112"/>
      <c r="AG267" s="113"/>
      <c r="AH267" s="111"/>
      <c r="AI267" s="112"/>
      <c r="AJ267" s="112"/>
      <c r="AK267" s="113"/>
      <c r="AL267" s="67">
        <f t="shared" si="42"/>
        <v>24</v>
      </c>
      <c r="AM267" s="82" t="str">
        <f t="shared" ca="1" si="4"/>
        <v/>
      </c>
      <c r="AN267" s="68" t="str">
        <f t="shared" si="5"/>
        <v/>
      </c>
      <c r="AO267" s="68" t="b">
        <f>IF(AND(P267&lt;&gt;"",AE267="Italia",LEN(P267)=16,ISNA(VLOOKUP(MID(P267,12,4),COMUNI!B:B,1,FALSE))),FALSE,TRUE)</f>
        <v>1</v>
      </c>
      <c r="AP267" s="68" t="b">
        <f t="shared" si="6"/>
        <v>1</v>
      </c>
      <c r="AQ267" s="68" t="b">
        <f>OR(P267="",X267="",AE267&lt;&gt;"Italia",_xlfn.IFNA(VLOOKUP(X267,COMUNI!A:B,2,FALSE),"")=MID(P267,12,4))</f>
        <v>1</v>
      </c>
      <c r="AR267" s="68" t="b">
        <f t="shared" si="7"/>
        <v>1</v>
      </c>
      <c r="AS267" s="68" t="b">
        <f>IF(AE267="Italia",OR(P267="",U267="",_xlfn.IFNA(VLOOKUP(MID(P267,9,1),MESI!A:B,2,FALSE),"")=MONTH(U267)),TRUE)</f>
        <v>1</v>
      </c>
      <c r="AT267" s="67" t="b">
        <f t="shared" si="8"/>
        <v>1</v>
      </c>
      <c r="AU267" s="67" t="b">
        <f t="shared" si="9"/>
        <v>1</v>
      </c>
      <c r="AV267" s="67" t="b">
        <f t="shared" si="10"/>
        <v>1</v>
      </c>
      <c r="AW267" s="67" t="b">
        <f t="shared" si="11"/>
        <v>1</v>
      </c>
      <c r="AX267" s="67" t="b">
        <f t="shared" si="12"/>
        <v>1</v>
      </c>
      <c r="AY267" s="67" t="s">
        <v>17993</v>
      </c>
      <c r="AZ267" s="67">
        <f t="shared" si="13"/>
        <v>24</v>
      </c>
      <c r="BA267" s="67" t="b">
        <f t="shared" si="14"/>
        <v>1</v>
      </c>
      <c r="BB267" s="84" t="str">
        <f t="shared" si="15"/>
        <v/>
      </c>
      <c r="BC267" s="84" t="str">
        <f t="shared" si="16"/>
        <v/>
      </c>
      <c r="BD267" s="84" t="str">
        <f t="shared" si="17"/>
        <v/>
      </c>
      <c r="BE267" s="84" t="str">
        <f t="shared" si="18"/>
        <v/>
      </c>
      <c r="BF267" s="67" t="b">
        <f t="shared" si="19"/>
        <v>1</v>
      </c>
      <c r="BG267" s="67" t="b">
        <f>IF(ISNA(VLOOKUP(P267,$P$243:P266,1,FALSE)),TRUE,IF(LEN(P267)=16,FALSE,TRUE))</f>
        <v>1</v>
      </c>
      <c r="BH267" s="70" t="b">
        <f t="shared" ca="1" si="20"/>
        <v>1</v>
      </c>
      <c r="BI267" s="70" t="b">
        <f t="shared" ca="1" si="21"/>
        <v>1</v>
      </c>
      <c r="BJ267" s="67" t="b">
        <f>IF(AND(P267&lt;&gt;"",AE267&lt;&gt;"",AE267&lt;&gt;"Italia",ISNA(VLOOKUP(MID(P267,12,4),COMUNI!B:B,1,FALSE))=FALSE),FALSE,TRUE)</f>
        <v>1</v>
      </c>
      <c r="BK267" s="67" t="b">
        <f t="shared" si="22"/>
        <v>1</v>
      </c>
      <c r="BL267" s="67" t="b">
        <f t="shared" si="23"/>
        <v>1</v>
      </c>
      <c r="BU267" s="67" t="str">
        <f t="shared" si="24"/>
        <v/>
      </c>
      <c r="BV267" s="67" t="str">
        <f t="shared" si="25"/>
        <v/>
      </c>
      <c r="BW267" s="67" t="str">
        <f t="shared" si="26"/>
        <v/>
      </c>
      <c r="BX267" s="67" t="str">
        <f t="shared" si="27"/>
        <v/>
      </c>
      <c r="BY267" s="67" t="str">
        <f t="shared" si="28"/>
        <v/>
      </c>
      <c r="BZ267" s="67" t="str">
        <f t="shared" si="29"/>
        <v/>
      </c>
      <c r="CA267" s="67" t="str">
        <f t="shared" si="30"/>
        <v/>
      </c>
      <c r="CB267" s="67" t="str">
        <f t="shared" si="31"/>
        <v/>
      </c>
      <c r="CC267" s="67" t="str">
        <f t="shared" si="32"/>
        <v/>
      </c>
      <c r="CD267" s="67" t="str">
        <f t="shared" si="33"/>
        <v/>
      </c>
      <c r="CE267" s="67" t="str">
        <f t="shared" si="34"/>
        <v/>
      </c>
      <c r="CF267" s="67" t="str">
        <f t="shared" si="35"/>
        <v/>
      </c>
      <c r="CG267" s="67" t="str">
        <f t="shared" si="43"/>
        <v/>
      </c>
      <c r="CH267" s="67" t="str">
        <f t="shared" ca="1" si="37"/>
        <v/>
      </c>
      <c r="CI267" s="67" t="str">
        <f t="shared" ca="1" si="38"/>
        <v/>
      </c>
      <c r="CJ267" s="67" t="str">
        <f t="shared" si="39"/>
        <v/>
      </c>
      <c r="CK267" s="67" t="str">
        <f t="shared" si="40"/>
        <v/>
      </c>
      <c r="CL267" s="67" t="str">
        <f t="shared" si="41"/>
        <v/>
      </c>
    </row>
    <row r="268" spans="1:90" ht="27.75" customHeight="1" x14ac:dyDescent="0.3">
      <c r="A268" s="85">
        <v>25</v>
      </c>
      <c r="B268" s="111"/>
      <c r="C268" s="112"/>
      <c r="D268" s="112"/>
      <c r="E268" s="112"/>
      <c r="F268" s="112"/>
      <c r="G268" s="112"/>
      <c r="H268" s="112"/>
      <c r="I268" s="113"/>
      <c r="J268" s="111"/>
      <c r="K268" s="112"/>
      <c r="L268" s="112"/>
      <c r="M268" s="112"/>
      <c r="N268" s="112"/>
      <c r="O268" s="113"/>
      <c r="P268" s="119"/>
      <c r="Q268" s="120"/>
      <c r="R268" s="120"/>
      <c r="S268" s="120"/>
      <c r="T268" s="120"/>
      <c r="U268" s="114"/>
      <c r="V268" s="115"/>
      <c r="W268" s="116"/>
      <c r="X268" s="111"/>
      <c r="Y268" s="112"/>
      <c r="Z268" s="112"/>
      <c r="AA268" s="113"/>
      <c r="AB268" s="111"/>
      <c r="AC268" s="117"/>
      <c r="AD268" s="118"/>
      <c r="AE268" s="111"/>
      <c r="AF268" s="112"/>
      <c r="AG268" s="113"/>
      <c r="AH268" s="111"/>
      <c r="AI268" s="112"/>
      <c r="AJ268" s="112"/>
      <c r="AK268" s="113"/>
      <c r="AL268" s="67">
        <f t="shared" si="42"/>
        <v>25</v>
      </c>
      <c r="AM268" s="82" t="str">
        <f t="shared" ca="1" si="4"/>
        <v/>
      </c>
      <c r="AN268" s="68" t="str">
        <f t="shared" si="5"/>
        <v/>
      </c>
      <c r="AO268" s="68" t="b">
        <f>IF(AND(P268&lt;&gt;"",AE268="Italia",LEN(P268)=16,ISNA(VLOOKUP(MID(P268,12,4),COMUNI!B:B,1,FALSE))),FALSE,TRUE)</f>
        <v>1</v>
      </c>
      <c r="AP268" s="68" t="b">
        <f t="shared" si="6"/>
        <v>1</v>
      </c>
      <c r="AQ268" s="68" t="b">
        <f>OR(P268="",X268="",AE268&lt;&gt;"Italia",_xlfn.IFNA(VLOOKUP(X268,COMUNI!A:B,2,FALSE),"")=MID(P268,12,4))</f>
        <v>1</v>
      </c>
      <c r="AR268" s="68" t="b">
        <f t="shared" si="7"/>
        <v>1</v>
      </c>
      <c r="AS268" s="68" t="b">
        <f>IF(AE268="Italia",OR(P268="",U268="",_xlfn.IFNA(VLOOKUP(MID(P268,9,1),MESI!A:B,2,FALSE),"")=MONTH(U268)),TRUE)</f>
        <v>1</v>
      </c>
      <c r="AT268" s="67" t="b">
        <f t="shared" si="8"/>
        <v>1</v>
      </c>
      <c r="AU268" s="67" t="b">
        <f t="shared" si="9"/>
        <v>1</v>
      </c>
      <c r="AV268" s="67" t="b">
        <f t="shared" si="10"/>
        <v>1</v>
      </c>
      <c r="AW268" s="67" t="b">
        <f t="shared" si="11"/>
        <v>1</v>
      </c>
      <c r="AX268" s="67" t="b">
        <f t="shared" si="12"/>
        <v>1</v>
      </c>
      <c r="AY268" s="67" t="s">
        <v>17993</v>
      </c>
      <c r="AZ268" s="67">
        <f t="shared" si="13"/>
        <v>25</v>
      </c>
      <c r="BA268" s="67" t="b">
        <f t="shared" si="14"/>
        <v>1</v>
      </c>
      <c r="BB268" s="84" t="str">
        <f t="shared" si="15"/>
        <v/>
      </c>
      <c r="BC268" s="84" t="str">
        <f t="shared" si="16"/>
        <v/>
      </c>
      <c r="BD268" s="84" t="str">
        <f t="shared" si="17"/>
        <v/>
      </c>
      <c r="BE268" s="84" t="str">
        <f t="shared" si="18"/>
        <v/>
      </c>
      <c r="BF268" s="67" t="b">
        <f t="shared" si="19"/>
        <v>1</v>
      </c>
      <c r="BG268" s="67" t="b">
        <f>IF(ISNA(VLOOKUP(P268,$P$243:P267,1,FALSE)),TRUE,IF(LEN(P268)=16,FALSE,TRUE))</f>
        <v>1</v>
      </c>
      <c r="BH268" s="70" t="b">
        <f t="shared" ca="1" si="20"/>
        <v>1</v>
      </c>
      <c r="BI268" s="70" t="b">
        <f t="shared" ca="1" si="21"/>
        <v>1</v>
      </c>
      <c r="BJ268" s="67" t="b">
        <f>IF(AND(P268&lt;&gt;"",AE268&lt;&gt;"",AE268&lt;&gt;"Italia",ISNA(VLOOKUP(MID(P268,12,4),COMUNI!B:B,1,FALSE))=FALSE),FALSE,TRUE)</f>
        <v>1</v>
      </c>
      <c r="BK268" s="67" t="b">
        <f t="shared" si="22"/>
        <v>1</v>
      </c>
      <c r="BL268" s="67" t="b">
        <f t="shared" si="23"/>
        <v>1</v>
      </c>
      <c r="BU268" s="67" t="str">
        <f t="shared" si="24"/>
        <v/>
      </c>
      <c r="BV268" s="67" t="str">
        <f t="shared" si="25"/>
        <v/>
      </c>
      <c r="BW268" s="67" t="str">
        <f t="shared" si="26"/>
        <v/>
      </c>
      <c r="BX268" s="67" t="str">
        <f t="shared" si="27"/>
        <v/>
      </c>
      <c r="BY268" s="67" t="str">
        <f t="shared" si="28"/>
        <v/>
      </c>
      <c r="BZ268" s="67" t="str">
        <f t="shared" si="29"/>
        <v/>
      </c>
      <c r="CA268" s="67" t="str">
        <f t="shared" si="30"/>
        <v/>
      </c>
      <c r="CB268" s="67" t="str">
        <f t="shared" si="31"/>
        <v/>
      </c>
      <c r="CC268" s="67" t="str">
        <f t="shared" si="32"/>
        <v/>
      </c>
      <c r="CD268" s="67" t="str">
        <f t="shared" si="33"/>
        <v/>
      </c>
      <c r="CE268" s="67" t="str">
        <f t="shared" si="34"/>
        <v/>
      </c>
      <c r="CF268" s="67" t="str">
        <f t="shared" si="35"/>
        <v/>
      </c>
      <c r="CG268" s="67" t="str">
        <f t="shared" si="43"/>
        <v/>
      </c>
      <c r="CH268" s="67" t="str">
        <f t="shared" ca="1" si="37"/>
        <v/>
      </c>
      <c r="CI268" s="67" t="str">
        <f t="shared" ca="1" si="38"/>
        <v/>
      </c>
      <c r="CJ268" s="67" t="str">
        <f t="shared" si="39"/>
        <v/>
      </c>
      <c r="CK268" s="67" t="str">
        <f t="shared" si="40"/>
        <v/>
      </c>
      <c r="CL268" s="67" t="str">
        <f t="shared" si="41"/>
        <v/>
      </c>
    </row>
    <row r="269" spans="1:90" ht="27.75" customHeight="1" x14ac:dyDescent="0.3">
      <c r="A269" s="85">
        <v>26</v>
      </c>
      <c r="B269" s="111"/>
      <c r="C269" s="112"/>
      <c r="D269" s="112"/>
      <c r="E269" s="112"/>
      <c r="F269" s="112"/>
      <c r="G269" s="112"/>
      <c r="H269" s="112"/>
      <c r="I269" s="113"/>
      <c r="J269" s="111"/>
      <c r="K269" s="112"/>
      <c r="L269" s="112"/>
      <c r="M269" s="112"/>
      <c r="N269" s="112"/>
      <c r="O269" s="113"/>
      <c r="P269" s="119"/>
      <c r="Q269" s="120"/>
      <c r="R269" s="120"/>
      <c r="S269" s="120"/>
      <c r="T269" s="120"/>
      <c r="U269" s="114"/>
      <c r="V269" s="115"/>
      <c r="W269" s="116"/>
      <c r="X269" s="111"/>
      <c r="Y269" s="112"/>
      <c r="Z269" s="112"/>
      <c r="AA269" s="113"/>
      <c r="AB269" s="111"/>
      <c r="AC269" s="117"/>
      <c r="AD269" s="118"/>
      <c r="AE269" s="111"/>
      <c r="AF269" s="112"/>
      <c r="AG269" s="113"/>
      <c r="AH269" s="111"/>
      <c r="AI269" s="112"/>
      <c r="AJ269" s="112"/>
      <c r="AK269" s="113"/>
      <c r="AL269" s="67">
        <f t="shared" si="42"/>
        <v>26</v>
      </c>
      <c r="AM269" s="82" t="str">
        <f t="shared" ca="1" si="4"/>
        <v/>
      </c>
      <c r="AN269" s="68" t="str">
        <f t="shared" si="5"/>
        <v/>
      </c>
      <c r="AO269" s="68" t="b">
        <f>IF(AND(P269&lt;&gt;"",AE269="Italia",LEN(P269)=16,ISNA(VLOOKUP(MID(P269,12,4),COMUNI!B:B,1,FALSE))),FALSE,TRUE)</f>
        <v>1</v>
      </c>
      <c r="AP269" s="68" t="b">
        <f t="shared" si="6"/>
        <v>1</v>
      </c>
      <c r="AQ269" s="68" t="b">
        <f>OR(P269="",X269="",AE269&lt;&gt;"Italia",_xlfn.IFNA(VLOOKUP(X269,COMUNI!A:B,2,FALSE),"")=MID(P269,12,4))</f>
        <v>1</v>
      </c>
      <c r="AR269" s="68" t="b">
        <f t="shared" si="7"/>
        <v>1</v>
      </c>
      <c r="AS269" s="68" t="b">
        <f>IF(AE269="Italia",OR(P269="",U269="",_xlfn.IFNA(VLOOKUP(MID(P269,9,1),MESI!A:B,2,FALSE),"")=MONTH(U269)),TRUE)</f>
        <v>1</v>
      </c>
      <c r="AT269" s="67" t="b">
        <f t="shared" si="8"/>
        <v>1</v>
      </c>
      <c r="AU269" s="67" t="b">
        <f t="shared" si="9"/>
        <v>1</v>
      </c>
      <c r="AV269" s="67" t="b">
        <f t="shared" si="10"/>
        <v>1</v>
      </c>
      <c r="AW269" s="67" t="b">
        <f t="shared" si="11"/>
        <v>1</v>
      </c>
      <c r="AX269" s="67" t="b">
        <f t="shared" si="12"/>
        <v>1</v>
      </c>
      <c r="AY269" s="67" t="s">
        <v>17993</v>
      </c>
      <c r="AZ269" s="67">
        <f t="shared" si="13"/>
        <v>26</v>
      </c>
      <c r="BA269" s="67" t="b">
        <f t="shared" si="14"/>
        <v>1</v>
      </c>
      <c r="BB269" s="84" t="str">
        <f t="shared" si="15"/>
        <v/>
      </c>
      <c r="BC269" s="84" t="str">
        <f t="shared" si="16"/>
        <v/>
      </c>
      <c r="BD269" s="84" t="str">
        <f t="shared" si="17"/>
        <v/>
      </c>
      <c r="BE269" s="84" t="str">
        <f t="shared" si="18"/>
        <v/>
      </c>
      <c r="BF269" s="67" t="b">
        <f t="shared" si="19"/>
        <v>1</v>
      </c>
      <c r="BG269" s="67" t="b">
        <f>IF(ISNA(VLOOKUP(P269,$P$243:P268,1,FALSE)),TRUE,IF(LEN(P269)=16,FALSE,TRUE))</f>
        <v>1</v>
      </c>
      <c r="BH269" s="70" t="b">
        <f t="shared" ca="1" si="20"/>
        <v>1</v>
      </c>
      <c r="BI269" s="70" t="b">
        <f t="shared" ca="1" si="21"/>
        <v>1</v>
      </c>
      <c r="BJ269" s="67" t="b">
        <f>IF(AND(P269&lt;&gt;"",AE269&lt;&gt;"",AE269&lt;&gt;"Italia",ISNA(VLOOKUP(MID(P269,12,4),COMUNI!B:B,1,FALSE))=FALSE),FALSE,TRUE)</f>
        <v>1</v>
      </c>
      <c r="BK269" s="67" t="b">
        <f t="shared" si="22"/>
        <v>1</v>
      </c>
      <c r="BL269" s="67" t="b">
        <f t="shared" si="23"/>
        <v>1</v>
      </c>
      <c r="BU269" s="67" t="str">
        <f t="shared" si="24"/>
        <v/>
      </c>
      <c r="BV269" s="67" t="str">
        <f t="shared" si="25"/>
        <v/>
      </c>
      <c r="BW269" s="67" t="str">
        <f t="shared" si="26"/>
        <v/>
      </c>
      <c r="BX269" s="67" t="str">
        <f t="shared" si="27"/>
        <v/>
      </c>
      <c r="BY269" s="67" t="str">
        <f t="shared" si="28"/>
        <v/>
      </c>
      <c r="BZ269" s="67" t="str">
        <f t="shared" si="29"/>
        <v/>
      </c>
      <c r="CA269" s="67" t="str">
        <f t="shared" si="30"/>
        <v/>
      </c>
      <c r="CB269" s="67" t="str">
        <f t="shared" si="31"/>
        <v/>
      </c>
      <c r="CC269" s="67" t="str">
        <f t="shared" si="32"/>
        <v/>
      </c>
      <c r="CD269" s="67" t="str">
        <f t="shared" si="33"/>
        <v/>
      </c>
      <c r="CE269" s="67" t="str">
        <f t="shared" si="34"/>
        <v/>
      </c>
      <c r="CF269" s="67" t="str">
        <f t="shared" si="35"/>
        <v/>
      </c>
      <c r="CG269" s="67" t="str">
        <f t="shared" si="43"/>
        <v/>
      </c>
      <c r="CH269" s="67" t="str">
        <f t="shared" ca="1" si="37"/>
        <v/>
      </c>
      <c r="CI269" s="67" t="str">
        <f t="shared" ca="1" si="38"/>
        <v/>
      </c>
      <c r="CJ269" s="67" t="str">
        <f t="shared" si="39"/>
        <v/>
      </c>
      <c r="CK269" s="67" t="str">
        <f t="shared" si="40"/>
        <v/>
      </c>
      <c r="CL269" s="67" t="str">
        <f t="shared" si="41"/>
        <v/>
      </c>
    </row>
    <row r="270" spans="1:90" ht="27.75" customHeight="1" x14ac:dyDescent="0.3">
      <c r="A270" s="85">
        <v>27</v>
      </c>
      <c r="B270" s="111"/>
      <c r="C270" s="112"/>
      <c r="D270" s="112"/>
      <c r="E270" s="112"/>
      <c r="F270" s="112"/>
      <c r="G270" s="112"/>
      <c r="H270" s="112"/>
      <c r="I270" s="113"/>
      <c r="J270" s="111"/>
      <c r="K270" s="112"/>
      <c r="L270" s="112"/>
      <c r="M270" s="112"/>
      <c r="N270" s="112"/>
      <c r="O270" s="113"/>
      <c r="P270" s="119"/>
      <c r="Q270" s="120"/>
      <c r="R270" s="120"/>
      <c r="S270" s="120"/>
      <c r="T270" s="120"/>
      <c r="U270" s="114"/>
      <c r="V270" s="115"/>
      <c r="W270" s="116"/>
      <c r="X270" s="111"/>
      <c r="Y270" s="112"/>
      <c r="Z270" s="112"/>
      <c r="AA270" s="113"/>
      <c r="AB270" s="111"/>
      <c r="AC270" s="117"/>
      <c r="AD270" s="118"/>
      <c r="AE270" s="111"/>
      <c r="AF270" s="112"/>
      <c r="AG270" s="113"/>
      <c r="AH270" s="111"/>
      <c r="AI270" s="112"/>
      <c r="AJ270" s="112"/>
      <c r="AK270" s="113"/>
      <c r="AL270" s="67">
        <f t="shared" si="42"/>
        <v>27</v>
      </c>
      <c r="AM270" s="82" t="str">
        <f t="shared" ca="1" si="4"/>
        <v/>
      </c>
      <c r="AN270" s="68" t="str">
        <f t="shared" si="5"/>
        <v/>
      </c>
      <c r="AO270" s="68" t="b">
        <f>IF(AND(P270&lt;&gt;"",AE270="Italia",LEN(P270)=16,ISNA(VLOOKUP(MID(P270,12,4),COMUNI!B:B,1,FALSE))),FALSE,TRUE)</f>
        <v>1</v>
      </c>
      <c r="AP270" s="68" t="b">
        <f t="shared" si="6"/>
        <v>1</v>
      </c>
      <c r="AQ270" s="68" t="b">
        <f>OR(P270="",X270="",AE270&lt;&gt;"Italia",_xlfn.IFNA(VLOOKUP(X270,COMUNI!A:B,2,FALSE),"")=MID(P270,12,4))</f>
        <v>1</v>
      </c>
      <c r="AR270" s="68" t="b">
        <f t="shared" si="7"/>
        <v>1</v>
      </c>
      <c r="AS270" s="68" t="b">
        <f>IF(AE270="Italia",OR(P270="",U270="",_xlfn.IFNA(VLOOKUP(MID(P270,9,1),MESI!A:B,2,FALSE),"")=MONTH(U270)),TRUE)</f>
        <v>1</v>
      </c>
      <c r="AT270" s="67" t="b">
        <f t="shared" si="8"/>
        <v>1</v>
      </c>
      <c r="AU270" s="67" t="b">
        <f t="shared" si="9"/>
        <v>1</v>
      </c>
      <c r="AV270" s="67" t="b">
        <f t="shared" si="10"/>
        <v>1</v>
      </c>
      <c r="AW270" s="67" t="b">
        <f t="shared" si="11"/>
        <v>1</v>
      </c>
      <c r="AX270" s="67" t="b">
        <f t="shared" si="12"/>
        <v>1</v>
      </c>
      <c r="AY270" s="67" t="s">
        <v>17993</v>
      </c>
      <c r="AZ270" s="67">
        <f t="shared" si="13"/>
        <v>27</v>
      </c>
      <c r="BA270" s="67" t="b">
        <f t="shared" si="14"/>
        <v>1</v>
      </c>
      <c r="BB270" s="84" t="str">
        <f t="shared" si="15"/>
        <v/>
      </c>
      <c r="BC270" s="84" t="str">
        <f t="shared" si="16"/>
        <v/>
      </c>
      <c r="BD270" s="84" t="str">
        <f t="shared" si="17"/>
        <v/>
      </c>
      <c r="BE270" s="84" t="str">
        <f t="shared" si="18"/>
        <v/>
      </c>
      <c r="BF270" s="67" t="b">
        <f t="shared" si="19"/>
        <v>1</v>
      </c>
      <c r="BG270" s="67" t="b">
        <f>IF(ISNA(VLOOKUP(P270,$P$243:P269,1,FALSE)),TRUE,IF(LEN(P270)=16,FALSE,TRUE))</f>
        <v>1</v>
      </c>
      <c r="BH270" s="70" t="b">
        <f t="shared" ca="1" si="20"/>
        <v>1</v>
      </c>
      <c r="BI270" s="70" t="b">
        <f t="shared" ca="1" si="21"/>
        <v>1</v>
      </c>
      <c r="BJ270" s="67" t="b">
        <f>IF(AND(P270&lt;&gt;"",AE270&lt;&gt;"",AE270&lt;&gt;"Italia",ISNA(VLOOKUP(MID(P270,12,4),COMUNI!B:B,1,FALSE))=FALSE),FALSE,TRUE)</f>
        <v>1</v>
      </c>
      <c r="BK270" s="67" t="b">
        <f t="shared" si="22"/>
        <v>1</v>
      </c>
      <c r="BL270" s="67" t="b">
        <f t="shared" si="23"/>
        <v>1</v>
      </c>
      <c r="BU270" s="67" t="str">
        <f t="shared" si="24"/>
        <v/>
      </c>
      <c r="BV270" s="67" t="str">
        <f t="shared" si="25"/>
        <v/>
      </c>
      <c r="BW270" s="67" t="str">
        <f t="shared" si="26"/>
        <v/>
      </c>
      <c r="BX270" s="67" t="str">
        <f t="shared" si="27"/>
        <v/>
      </c>
      <c r="BY270" s="67" t="str">
        <f t="shared" si="28"/>
        <v/>
      </c>
      <c r="BZ270" s="67" t="str">
        <f t="shared" si="29"/>
        <v/>
      </c>
      <c r="CA270" s="67" t="str">
        <f t="shared" si="30"/>
        <v/>
      </c>
      <c r="CB270" s="67" t="str">
        <f t="shared" si="31"/>
        <v/>
      </c>
      <c r="CC270" s="67" t="str">
        <f t="shared" si="32"/>
        <v/>
      </c>
      <c r="CD270" s="67" t="str">
        <f t="shared" si="33"/>
        <v/>
      </c>
      <c r="CE270" s="67" t="str">
        <f t="shared" si="34"/>
        <v/>
      </c>
      <c r="CF270" s="67" t="str">
        <f t="shared" si="35"/>
        <v/>
      </c>
      <c r="CG270" s="67" t="str">
        <f t="shared" si="43"/>
        <v/>
      </c>
      <c r="CH270" s="67" t="str">
        <f t="shared" ca="1" si="37"/>
        <v/>
      </c>
      <c r="CI270" s="67" t="str">
        <f t="shared" ca="1" si="38"/>
        <v/>
      </c>
      <c r="CJ270" s="67" t="str">
        <f t="shared" si="39"/>
        <v/>
      </c>
      <c r="CK270" s="67" t="str">
        <f t="shared" si="40"/>
        <v/>
      </c>
      <c r="CL270" s="67" t="str">
        <f t="shared" si="41"/>
        <v/>
      </c>
    </row>
    <row r="271" spans="1:90" ht="27.75" customHeight="1" x14ac:dyDescent="0.3">
      <c r="A271" s="85">
        <v>28</v>
      </c>
      <c r="B271" s="111"/>
      <c r="C271" s="112"/>
      <c r="D271" s="112"/>
      <c r="E271" s="112"/>
      <c r="F271" s="112"/>
      <c r="G271" s="112"/>
      <c r="H271" s="112"/>
      <c r="I271" s="113"/>
      <c r="J271" s="111"/>
      <c r="K271" s="112"/>
      <c r="L271" s="112"/>
      <c r="M271" s="112"/>
      <c r="N271" s="112"/>
      <c r="O271" s="113"/>
      <c r="P271" s="119"/>
      <c r="Q271" s="120"/>
      <c r="R271" s="120"/>
      <c r="S271" s="120"/>
      <c r="T271" s="120"/>
      <c r="U271" s="114"/>
      <c r="V271" s="115"/>
      <c r="W271" s="116"/>
      <c r="X271" s="111"/>
      <c r="Y271" s="112"/>
      <c r="Z271" s="112"/>
      <c r="AA271" s="113"/>
      <c r="AB271" s="111"/>
      <c r="AC271" s="117"/>
      <c r="AD271" s="118"/>
      <c r="AE271" s="111"/>
      <c r="AF271" s="112"/>
      <c r="AG271" s="113"/>
      <c r="AH271" s="111"/>
      <c r="AI271" s="112"/>
      <c r="AJ271" s="112"/>
      <c r="AK271" s="113"/>
      <c r="AL271" s="67">
        <f t="shared" si="42"/>
        <v>28</v>
      </c>
      <c r="AM271" s="82" t="str">
        <f t="shared" ca="1" si="4"/>
        <v/>
      </c>
      <c r="AN271" s="68" t="str">
        <f t="shared" si="5"/>
        <v/>
      </c>
      <c r="AO271" s="68" t="b">
        <f>IF(AND(P271&lt;&gt;"",AE271="Italia",LEN(P271)=16,ISNA(VLOOKUP(MID(P271,12,4),COMUNI!B:B,1,FALSE))),FALSE,TRUE)</f>
        <v>1</v>
      </c>
      <c r="AP271" s="68" t="b">
        <f t="shared" si="6"/>
        <v>1</v>
      </c>
      <c r="AQ271" s="68" t="b">
        <f>OR(P271="",X271="",AE271&lt;&gt;"Italia",_xlfn.IFNA(VLOOKUP(X271,COMUNI!A:B,2,FALSE),"")=MID(P271,12,4))</f>
        <v>1</v>
      </c>
      <c r="AR271" s="68" t="b">
        <f t="shared" si="7"/>
        <v>1</v>
      </c>
      <c r="AS271" s="68" t="b">
        <f>IF(AE271="Italia",OR(P271="",U271="",_xlfn.IFNA(VLOOKUP(MID(P271,9,1),MESI!A:B,2,FALSE),"")=MONTH(U271)),TRUE)</f>
        <v>1</v>
      </c>
      <c r="AT271" s="67" t="b">
        <f t="shared" si="8"/>
        <v>1</v>
      </c>
      <c r="AU271" s="67" t="b">
        <f t="shared" si="9"/>
        <v>1</v>
      </c>
      <c r="AV271" s="67" t="b">
        <f t="shared" si="10"/>
        <v>1</v>
      </c>
      <c r="AW271" s="67" t="b">
        <f t="shared" si="11"/>
        <v>1</v>
      </c>
      <c r="AX271" s="67" t="b">
        <f t="shared" si="12"/>
        <v>1</v>
      </c>
      <c r="AY271" s="67" t="s">
        <v>17993</v>
      </c>
      <c r="AZ271" s="67">
        <f t="shared" si="13"/>
        <v>28</v>
      </c>
      <c r="BA271" s="67" t="b">
        <f t="shared" si="14"/>
        <v>1</v>
      </c>
      <c r="BB271" s="84" t="str">
        <f t="shared" si="15"/>
        <v/>
      </c>
      <c r="BC271" s="84" t="str">
        <f t="shared" si="16"/>
        <v/>
      </c>
      <c r="BD271" s="84" t="str">
        <f t="shared" si="17"/>
        <v/>
      </c>
      <c r="BE271" s="84" t="str">
        <f t="shared" si="18"/>
        <v/>
      </c>
      <c r="BF271" s="67" t="b">
        <f t="shared" si="19"/>
        <v>1</v>
      </c>
      <c r="BG271" s="67" t="b">
        <f>IF(ISNA(VLOOKUP(P271,$P$243:P270,1,FALSE)),TRUE,IF(LEN(P271)=16,FALSE,TRUE))</f>
        <v>1</v>
      </c>
      <c r="BH271" s="70" t="b">
        <f t="shared" ca="1" si="20"/>
        <v>1</v>
      </c>
      <c r="BI271" s="70" t="b">
        <f t="shared" ca="1" si="21"/>
        <v>1</v>
      </c>
      <c r="BJ271" s="67" t="b">
        <f>IF(AND(P271&lt;&gt;"",AE271&lt;&gt;"",AE271&lt;&gt;"Italia",ISNA(VLOOKUP(MID(P271,12,4),COMUNI!B:B,1,FALSE))=FALSE),FALSE,TRUE)</f>
        <v>1</v>
      </c>
      <c r="BK271" s="67" t="b">
        <f t="shared" si="22"/>
        <v>1</v>
      </c>
      <c r="BL271" s="67" t="b">
        <f t="shared" si="23"/>
        <v>1</v>
      </c>
      <c r="BU271" s="67" t="str">
        <f t="shared" si="24"/>
        <v/>
      </c>
      <c r="BV271" s="67" t="str">
        <f t="shared" si="25"/>
        <v/>
      </c>
      <c r="BW271" s="67" t="str">
        <f t="shared" si="26"/>
        <v/>
      </c>
      <c r="BX271" s="67" t="str">
        <f t="shared" si="27"/>
        <v/>
      </c>
      <c r="BY271" s="67" t="str">
        <f t="shared" si="28"/>
        <v/>
      </c>
      <c r="BZ271" s="67" t="str">
        <f t="shared" si="29"/>
        <v/>
      </c>
      <c r="CA271" s="67" t="str">
        <f t="shared" si="30"/>
        <v/>
      </c>
      <c r="CB271" s="67" t="str">
        <f t="shared" si="31"/>
        <v/>
      </c>
      <c r="CC271" s="67" t="str">
        <f t="shared" si="32"/>
        <v/>
      </c>
      <c r="CD271" s="67" t="str">
        <f t="shared" si="33"/>
        <v/>
      </c>
      <c r="CE271" s="67" t="str">
        <f t="shared" si="34"/>
        <v/>
      </c>
      <c r="CF271" s="67" t="str">
        <f t="shared" si="35"/>
        <v/>
      </c>
      <c r="CG271" s="67" t="str">
        <f t="shared" si="43"/>
        <v/>
      </c>
      <c r="CH271" s="67" t="str">
        <f t="shared" ca="1" si="37"/>
        <v/>
      </c>
      <c r="CI271" s="67" t="str">
        <f t="shared" ca="1" si="38"/>
        <v/>
      </c>
      <c r="CJ271" s="67" t="str">
        <f t="shared" si="39"/>
        <v/>
      </c>
      <c r="CK271" s="67" t="str">
        <f t="shared" si="40"/>
        <v/>
      </c>
      <c r="CL271" s="67" t="str">
        <f t="shared" si="41"/>
        <v/>
      </c>
    </row>
    <row r="272" spans="1:90" ht="27.75" customHeight="1" x14ac:dyDescent="0.3">
      <c r="A272" s="85">
        <v>29</v>
      </c>
      <c r="B272" s="111"/>
      <c r="C272" s="112"/>
      <c r="D272" s="112"/>
      <c r="E272" s="112"/>
      <c r="F272" s="112"/>
      <c r="G272" s="112"/>
      <c r="H272" s="112"/>
      <c r="I272" s="113"/>
      <c r="J272" s="111"/>
      <c r="K272" s="112"/>
      <c r="L272" s="112"/>
      <c r="M272" s="112"/>
      <c r="N272" s="112"/>
      <c r="O272" s="113"/>
      <c r="P272" s="119"/>
      <c r="Q272" s="120"/>
      <c r="R272" s="120"/>
      <c r="S272" s="120"/>
      <c r="T272" s="120"/>
      <c r="U272" s="114"/>
      <c r="V272" s="115"/>
      <c r="W272" s="116"/>
      <c r="X272" s="111"/>
      <c r="Y272" s="112"/>
      <c r="Z272" s="112"/>
      <c r="AA272" s="113"/>
      <c r="AB272" s="111"/>
      <c r="AC272" s="117"/>
      <c r="AD272" s="118"/>
      <c r="AE272" s="111"/>
      <c r="AF272" s="112"/>
      <c r="AG272" s="113"/>
      <c r="AH272" s="111"/>
      <c r="AI272" s="112"/>
      <c r="AJ272" s="112"/>
      <c r="AK272" s="113"/>
      <c r="AL272" s="67">
        <f t="shared" si="42"/>
        <v>29</v>
      </c>
      <c r="AM272" s="82" t="str">
        <f t="shared" ca="1" si="4"/>
        <v/>
      </c>
      <c r="AN272" s="68" t="str">
        <f t="shared" si="5"/>
        <v/>
      </c>
      <c r="AO272" s="68" t="b">
        <f>IF(AND(P272&lt;&gt;"",AE272="Italia",LEN(P272)=16,ISNA(VLOOKUP(MID(P272,12,4),COMUNI!B:B,1,FALSE))),FALSE,TRUE)</f>
        <v>1</v>
      </c>
      <c r="AP272" s="68" t="b">
        <f t="shared" si="6"/>
        <v>1</v>
      </c>
      <c r="AQ272" s="68" t="b">
        <f>OR(P272="",X272="",AE272&lt;&gt;"Italia",_xlfn.IFNA(VLOOKUP(X272,COMUNI!A:B,2,FALSE),"")=MID(P272,12,4))</f>
        <v>1</v>
      </c>
      <c r="AR272" s="68" t="b">
        <f t="shared" si="7"/>
        <v>1</v>
      </c>
      <c r="AS272" s="68" t="b">
        <f>IF(AE272="Italia",OR(P272="",U272="",_xlfn.IFNA(VLOOKUP(MID(P272,9,1),MESI!A:B,2,FALSE),"")=MONTH(U272)),TRUE)</f>
        <v>1</v>
      </c>
      <c r="AT272" s="67" t="b">
        <f t="shared" si="8"/>
        <v>1</v>
      </c>
      <c r="AU272" s="67" t="b">
        <f t="shared" si="9"/>
        <v>1</v>
      </c>
      <c r="AV272" s="67" t="b">
        <f t="shared" si="10"/>
        <v>1</v>
      </c>
      <c r="AW272" s="67" t="b">
        <f t="shared" si="11"/>
        <v>1</v>
      </c>
      <c r="AX272" s="67" t="b">
        <f t="shared" si="12"/>
        <v>1</v>
      </c>
      <c r="AY272" s="67" t="s">
        <v>17993</v>
      </c>
      <c r="AZ272" s="67">
        <f t="shared" si="13"/>
        <v>29</v>
      </c>
      <c r="BA272" s="67" t="b">
        <f t="shared" si="14"/>
        <v>1</v>
      </c>
      <c r="BB272" s="84" t="str">
        <f t="shared" si="15"/>
        <v/>
      </c>
      <c r="BC272" s="84" t="str">
        <f t="shared" si="16"/>
        <v/>
      </c>
      <c r="BD272" s="84" t="str">
        <f t="shared" si="17"/>
        <v/>
      </c>
      <c r="BE272" s="84" t="str">
        <f t="shared" si="18"/>
        <v/>
      </c>
      <c r="BF272" s="67" t="b">
        <f t="shared" si="19"/>
        <v>1</v>
      </c>
      <c r="BG272" s="67" t="b">
        <f>IF(ISNA(VLOOKUP(P272,$P$243:P271,1,FALSE)),TRUE,IF(LEN(P272)=16,FALSE,TRUE))</f>
        <v>1</v>
      </c>
      <c r="BH272" s="70" t="b">
        <f t="shared" ca="1" si="20"/>
        <v>1</v>
      </c>
      <c r="BI272" s="70" t="b">
        <f t="shared" ca="1" si="21"/>
        <v>1</v>
      </c>
      <c r="BJ272" s="67" t="b">
        <f>IF(AND(P272&lt;&gt;"",AE272&lt;&gt;"",AE272&lt;&gt;"Italia",ISNA(VLOOKUP(MID(P272,12,4),COMUNI!B:B,1,FALSE))=FALSE),FALSE,TRUE)</f>
        <v>1</v>
      </c>
      <c r="BK272" s="67" t="b">
        <f t="shared" si="22"/>
        <v>1</v>
      </c>
      <c r="BL272" s="67" t="b">
        <f t="shared" si="23"/>
        <v>1</v>
      </c>
      <c r="BU272" s="67" t="str">
        <f t="shared" si="24"/>
        <v/>
      </c>
      <c r="BV272" s="67" t="str">
        <f t="shared" si="25"/>
        <v/>
      </c>
      <c r="BW272" s="67" t="str">
        <f t="shared" si="26"/>
        <v/>
      </c>
      <c r="BX272" s="67" t="str">
        <f t="shared" si="27"/>
        <v/>
      </c>
      <c r="BY272" s="67" t="str">
        <f t="shared" si="28"/>
        <v/>
      </c>
      <c r="BZ272" s="67" t="str">
        <f t="shared" si="29"/>
        <v/>
      </c>
      <c r="CA272" s="67" t="str">
        <f t="shared" si="30"/>
        <v/>
      </c>
      <c r="CB272" s="67" t="str">
        <f t="shared" si="31"/>
        <v/>
      </c>
      <c r="CC272" s="67" t="str">
        <f t="shared" si="32"/>
        <v/>
      </c>
      <c r="CD272" s="67" t="str">
        <f t="shared" si="33"/>
        <v/>
      </c>
      <c r="CE272" s="67" t="str">
        <f t="shared" si="34"/>
        <v/>
      </c>
      <c r="CF272" s="67" t="str">
        <f t="shared" si="35"/>
        <v/>
      </c>
      <c r="CG272" s="67" t="str">
        <f t="shared" si="43"/>
        <v/>
      </c>
      <c r="CH272" s="67" t="str">
        <f t="shared" ca="1" si="37"/>
        <v/>
      </c>
      <c r="CI272" s="67" t="str">
        <f t="shared" ca="1" si="38"/>
        <v/>
      </c>
      <c r="CJ272" s="67" t="str">
        <f t="shared" si="39"/>
        <v/>
      </c>
      <c r="CK272" s="67" t="str">
        <f t="shared" si="40"/>
        <v/>
      </c>
      <c r="CL272" s="67" t="str">
        <f t="shared" si="41"/>
        <v/>
      </c>
    </row>
    <row r="273" spans="1:90" ht="27.75" customHeight="1" x14ac:dyDescent="0.3">
      <c r="A273" s="85">
        <v>30</v>
      </c>
      <c r="B273" s="111"/>
      <c r="C273" s="112"/>
      <c r="D273" s="112"/>
      <c r="E273" s="112"/>
      <c r="F273" s="112"/>
      <c r="G273" s="112"/>
      <c r="H273" s="112"/>
      <c r="I273" s="113"/>
      <c r="J273" s="111"/>
      <c r="K273" s="112"/>
      <c r="L273" s="112"/>
      <c r="M273" s="112"/>
      <c r="N273" s="112"/>
      <c r="O273" s="113"/>
      <c r="P273" s="119"/>
      <c r="Q273" s="120"/>
      <c r="R273" s="120"/>
      <c r="S273" s="120"/>
      <c r="T273" s="120"/>
      <c r="U273" s="114"/>
      <c r="V273" s="115"/>
      <c r="W273" s="116"/>
      <c r="X273" s="111"/>
      <c r="Y273" s="112"/>
      <c r="Z273" s="112"/>
      <c r="AA273" s="113"/>
      <c r="AB273" s="111"/>
      <c r="AC273" s="117"/>
      <c r="AD273" s="118"/>
      <c r="AE273" s="111"/>
      <c r="AF273" s="112"/>
      <c r="AG273" s="113"/>
      <c r="AH273" s="111"/>
      <c r="AI273" s="112"/>
      <c r="AJ273" s="112"/>
      <c r="AK273" s="113"/>
      <c r="AL273" s="67">
        <f t="shared" si="42"/>
        <v>30</v>
      </c>
      <c r="AM273" s="82" t="str">
        <f t="shared" ca="1" si="4"/>
        <v/>
      </c>
      <c r="AN273" s="68" t="str">
        <f t="shared" si="5"/>
        <v/>
      </c>
      <c r="AO273" s="68" t="b">
        <f>IF(AND(P273&lt;&gt;"",AE273="Italia",LEN(P273)=16,ISNA(VLOOKUP(MID(P273,12,4),COMUNI!B:B,1,FALSE))),FALSE,TRUE)</f>
        <v>1</v>
      </c>
      <c r="AP273" s="68" t="b">
        <f t="shared" si="6"/>
        <v>1</v>
      </c>
      <c r="AQ273" s="68" t="b">
        <f>OR(P273="",X273="",AE273&lt;&gt;"Italia",_xlfn.IFNA(VLOOKUP(X273,COMUNI!A:B,2,FALSE),"")=MID(P273,12,4))</f>
        <v>1</v>
      </c>
      <c r="AR273" s="68" t="b">
        <f t="shared" si="7"/>
        <v>1</v>
      </c>
      <c r="AS273" s="68" t="b">
        <f>IF(AE273="Italia",OR(P273="",U273="",_xlfn.IFNA(VLOOKUP(MID(P273,9,1),MESI!A:B,2,FALSE),"")=MONTH(U273)),TRUE)</f>
        <v>1</v>
      </c>
      <c r="AT273" s="67" t="b">
        <f t="shared" si="8"/>
        <v>1</v>
      </c>
      <c r="AU273" s="67" t="b">
        <f t="shared" si="9"/>
        <v>1</v>
      </c>
      <c r="AV273" s="67" t="b">
        <f t="shared" si="10"/>
        <v>1</v>
      </c>
      <c r="AW273" s="67" t="b">
        <f t="shared" si="11"/>
        <v>1</v>
      </c>
      <c r="AX273" s="67" t="b">
        <f t="shared" si="12"/>
        <v>1</v>
      </c>
      <c r="AY273" s="67" t="s">
        <v>17993</v>
      </c>
      <c r="AZ273" s="67">
        <f t="shared" si="13"/>
        <v>30</v>
      </c>
      <c r="BA273" s="67" t="b">
        <f t="shared" si="14"/>
        <v>1</v>
      </c>
      <c r="BB273" s="84" t="str">
        <f t="shared" si="15"/>
        <v/>
      </c>
      <c r="BC273" s="84" t="str">
        <f t="shared" si="16"/>
        <v/>
      </c>
      <c r="BD273" s="84" t="str">
        <f t="shared" si="17"/>
        <v/>
      </c>
      <c r="BE273" s="84" t="str">
        <f t="shared" si="18"/>
        <v/>
      </c>
      <c r="BF273" s="67" t="b">
        <f t="shared" si="19"/>
        <v>1</v>
      </c>
      <c r="BG273" s="67" t="b">
        <f>IF(ISNA(VLOOKUP(P273,$P$243:P272,1,FALSE)),TRUE,IF(LEN(P273)=16,FALSE,TRUE))</f>
        <v>1</v>
      </c>
      <c r="BH273" s="70" t="b">
        <f t="shared" ca="1" si="20"/>
        <v>1</v>
      </c>
      <c r="BI273" s="70" t="b">
        <f t="shared" ca="1" si="21"/>
        <v>1</v>
      </c>
      <c r="BJ273" s="67" t="b">
        <f>IF(AND(P273&lt;&gt;"",AE273&lt;&gt;"",AE273&lt;&gt;"Italia",ISNA(VLOOKUP(MID(P273,12,4),COMUNI!B:B,1,FALSE))=FALSE),FALSE,TRUE)</f>
        <v>1</v>
      </c>
      <c r="BK273" s="67" t="b">
        <f t="shared" si="22"/>
        <v>1</v>
      </c>
      <c r="BL273" s="67" t="b">
        <f t="shared" si="23"/>
        <v>1</v>
      </c>
      <c r="BU273" s="67" t="str">
        <f t="shared" si="24"/>
        <v/>
      </c>
      <c r="BV273" s="67" t="str">
        <f t="shared" si="25"/>
        <v/>
      </c>
      <c r="BW273" s="67" t="str">
        <f t="shared" si="26"/>
        <v/>
      </c>
      <c r="BX273" s="67" t="str">
        <f t="shared" si="27"/>
        <v/>
      </c>
      <c r="BY273" s="67" t="str">
        <f t="shared" si="28"/>
        <v/>
      </c>
      <c r="BZ273" s="67" t="str">
        <f t="shared" si="29"/>
        <v/>
      </c>
      <c r="CA273" s="67" t="str">
        <f t="shared" si="30"/>
        <v/>
      </c>
      <c r="CB273" s="67" t="str">
        <f t="shared" si="31"/>
        <v/>
      </c>
      <c r="CC273" s="67" t="str">
        <f t="shared" si="32"/>
        <v/>
      </c>
      <c r="CD273" s="67" t="str">
        <f t="shared" si="33"/>
        <v/>
      </c>
      <c r="CE273" s="67" t="str">
        <f t="shared" si="34"/>
        <v/>
      </c>
      <c r="CF273" s="67" t="str">
        <f t="shared" si="35"/>
        <v/>
      </c>
      <c r="CG273" s="67" t="str">
        <f t="shared" si="43"/>
        <v/>
      </c>
      <c r="CH273" s="67" t="str">
        <f t="shared" ca="1" si="37"/>
        <v/>
      </c>
      <c r="CI273" s="67" t="str">
        <f t="shared" ca="1" si="38"/>
        <v/>
      </c>
      <c r="CJ273" s="67" t="str">
        <f t="shared" si="39"/>
        <v/>
      </c>
      <c r="CK273" s="67" t="str">
        <f t="shared" si="40"/>
        <v/>
      </c>
      <c r="CL273" s="67" t="str">
        <f t="shared" si="41"/>
        <v/>
      </c>
    </row>
    <row r="274" spans="1:90" ht="27.75" customHeight="1" x14ac:dyDescent="0.3">
      <c r="A274" s="85">
        <v>31</v>
      </c>
      <c r="B274" s="111"/>
      <c r="C274" s="112"/>
      <c r="D274" s="112"/>
      <c r="E274" s="112"/>
      <c r="F274" s="112"/>
      <c r="G274" s="112"/>
      <c r="H274" s="112"/>
      <c r="I274" s="113"/>
      <c r="J274" s="111"/>
      <c r="K274" s="112"/>
      <c r="L274" s="112"/>
      <c r="M274" s="112"/>
      <c r="N274" s="112"/>
      <c r="O274" s="113"/>
      <c r="P274" s="119"/>
      <c r="Q274" s="120"/>
      <c r="R274" s="120"/>
      <c r="S274" s="120"/>
      <c r="T274" s="120"/>
      <c r="U274" s="114"/>
      <c r="V274" s="115"/>
      <c r="W274" s="116"/>
      <c r="X274" s="111"/>
      <c r="Y274" s="112"/>
      <c r="Z274" s="112"/>
      <c r="AA274" s="113"/>
      <c r="AB274" s="111"/>
      <c r="AC274" s="117"/>
      <c r="AD274" s="118"/>
      <c r="AE274" s="111"/>
      <c r="AF274" s="112"/>
      <c r="AG274" s="113"/>
      <c r="AH274" s="111"/>
      <c r="AI274" s="112"/>
      <c r="AJ274" s="112"/>
      <c r="AK274" s="113"/>
      <c r="AL274" s="67">
        <f t="shared" si="42"/>
        <v>31</v>
      </c>
      <c r="AM274" s="82" t="str">
        <f t="shared" ca="1" si="4"/>
        <v/>
      </c>
      <c r="AN274" s="68" t="str">
        <f t="shared" si="5"/>
        <v/>
      </c>
      <c r="AO274" s="68" t="b">
        <f>IF(AND(P274&lt;&gt;"",AE274="Italia",LEN(P274)=16,ISNA(VLOOKUP(MID(P274,12,4),COMUNI!B:B,1,FALSE))),FALSE,TRUE)</f>
        <v>1</v>
      </c>
      <c r="AP274" s="68" t="b">
        <f t="shared" si="6"/>
        <v>1</v>
      </c>
      <c r="AQ274" s="68" t="b">
        <f>OR(P274="",X274="",AE274&lt;&gt;"Italia",_xlfn.IFNA(VLOOKUP(X274,COMUNI!A:B,2,FALSE),"")=MID(P274,12,4))</f>
        <v>1</v>
      </c>
      <c r="AR274" s="68" t="b">
        <f t="shared" si="7"/>
        <v>1</v>
      </c>
      <c r="AS274" s="68" t="b">
        <f>IF(AE274="Italia",OR(P274="",U274="",_xlfn.IFNA(VLOOKUP(MID(P274,9,1),MESI!A:B,2,FALSE),"")=MONTH(U274)),TRUE)</f>
        <v>1</v>
      </c>
      <c r="AT274" s="67" t="b">
        <f t="shared" si="8"/>
        <v>1</v>
      </c>
      <c r="AU274" s="67" t="b">
        <f t="shared" si="9"/>
        <v>1</v>
      </c>
      <c r="AV274" s="67" t="b">
        <f t="shared" si="10"/>
        <v>1</v>
      </c>
      <c r="AW274" s="67" t="b">
        <f t="shared" si="11"/>
        <v>1</v>
      </c>
      <c r="AX274" s="67" t="b">
        <f t="shared" si="12"/>
        <v>1</v>
      </c>
      <c r="AY274" s="67" t="s">
        <v>17993</v>
      </c>
      <c r="AZ274" s="67">
        <f t="shared" si="13"/>
        <v>31</v>
      </c>
      <c r="BA274" s="67" t="b">
        <f t="shared" si="14"/>
        <v>1</v>
      </c>
      <c r="BB274" s="84" t="str">
        <f t="shared" si="15"/>
        <v/>
      </c>
      <c r="BC274" s="84" t="str">
        <f t="shared" si="16"/>
        <v/>
      </c>
      <c r="BD274" s="84" t="str">
        <f t="shared" si="17"/>
        <v/>
      </c>
      <c r="BE274" s="84" t="str">
        <f t="shared" si="18"/>
        <v/>
      </c>
      <c r="BF274" s="67" t="b">
        <f t="shared" si="19"/>
        <v>1</v>
      </c>
      <c r="BG274" s="67" t="b">
        <f>IF(ISNA(VLOOKUP(P274,$P$243:P273,1,FALSE)),TRUE,IF(LEN(P274)=16,FALSE,TRUE))</f>
        <v>1</v>
      </c>
      <c r="BH274" s="70" t="b">
        <f t="shared" ca="1" si="20"/>
        <v>1</v>
      </c>
      <c r="BI274" s="70" t="b">
        <f t="shared" ca="1" si="21"/>
        <v>1</v>
      </c>
      <c r="BJ274" s="67" t="b">
        <f>IF(AND(P274&lt;&gt;"",AE274&lt;&gt;"",AE274&lt;&gt;"Italia",ISNA(VLOOKUP(MID(P274,12,4),COMUNI!B:B,1,FALSE))=FALSE),FALSE,TRUE)</f>
        <v>1</v>
      </c>
      <c r="BK274" s="67" t="b">
        <f t="shared" si="22"/>
        <v>1</v>
      </c>
      <c r="BL274" s="67" t="b">
        <f t="shared" si="23"/>
        <v>1</v>
      </c>
      <c r="BU274" s="67" t="str">
        <f t="shared" si="24"/>
        <v/>
      </c>
      <c r="BV274" s="67" t="str">
        <f t="shared" si="25"/>
        <v/>
      </c>
      <c r="BW274" s="67" t="str">
        <f t="shared" si="26"/>
        <v/>
      </c>
      <c r="BX274" s="67" t="str">
        <f t="shared" si="27"/>
        <v/>
      </c>
      <c r="BY274" s="67" t="str">
        <f t="shared" si="28"/>
        <v/>
      </c>
      <c r="BZ274" s="67" t="str">
        <f t="shared" si="29"/>
        <v/>
      </c>
      <c r="CA274" s="67" t="str">
        <f t="shared" si="30"/>
        <v/>
      </c>
      <c r="CB274" s="67" t="str">
        <f t="shared" si="31"/>
        <v/>
      </c>
      <c r="CC274" s="67" t="str">
        <f t="shared" si="32"/>
        <v/>
      </c>
      <c r="CD274" s="67" t="str">
        <f t="shared" si="33"/>
        <v/>
      </c>
      <c r="CE274" s="67" t="str">
        <f t="shared" si="34"/>
        <v/>
      </c>
      <c r="CF274" s="67" t="str">
        <f t="shared" si="35"/>
        <v/>
      </c>
      <c r="CG274" s="67" t="str">
        <f t="shared" si="43"/>
        <v/>
      </c>
      <c r="CH274" s="67" t="str">
        <f t="shared" ca="1" si="37"/>
        <v/>
      </c>
      <c r="CI274" s="67" t="str">
        <f t="shared" ca="1" si="38"/>
        <v/>
      </c>
      <c r="CJ274" s="67" t="str">
        <f t="shared" si="39"/>
        <v/>
      </c>
      <c r="CK274" s="67" t="str">
        <f t="shared" si="40"/>
        <v/>
      </c>
      <c r="CL274" s="67" t="str">
        <f t="shared" si="41"/>
        <v/>
      </c>
    </row>
    <row r="275" spans="1:90" ht="27.75" customHeight="1" x14ac:dyDescent="0.3">
      <c r="A275" s="85">
        <v>32</v>
      </c>
      <c r="B275" s="111"/>
      <c r="C275" s="112"/>
      <c r="D275" s="112"/>
      <c r="E275" s="112"/>
      <c r="F275" s="112"/>
      <c r="G275" s="112"/>
      <c r="H275" s="112"/>
      <c r="I275" s="113"/>
      <c r="J275" s="111"/>
      <c r="K275" s="112"/>
      <c r="L275" s="112"/>
      <c r="M275" s="112"/>
      <c r="N275" s="112"/>
      <c r="O275" s="113"/>
      <c r="P275" s="119"/>
      <c r="Q275" s="120"/>
      <c r="R275" s="120"/>
      <c r="S275" s="120"/>
      <c r="T275" s="120"/>
      <c r="U275" s="114"/>
      <c r="V275" s="115"/>
      <c r="W275" s="116"/>
      <c r="X275" s="111"/>
      <c r="Y275" s="112"/>
      <c r="Z275" s="112"/>
      <c r="AA275" s="113"/>
      <c r="AB275" s="111"/>
      <c r="AC275" s="117"/>
      <c r="AD275" s="118"/>
      <c r="AE275" s="111"/>
      <c r="AF275" s="112"/>
      <c r="AG275" s="113"/>
      <c r="AH275" s="111"/>
      <c r="AI275" s="112"/>
      <c r="AJ275" s="112"/>
      <c r="AK275" s="113"/>
      <c r="AL275" s="67">
        <f t="shared" si="42"/>
        <v>32</v>
      </c>
      <c r="AM275" s="82" t="str">
        <f t="shared" ca="1" si="4"/>
        <v/>
      </c>
      <c r="AN275" s="68" t="str">
        <f t="shared" si="5"/>
        <v/>
      </c>
      <c r="AO275" s="68" t="b">
        <f>IF(AND(P275&lt;&gt;"",AE275="Italia",LEN(P275)=16,ISNA(VLOOKUP(MID(P275,12,4),COMUNI!B:B,1,FALSE))),FALSE,TRUE)</f>
        <v>1</v>
      </c>
      <c r="AP275" s="68" t="b">
        <f t="shared" si="6"/>
        <v>1</v>
      </c>
      <c r="AQ275" s="68" t="b">
        <f>OR(P275="",X275="",AE275&lt;&gt;"Italia",_xlfn.IFNA(VLOOKUP(X275,COMUNI!A:B,2,FALSE),"")=MID(P275,12,4))</f>
        <v>1</v>
      </c>
      <c r="AR275" s="68" t="b">
        <f t="shared" si="7"/>
        <v>1</v>
      </c>
      <c r="AS275" s="68" t="b">
        <f>IF(AE275="Italia",OR(P275="",U275="",_xlfn.IFNA(VLOOKUP(MID(P275,9,1),MESI!A:B,2,FALSE),"")=MONTH(U275)),TRUE)</f>
        <v>1</v>
      </c>
      <c r="AT275" s="67" t="b">
        <f t="shared" si="8"/>
        <v>1</v>
      </c>
      <c r="AU275" s="67" t="b">
        <f t="shared" si="9"/>
        <v>1</v>
      </c>
      <c r="AV275" s="67" t="b">
        <f t="shared" si="10"/>
        <v>1</v>
      </c>
      <c r="AW275" s="67" t="b">
        <f t="shared" si="11"/>
        <v>1</v>
      </c>
      <c r="AX275" s="67" t="b">
        <f t="shared" si="12"/>
        <v>1</v>
      </c>
      <c r="AY275" s="67" t="s">
        <v>17993</v>
      </c>
      <c r="AZ275" s="67">
        <f t="shared" si="13"/>
        <v>32</v>
      </c>
      <c r="BA275" s="67" t="b">
        <f t="shared" si="14"/>
        <v>1</v>
      </c>
      <c r="BB275" s="84" t="str">
        <f t="shared" si="15"/>
        <v/>
      </c>
      <c r="BC275" s="84" t="str">
        <f t="shared" si="16"/>
        <v/>
      </c>
      <c r="BD275" s="84" t="str">
        <f t="shared" si="17"/>
        <v/>
      </c>
      <c r="BE275" s="84" t="str">
        <f t="shared" si="18"/>
        <v/>
      </c>
      <c r="BF275" s="67" t="b">
        <f t="shared" si="19"/>
        <v>1</v>
      </c>
      <c r="BG275" s="67" t="b">
        <f>IF(ISNA(VLOOKUP(P275,$P$243:P274,1,FALSE)),TRUE,IF(LEN(P275)=16,FALSE,TRUE))</f>
        <v>1</v>
      </c>
      <c r="BH275" s="70" t="b">
        <f t="shared" ca="1" si="20"/>
        <v>1</v>
      </c>
      <c r="BI275" s="70" t="b">
        <f t="shared" ca="1" si="21"/>
        <v>1</v>
      </c>
      <c r="BJ275" s="67" t="b">
        <f>IF(AND(P275&lt;&gt;"",AE275&lt;&gt;"",AE275&lt;&gt;"Italia",ISNA(VLOOKUP(MID(P275,12,4),COMUNI!B:B,1,FALSE))=FALSE),FALSE,TRUE)</f>
        <v>1</v>
      </c>
      <c r="BK275" s="67" t="b">
        <f t="shared" si="22"/>
        <v>1</v>
      </c>
      <c r="BL275" s="67" t="b">
        <f t="shared" si="23"/>
        <v>1</v>
      </c>
      <c r="BU275" s="67" t="str">
        <f t="shared" si="24"/>
        <v/>
      </c>
      <c r="BV275" s="67" t="str">
        <f t="shared" si="25"/>
        <v/>
      </c>
      <c r="BW275" s="67" t="str">
        <f t="shared" si="26"/>
        <v/>
      </c>
      <c r="BX275" s="67" t="str">
        <f t="shared" si="27"/>
        <v/>
      </c>
      <c r="BY275" s="67" t="str">
        <f t="shared" si="28"/>
        <v/>
      </c>
      <c r="BZ275" s="67" t="str">
        <f t="shared" si="29"/>
        <v/>
      </c>
      <c r="CA275" s="67" t="str">
        <f t="shared" si="30"/>
        <v/>
      </c>
      <c r="CB275" s="67" t="str">
        <f t="shared" si="31"/>
        <v/>
      </c>
      <c r="CC275" s="67" t="str">
        <f t="shared" si="32"/>
        <v/>
      </c>
      <c r="CD275" s="67" t="str">
        <f t="shared" si="33"/>
        <v/>
      </c>
      <c r="CE275" s="67" t="str">
        <f t="shared" si="34"/>
        <v/>
      </c>
      <c r="CF275" s="67" t="str">
        <f t="shared" si="35"/>
        <v/>
      </c>
      <c r="CG275" s="67" t="str">
        <f t="shared" si="43"/>
        <v/>
      </c>
      <c r="CH275" s="67" t="str">
        <f t="shared" ca="1" si="37"/>
        <v/>
      </c>
      <c r="CI275" s="67" t="str">
        <f t="shared" ca="1" si="38"/>
        <v/>
      </c>
      <c r="CJ275" s="67" t="str">
        <f t="shared" si="39"/>
        <v/>
      </c>
      <c r="CK275" s="67" t="str">
        <f t="shared" si="40"/>
        <v/>
      </c>
      <c r="CL275" s="67" t="str">
        <f t="shared" si="41"/>
        <v/>
      </c>
    </row>
    <row r="276" spans="1:90" ht="27.75" customHeight="1" x14ac:dyDescent="0.3">
      <c r="A276" s="85">
        <v>33</v>
      </c>
      <c r="B276" s="111"/>
      <c r="C276" s="112"/>
      <c r="D276" s="112"/>
      <c r="E276" s="112"/>
      <c r="F276" s="112"/>
      <c r="G276" s="112"/>
      <c r="H276" s="112"/>
      <c r="I276" s="113"/>
      <c r="J276" s="111"/>
      <c r="K276" s="112"/>
      <c r="L276" s="112"/>
      <c r="M276" s="112"/>
      <c r="N276" s="112"/>
      <c r="O276" s="113"/>
      <c r="P276" s="119"/>
      <c r="Q276" s="120"/>
      <c r="R276" s="120"/>
      <c r="S276" s="120"/>
      <c r="T276" s="120"/>
      <c r="U276" s="114"/>
      <c r="V276" s="115"/>
      <c r="W276" s="116"/>
      <c r="X276" s="111"/>
      <c r="Y276" s="112"/>
      <c r="Z276" s="112"/>
      <c r="AA276" s="113"/>
      <c r="AB276" s="111"/>
      <c r="AC276" s="117"/>
      <c r="AD276" s="118"/>
      <c r="AE276" s="111"/>
      <c r="AF276" s="112"/>
      <c r="AG276" s="113"/>
      <c r="AH276" s="111"/>
      <c r="AI276" s="112"/>
      <c r="AJ276" s="112"/>
      <c r="AK276" s="113"/>
      <c r="AL276" s="67">
        <f t="shared" si="42"/>
        <v>33</v>
      </c>
      <c r="AM276" s="82" t="str">
        <f t="shared" ca="1" si="4"/>
        <v/>
      </c>
      <c r="AN276" s="68" t="str">
        <f t="shared" si="5"/>
        <v/>
      </c>
      <c r="AO276" s="68" t="b">
        <f>IF(AND(P276&lt;&gt;"",AE276="Italia",LEN(P276)=16,ISNA(VLOOKUP(MID(P276,12,4),COMUNI!B:B,1,FALSE))),FALSE,TRUE)</f>
        <v>1</v>
      </c>
      <c r="AP276" s="68" t="b">
        <f t="shared" si="6"/>
        <v>1</v>
      </c>
      <c r="AQ276" s="68" t="b">
        <f>OR(P276="",X276="",AE276&lt;&gt;"Italia",_xlfn.IFNA(VLOOKUP(X276,COMUNI!A:B,2,FALSE),"")=MID(P276,12,4))</f>
        <v>1</v>
      </c>
      <c r="AR276" s="68" t="b">
        <f t="shared" si="7"/>
        <v>1</v>
      </c>
      <c r="AS276" s="68" t="b">
        <f>IF(AE276="Italia",OR(P276="",U276="",_xlfn.IFNA(VLOOKUP(MID(P276,9,1),MESI!A:B,2,FALSE),"")=MONTH(U276)),TRUE)</f>
        <v>1</v>
      </c>
      <c r="AT276" s="67" t="b">
        <f t="shared" si="8"/>
        <v>1</v>
      </c>
      <c r="AU276" s="67" t="b">
        <f t="shared" si="9"/>
        <v>1</v>
      </c>
      <c r="AV276" s="67" t="b">
        <f t="shared" si="10"/>
        <v>1</v>
      </c>
      <c r="AW276" s="67" t="b">
        <f t="shared" si="11"/>
        <v>1</v>
      </c>
      <c r="AX276" s="67" t="b">
        <f t="shared" si="12"/>
        <v>1</v>
      </c>
      <c r="AY276" s="67" t="s">
        <v>17993</v>
      </c>
      <c r="AZ276" s="67">
        <f t="shared" si="13"/>
        <v>33</v>
      </c>
      <c r="BA276" s="67" t="b">
        <f t="shared" si="14"/>
        <v>1</v>
      </c>
      <c r="BB276" s="84" t="str">
        <f t="shared" si="15"/>
        <v/>
      </c>
      <c r="BC276" s="84" t="str">
        <f t="shared" si="16"/>
        <v/>
      </c>
      <c r="BD276" s="84" t="str">
        <f t="shared" si="17"/>
        <v/>
      </c>
      <c r="BE276" s="84" t="str">
        <f t="shared" si="18"/>
        <v/>
      </c>
      <c r="BF276" s="67" t="b">
        <f t="shared" si="19"/>
        <v>1</v>
      </c>
      <c r="BG276" s="67" t="b">
        <f>IF(ISNA(VLOOKUP(P276,$P$243:P275,1,FALSE)),TRUE,IF(LEN(P276)=16,FALSE,TRUE))</f>
        <v>1</v>
      </c>
      <c r="BH276" s="70" t="b">
        <f t="shared" ca="1" si="20"/>
        <v>1</v>
      </c>
      <c r="BI276" s="70" t="b">
        <f t="shared" ca="1" si="21"/>
        <v>1</v>
      </c>
      <c r="BJ276" s="67" t="b">
        <f>IF(AND(P276&lt;&gt;"",AE276&lt;&gt;"",AE276&lt;&gt;"Italia",ISNA(VLOOKUP(MID(P276,12,4),COMUNI!B:B,1,FALSE))=FALSE),FALSE,TRUE)</f>
        <v>1</v>
      </c>
      <c r="BK276" s="67" t="b">
        <f t="shared" si="22"/>
        <v>1</v>
      </c>
      <c r="BL276" s="67" t="b">
        <f t="shared" si="23"/>
        <v>1</v>
      </c>
      <c r="BU276" s="67" t="str">
        <f t="shared" si="24"/>
        <v/>
      </c>
      <c r="BV276" s="67" t="str">
        <f t="shared" si="25"/>
        <v/>
      </c>
      <c r="BW276" s="67" t="str">
        <f t="shared" si="26"/>
        <v/>
      </c>
      <c r="BX276" s="67" t="str">
        <f t="shared" si="27"/>
        <v/>
      </c>
      <c r="BY276" s="67" t="str">
        <f t="shared" si="28"/>
        <v/>
      </c>
      <c r="BZ276" s="67" t="str">
        <f t="shared" si="29"/>
        <v/>
      </c>
      <c r="CA276" s="67" t="str">
        <f t="shared" si="30"/>
        <v/>
      </c>
      <c r="CB276" s="67" t="str">
        <f t="shared" si="31"/>
        <v/>
      </c>
      <c r="CC276" s="67" t="str">
        <f t="shared" si="32"/>
        <v/>
      </c>
      <c r="CD276" s="67" t="str">
        <f t="shared" si="33"/>
        <v/>
      </c>
      <c r="CE276" s="67" t="str">
        <f t="shared" si="34"/>
        <v/>
      </c>
      <c r="CF276" s="67" t="str">
        <f t="shared" si="35"/>
        <v/>
      </c>
      <c r="CG276" s="67" t="str">
        <f t="shared" si="43"/>
        <v/>
      </c>
      <c r="CH276" s="67" t="str">
        <f t="shared" ca="1" si="37"/>
        <v/>
      </c>
      <c r="CI276" s="67" t="str">
        <f t="shared" ca="1" si="38"/>
        <v/>
      </c>
      <c r="CJ276" s="67" t="str">
        <f t="shared" si="39"/>
        <v/>
      </c>
      <c r="CK276" s="67" t="str">
        <f t="shared" si="40"/>
        <v/>
      </c>
      <c r="CL276" s="67" t="str">
        <f t="shared" si="41"/>
        <v/>
      </c>
    </row>
    <row r="277" spans="1:90" ht="27.75" customHeight="1" x14ac:dyDescent="0.3">
      <c r="A277" s="85">
        <v>34</v>
      </c>
      <c r="B277" s="111"/>
      <c r="C277" s="112"/>
      <c r="D277" s="112"/>
      <c r="E277" s="112"/>
      <c r="F277" s="112"/>
      <c r="G277" s="112"/>
      <c r="H277" s="112"/>
      <c r="I277" s="113"/>
      <c r="J277" s="111"/>
      <c r="K277" s="112"/>
      <c r="L277" s="112"/>
      <c r="M277" s="112"/>
      <c r="N277" s="112"/>
      <c r="O277" s="113"/>
      <c r="P277" s="119"/>
      <c r="Q277" s="120"/>
      <c r="R277" s="120"/>
      <c r="S277" s="120"/>
      <c r="T277" s="120"/>
      <c r="U277" s="114"/>
      <c r="V277" s="115"/>
      <c r="W277" s="116"/>
      <c r="X277" s="111"/>
      <c r="Y277" s="112"/>
      <c r="Z277" s="112"/>
      <c r="AA277" s="113"/>
      <c r="AB277" s="111"/>
      <c r="AC277" s="117"/>
      <c r="AD277" s="118"/>
      <c r="AE277" s="111"/>
      <c r="AF277" s="112"/>
      <c r="AG277" s="113"/>
      <c r="AH277" s="111"/>
      <c r="AI277" s="112"/>
      <c r="AJ277" s="112"/>
      <c r="AK277" s="113"/>
      <c r="AL277" s="67">
        <f t="shared" si="42"/>
        <v>34</v>
      </c>
      <c r="AM277" s="82" t="str">
        <f t="shared" ca="1" si="4"/>
        <v/>
      </c>
      <c r="AN277" s="68" t="str">
        <f t="shared" si="5"/>
        <v/>
      </c>
      <c r="AO277" s="68" t="b">
        <f>IF(AND(P277&lt;&gt;"",AE277="Italia",LEN(P277)=16,ISNA(VLOOKUP(MID(P277,12,4),COMUNI!B:B,1,FALSE))),FALSE,TRUE)</f>
        <v>1</v>
      </c>
      <c r="AP277" s="68" t="b">
        <f t="shared" si="6"/>
        <v>1</v>
      </c>
      <c r="AQ277" s="68" t="b">
        <f>OR(P277="",X277="",AE277&lt;&gt;"Italia",_xlfn.IFNA(VLOOKUP(X277,COMUNI!A:B,2,FALSE),"")=MID(P277,12,4))</f>
        <v>1</v>
      </c>
      <c r="AR277" s="68" t="b">
        <f t="shared" si="7"/>
        <v>1</v>
      </c>
      <c r="AS277" s="68" t="b">
        <f>IF(AE277="Italia",OR(P277="",U277="",_xlfn.IFNA(VLOOKUP(MID(P277,9,1),MESI!A:B,2,FALSE),"")=MONTH(U277)),TRUE)</f>
        <v>1</v>
      </c>
      <c r="AT277" s="67" t="b">
        <f t="shared" si="8"/>
        <v>1</v>
      </c>
      <c r="AU277" s="67" t="b">
        <f t="shared" si="9"/>
        <v>1</v>
      </c>
      <c r="AV277" s="67" t="b">
        <f t="shared" si="10"/>
        <v>1</v>
      </c>
      <c r="AW277" s="67" t="b">
        <f t="shared" si="11"/>
        <v>1</v>
      </c>
      <c r="AX277" s="67" t="b">
        <f t="shared" si="12"/>
        <v>1</v>
      </c>
      <c r="AY277" s="67" t="s">
        <v>17993</v>
      </c>
      <c r="AZ277" s="67">
        <f t="shared" si="13"/>
        <v>34</v>
      </c>
      <c r="BA277" s="67" t="b">
        <f t="shared" si="14"/>
        <v>1</v>
      </c>
      <c r="BB277" s="84" t="str">
        <f t="shared" si="15"/>
        <v/>
      </c>
      <c r="BC277" s="84" t="str">
        <f t="shared" si="16"/>
        <v/>
      </c>
      <c r="BD277" s="84" t="str">
        <f t="shared" si="17"/>
        <v/>
      </c>
      <c r="BE277" s="84" t="str">
        <f t="shared" si="18"/>
        <v/>
      </c>
      <c r="BF277" s="67" t="b">
        <f t="shared" si="19"/>
        <v>1</v>
      </c>
      <c r="BG277" s="67" t="b">
        <f>IF(ISNA(VLOOKUP(P277,$P$243:P276,1,FALSE)),TRUE,IF(LEN(P277)=16,FALSE,TRUE))</f>
        <v>1</v>
      </c>
      <c r="BH277" s="70" t="b">
        <f t="shared" ca="1" si="20"/>
        <v>1</v>
      </c>
      <c r="BI277" s="70" t="b">
        <f t="shared" ca="1" si="21"/>
        <v>1</v>
      </c>
      <c r="BJ277" s="67" t="b">
        <f>IF(AND(P277&lt;&gt;"",AE277&lt;&gt;"",AE277&lt;&gt;"Italia",ISNA(VLOOKUP(MID(P277,12,4),COMUNI!B:B,1,FALSE))=FALSE),FALSE,TRUE)</f>
        <v>1</v>
      </c>
      <c r="BK277" s="67" t="b">
        <f t="shared" si="22"/>
        <v>1</v>
      </c>
      <c r="BL277" s="67" t="b">
        <f t="shared" si="23"/>
        <v>1</v>
      </c>
      <c r="BU277" s="67" t="str">
        <f t="shared" si="24"/>
        <v/>
      </c>
      <c r="BV277" s="67" t="str">
        <f t="shared" si="25"/>
        <v/>
      </c>
      <c r="BW277" s="67" t="str">
        <f t="shared" si="26"/>
        <v/>
      </c>
      <c r="BX277" s="67" t="str">
        <f t="shared" si="27"/>
        <v/>
      </c>
      <c r="BY277" s="67" t="str">
        <f t="shared" si="28"/>
        <v/>
      </c>
      <c r="BZ277" s="67" t="str">
        <f t="shared" si="29"/>
        <v/>
      </c>
      <c r="CA277" s="67" t="str">
        <f t="shared" si="30"/>
        <v/>
      </c>
      <c r="CB277" s="67" t="str">
        <f t="shared" si="31"/>
        <v/>
      </c>
      <c r="CC277" s="67" t="str">
        <f t="shared" si="32"/>
        <v/>
      </c>
      <c r="CD277" s="67" t="str">
        <f t="shared" si="33"/>
        <v/>
      </c>
      <c r="CE277" s="67" t="str">
        <f t="shared" si="34"/>
        <v/>
      </c>
      <c r="CF277" s="67" t="str">
        <f t="shared" si="35"/>
        <v/>
      </c>
      <c r="CG277" s="67" t="str">
        <f t="shared" si="43"/>
        <v/>
      </c>
      <c r="CH277" s="67" t="str">
        <f t="shared" ca="1" si="37"/>
        <v/>
      </c>
      <c r="CI277" s="67" t="str">
        <f t="shared" ca="1" si="38"/>
        <v/>
      </c>
      <c r="CJ277" s="67" t="str">
        <f t="shared" si="39"/>
        <v/>
      </c>
      <c r="CK277" s="67" t="str">
        <f t="shared" si="40"/>
        <v/>
      </c>
      <c r="CL277" s="67" t="str">
        <f t="shared" si="41"/>
        <v/>
      </c>
    </row>
    <row r="278" spans="1:90" ht="27.75" customHeight="1" x14ac:dyDescent="0.3">
      <c r="A278" s="85">
        <v>35</v>
      </c>
      <c r="B278" s="111"/>
      <c r="C278" s="112"/>
      <c r="D278" s="112"/>
      <c r="E278" s="112"/>
      <c r="F278" s="112"/>
      <c r="G278" s="112"/>
      <c r="H278" s="112"/>
      <c r="I278" s="113"/>
      <c r="J278" s="111"/>
      <c r="K278" s="112"/>
      <c r="L278" s="112"/>
      <c r="M278" s="112"/>
      <c r="N278" s="112"/>
      <c r="O278" s="113"/>
      <c r="P278" s="119"/>
      <c r="Q278" s="120"/>
      <c r="R278" s="120"/>
      <c r="S278" s="120"/>
      <c r="T278" s="120"/>
      <c r="U278" s="114"/>
      <c r="V278" s="115"/>
      <c r="W278" s="116"/>
      <c r="X278" s="111"/>
      <c r="Y278" s="112"/>
      <c r="Z278" s="112"/>
      <c r="AA278" s="113"/>
      <c r="AB278" s="111"/>
      <c r="AC278" s="117"/>
      <c r="AD278" s="118"/>
      <c r="AE278" s="111"/>
      <c r="AF278" s="112"/>
      <c r="AG278" s="113"/>
      <c r="AH278" s="111"/>
      <c r="AI278" s="112"/>
      <c r="AJ278" s="112"/>
      <c r="AK278" s="113"/>
      <c r="AL278" s="67">
        <f t="shared" si="42"/>
        <v>35</v>
      </c>
      <c r="AM278" s="82" t="str">
        <f t="shared" ca="1" si="4"/>
        <v/>
      </c>
      <c r="AN278" s="68" t="str">
        <f t="shared" si="5"/>
        <v/>
      </c>
      <c r="AO278" s="68" t="b">
        <f>IF(AND(P278&lt;&gt;"",AE278="Italia",LEN(P278)=16,ISNA(VLOOKUP(MID(P278,12,4),COMUNI!B:B,1,FALSE))),FALSE,TRUE)</f>
        <v>1</v>
      </c>
      <c r="AP278" s="68" t="b">
        <f t="shared" si="6"/>
        <v>1</v>
      </c>
      <c r="AQ278" s="68" t="b">
        <f>OR(P278="",X278="",AE278&lt;&gt;"Italia",_xlfn.IFNA(VLOOKUP(X278,COMUNI!A:B,2,FALSE),"")=MID(P278,12,4))</f>
        <v>1</v>
      </c>
      <c r="AR278" s="68" t="b">
        <f t="shared" si="7"/>
        <v>1</v>
      </c>
      <c r="AS278" s="68" t="b">
        <f>IF(AE278="Italia",OR(P278="",U278="",_xlfn.IFNA(VLOOKUP(MID(P278,9,1),MESI!A:B,2,FALSE),"")=MONTH(U278)),TRUE)</f>
        <v>1</v>
      </c>
      <c r="AT278" s="67" t="b">
        <f t="shared" si="8"/>
        <v>1</v>
      </c>
      <c r="AU278" s="67" t="b">
        <f t="shared" si="9"/>
        <v>1</v>
      </c>
      <c r="AV278" s="67" t="b">
        <f t="shared" si="10"/>
        <v>1</v>
      </c>
      <c r="AW278" s="67" t="b">
        <f t="shared" si="11"/>
        <v>1</v>
      </c>
      <c r="AX278" s="67" t="b">
        <f t="shared" si="12"/>
        <v>1</v>
      </c>
      <c r="AY278" s="67" t="s">
        <v>17993</v>
      </c>
      <c r="AZ278" s="67">
        <f t="shared" si="13"/>
        <v>35</v>
      </c>
      <c r="BA278" s="67" t="b">
        <f t="shared" si="14"/>
        <v>1</v>
      </c>
      <c r="BB278" s="84" t="str">
        <f t="shared" si="15"/>
        <v/>
      </c>
      <c r="BC278" s="84" t="str">
        <f t="shared" si="16"/>
        <v/>
      </c>
      <c r="BD278" s="84" t="str">
        <f t="shared" si="17"/>
        <v/>
      </c>
      <c r="BE278" s="84" t="str">
        <f t="shared" si="18"/>
        <v/>
      </c>
      <c r="BF278" s="67" t="b">
        <f t="shared" si="19"/>
        <v>1</v>
      </c>
      <c r="BG278" s="67" t="b">
        <f>IF(ISNA(VLOOKUP(P278,$P$243:P277,1,FALSE)),TRUE,IF(LEN(P278)=16,FALSE,TRUE))</f>
        <v>1</v>
      </c>
      <c r="BH278" s="70" t="b">
        <f t="shared" ca="1" si="20"/>
        <v>1</v>
      </c>
      <c r="BI278" s="70" t="b">
        <f t="shared" ca="1" si="21"/>
        <v>1</v>
      </c>
      <c r="BJ278" s="67" t="b">
        <f>IF(AND(P278&lt;&gt;"",AE278&lt;&gt;"",AE278&lt;&gt;"Italia",ISNA(VLOOKUP(MID(P278,12,4),COMUNI!B:B,1,FALSE))=FALSE),FALSE,TRUE)</f>
        <v>1</v>
      </c>
      <c r="BK278" s="67" t="b">
        <f t="shared" si="22"/>
        <v>1</v>
      </c>
      <c r="BL278" s="67" t="b">
        <f t="shared" si="23"/>
        <v>1</v>
      </c>
      <c r="BU278" s="67" t="str">
        <f t="shared" si="24"/>
        <v/>
      </c>
      <c r="BV278" s="67" t="str">
        <f t="shared" si="25"/>
        <v/>
      </c>
      <c r="BW278" s="67" t="str">
        <f t="shared" si="26"/>
        <v/>
      </c>
      <c r="BX278" s="67" t="str">
        <f t="shared" si="27"/>
        <v/>
      </c>
      <c r="BY278" s="67" t="str">
        <f t="shared" si="28"/>
        <v/>
      </c>
      <c r="BZ278" s="67" t="str">
        <f t="shared" si="29"/>
        <v/>
      </c>
      <c r="CA278" s="67" t="str">
        <f t="shared" si="30"/>
        <v/>
      </c>
      <c r="CB278" s="67" t="str">
        <f t="shared" si="31"/>
        <v/>
      </c>
      <c r="CC278" s="67" t="str">
        <f t="shared" si="32"/>
        <v/>
      </c>
      <c r="CD278" s="67" t="str">
        <f t="shared" si="33"/>
        <v/>
      </c>
      <c r="CE278" s="67" t="str">
        <f t="shared" si="34"/>
        <v/>
      </c>
      <c r="CF278" s="67" t="str">
        <f t="shared" si="35"/>
        <v/>
      </c>
      <c r="CG278" s="67" t="str">
        <f t="shared" si="43"/>
        <v/>
      </c>
      <c r="CH278" s="67" t="str">
        <f t="shared" ca="1" si="37"/>
        <v/>
      </c>
      <c r="CI278" s="67" t="str">
        <f t="shared" ca="1" si="38"/>
        <v/>
      </c>
      <c r="CJ278" s="67" t="str">
        <f t="shared" si="39"/>
        <v/>
      </c>
      <c r="CK278" s="67" t="str">
        <f t="shared" si="40"/>
        <v/>
      </c>
      <c r="CL278" s="67" t="str">
        <f t="shared" si="41"/>
        <v/>
      </c>
    </row>
    <row r="279" spans="1:90" ht="27.75" customHeight="1" x14ac:dyDescent="0.3">
      <c r="A279" s="85">
        <v>36</v>
      </c>
      <c r="B279" s="111"/>
      <c r="C279" s="112"/>
      <c r="D279" s="112"/>
      <c r="E279" s="112"/>
      <c r="F279" s="112"/>
      <c r="G279" s="112"/>
      <c r="H279" s="112"/>
      <c r="I279" s="113"/>
      <c r="J279" s="111"/>
      <c r="K279" s="112"/>
      <c r="L279" s="112"/>
      <c r="M279" s="112"/>
      <c r="N279" s="112"/>
      <c r="O279" s="113"/>
      <c r="P279" s="119"/>
      <c r="Q279" s="120"/>
      <c r="R279" s="120"/>
      <c r="S279" s="120"/>
      <c r="T279" s="120"/>
      <c r="U279" s="114"/>
      <c r="V279" s="115"/>
      <c r="W279" s="116"/>
      <c r="X279" s="111"/>
      <c r="Y279" s="112"/>
      <c r="Z279" s="112"/>
      <c r="AA279" s="113"/>
      <c r="AB279" s="111"/>
      <c r="AC279" s="117"/>
      <c r="AD279" s="118"/>
      <c r="AE279" s="111"/>
      <c r="AF279" s="112"/>
      <c r="AG279" s="113"/>
      <c r="AH279" s="111"/>
      <c r="AI279" s="112"/>
      <c r="AJ279" s="112"/>
      <c r="AK279" s="113"/>
      <c r="AL279" s="67">
        <f t="shared" si="42"/>
        <v>36</v>
      </c>
      <c r="AM279" s="82" t="str">
        <f t="shared" ca="1" si="4"/>
        <v/>
      </c>
      <c r="AN279" s="68" t="str">
        <f t="shared" si="5"/>
        <v/>
      </c>
      <c r="AO279" s="68" t="b">
        <f>IF(AND(P279&lt;&gt;"",AE279="Italia",LEN(P279)=16,ISNA(VLOOKUP(MID(P279,12,4),COMUNI!B:B,1,FALSE))),FALSE,TRUE)</f>
        <v>1</v>
      </c>
      <c r="AP279" s="68" t="b">
        <f t="shared" si="6"/>
        <v>1</v>
      </c>
      <c r="AQ279" s="68" t="b">
        <f>OR(P279="",X279="",AE279&lt;&gt;"Italia",_xlfn.IFNA(VLOOKUP(X279,COMUNI!A:B,2,FALSE),"")=MID(P279,12,4))</f>
        <v>1</v>
      </c>
      <c r="AR279" s="68" t="b">
        <f t="shared" si="7"/>
        <v>1</v>
      </c>
      <c r="AS279" s="68" t="b">
        <f>IF(AE279="Italia",OR(P279="",U279="",_xlfn.IFNA(VLOOKUP(MID(P279,9,1),MESI!A:B,2,FALSE),"")=MONTH(U279)),TRUE)</f>
        <v>1</v>
      </c>
      <c r="AT279" s="67" t="b">
        <f t="shared" si="8"/>
        <v>1</v>
      </c>
      <c r="AU279" s="67" t="b">
        <f t="shared" si="9"/>
        <v>1</v>
      </c>
      <c r="AV279" s="67" t="b">
        <f t="shared" si="10"/>
        <v>1</v>
      </c>
      <c r="AW279" s="67" t="b">
        <f t="shared" si="11"/>
        <v>1</v>
      </c>
      <c r="AX279" s="67" t="b">
        <f t="shared" si="12"/>
        <v>1</v>
      </c>
      <c r="AY279" s="67" t="s">
        <v>17993</v>
      </c>
      <c r="AZ279" s="67">
        <f t="shared" si="13"/>
        <v>36</v>
      </c>
      <c r="BA279" s="67" t="b">
        <f t="shared" si="14"/>
        <v>1</v>
      </c>
      <c r="BB279" s="84" t="str">
        <f t="shared" si="15"/>
        <v/>
      </c>
      <c r="BC279" s="84" t="str">
        <f t="shared" si="16"/>
        <v/>
      </c>
      <c r="BD279" s="84" t="str">
        <f t="shared" si="17"/>
        <v/>
      </c>
      <c r="BE279" s="84" t="str">
        <f t="shared" si="18"/>
        <v/>
      </c>
      <c r="BF279" s="67" t="b">
        <f t="shared" si="19"/>
        <v>1</v>
      </c>
      <c r="BG279" s="67" t="b">
        <f>IF(ISNA(VLOOKUP(P279,$P$243:P278,1,FALSE)),TRUE,IF(LEN(P279)=16,FALSE,TRUE))</f>
        <v>1</v>
      </c>
      <c r="BH279" s="70" t="b">
        <f t="shared" ca="1" si="20"/>
        <v>1</v>
      </c>
      <c r="BI279" s="70" t="b">
        <f t="shared" ca="1" si="21"/>
        <v>1</v>
      </c>
      <c r="BJ279" s="67" t="b">
        <f>IF(AND(P279&lt;&gt;"",AE279&lt;&gt;"",AE279&lt;&gt;"Italia",ISNA(VLOOKUP(MID(P279,12,4),COMUNI!B:B,1,FALSE))=FALSE),FALSE,TRUE)</f>
        <v>1</v>
      </c>
      <c r="BK279" s="67" t="b">
        <f t="shared" si="22"/>
        <v>1</v>
      </c>
      <c r="BL279" s="67" t="b">
        <f t="shared" si="23"/>
        <v>1</v>
      </c>
      <c r="BU279" s="67" t="str">
        <f t="shared" si="24"/>
        <v/>
      </c>
      <c r="BV279" s="67" t="str">
        <f t="shared" si="25"/>
        <v/>
      </c>
      <c r="BW279" s="67" t="str">
        <f t="shared" si="26"/>
        <v/>
      </c>
      <c r="BX279" s="67" t="str">
        <f t="shared" si="27"/>
        <v/>
      </c>
      <c r="BY279" s="67" t="str">
        <f t="shared" si="28"/>
        <v/>
      </c>
      <c r="BZ279" s="67" t="str">
        <f t="shared" si="29"/>
        <v/>
      </c>
      <c r="CA279" s="67" t="str">
        <f t="shared" si="30"/>
        <v/>
      </c>
      <c r="CB279" s="67" t="str">
        <f t="shared" si="31"/>
        <v/>
      </c>
      <c r="CC279" s="67" t="str">
        <f t="shared" si="32"/>
        <v/>
      </c>
      <c r="CD279" s="67" t="str">
        <f t="shared" si="33"/>
        <v/>
      </c>
      <c r="CE279" s="67" t="str">
        <f t="shared" si="34"/>
        <v/>
      </c>
      <c r="CF279" s="67" t="str">
        <f t="shared" si="35"/>
        <v/>
      </c>
      <c r="CG279" s="67" t="str">
        <f t="shared" si="43"/>
        <v/>
      </c>
      <c r="CH279" s="67" t="str">
        <f t="shared" ca="1" si="37"/>
        <v/>
      </c>
      <c r="CI279" s="67" t="str">
        <f t="shared" ca="1" si="38"/>
        <v/>
      </c>
      <c r="CJ279" s="67" t="str">
        <f t="shared" si="39"/>
        <v/>
      </c>
      <c r="CK279" s="67" t="str">
        <f t="shared" si="40"/>
        <v/>
      </c>
      <c r="CL279" s="67" t="str">
        <f t="shared" si="41"/>
        <v/>
      </c>
    </row>
    <row r="280" spans="1:90" ht="27.75" customHeight="1" x14ac:dyDescent="0.3">
      <c r="A280" s="85">
        <v>37</v>
      </c>
      <c r="B280" s="111"/>
      <c r="C280" s="112"/>
      <c r="D280" s="112"/>
      <c r="E280" s="112"/>
      <c r="F280" s="112"/>
      <c r="G280" s="112"/>
      <c r="H280" s="112"/>
      <c r="I280" s="113"/>
      <c r="J280" s="111"/>
      <c r="K280" s="112"/>
      <c r="L280" s="112"/>
      <c r="M280" s="112"/>
      <c r="N280" s="112"/>
      <c r="O280" s="113"/>
      <c r="P280" s="119"/>
      <c r="Q280" s="120"/>
      <c r="R280" s="120"/>
      <c r="S280" s="120"/>
      <c r="T280" s="120"/>
      <c r="U280" s="114"/>
      <c r="V280" s="115"/>
      <c r="W280" s="116"/>
      <c r="X280" s="111"/>
      <c r="Y280" s="112"/>
      <c r="Z280" s="112"/>
      <c r="AA280" s="113"/>
      <c r="AB280" s="111"/>
      <c r="AC280" s="117"/>
      <c r="AD280" s="118"/>
      <c r="AE280" s="111"/>
      <c r="AF280" s="112"/>
      <c r="AG280" s="113"/>
      <c r="AH280" s="111"/>
      <c r="AI280" s="112"/>
      <c r="AJ280" s="112"/>
      <c r="AK280" s="113"/>
      <c r="AL280" s="67">
        <f t="shared" si="42"/>
        <v>37</v>
      </c>
      <c r="AM280" s="82" t="str">
        <f t="shared" ca="1" si="4"/>
        <v/>
      </c>
      <c r="AN280" s="68" t="str">
        <f t="shared" si="5"/>
        <v/>
      </c>
      <c r="AO280" s="68" t="b">
        <f>IF(AND(P280&lt;&gt;"",AE280="Italia",LEN(P280)=16,ISNA(VLOOKUP(MID(P280,12,4),COMUNI!B:B,1,FALSE))),FALSE,TRUE)</f>
        <v>1</v>
      </c>
      <c r="AP280" s="68" t="b">
        <f t="shared" si="6"/>
        <v>1</v>
      </c>
      <c r="AQ280" s="68" t="b">
        <f>OR(P280="",X280="",AE280&lt;&gt;"Italia",_xlfn.IFNA(VLOOKUP(X280,COMUNI!A:B,2,FALSE),"")=MID(P280,12,4))</f>
        <v>1</v>
      </c>
      <c r="AR280" s="68" t="b">
        <f t="shared" si="7"/>
        <v>1</v>
      </c>
      <c r="AS280" s="68" t="b">
        <f>IF(AE280="Italia",OR(P280="",U280="",_xlfn.IFNA(VLOOKUP(MID(P280,9,1),MESI!A:B,2,FALSE),"")=MONTH(U280)),TRUE)</f>
        <v>1</v>
      </c>
      <c r="AT280" s="67" t="b">
        <f t="shared" si="8"/>
        <v>1</v>
      </c>
      <c r="AU280" s="67" t="b">
        <f t="shared" si="9"/>
        <v>1</v>
      </c>
      <c r="AV280" s="67" t="b">
        <f t="shared" si="10"/>
        <v>1</v>
      </c>
      <c r="AW280" s="67" t="b">
        <f t="shared" si="11"/>
        <v>1</v>
      </c>
      <c r="AX280" s="67" t="b">
        <f t="shared" si="12"/>
        <v>1</v>
      </c>
      <c r="AY280" s="67" t="s">
        <v>17993</v>
      </c>
      <c r="AZ280" s="67">
        <f t="shared" si="13"/>
        <v>37</v>
      </c>
      <c r="BA280" s="67" t="b">
        <f t="shared" si="14"/>
        <v>1</v>
      </c>
      <c r="BB280" s="84" t="str">
        <f t="shared" si="15"/>
        <v/>
      </c>
      <c r="BC280" s="84" t="str">
        <f t="shared" si="16"/>
        <v/>
      </c>
      <c r="BD280" s="84" t="str">
        <f t="shared" si="17"/>
        <v/>
      </c>
      <c r="BE280" s="84" t="str">
        <f t="shared" si="18"/>
        <v/>
      </c>
      <c r="BF280" s="67" t="b">
        <f t="shared" si="19"/>
        <v>1</v>
      </c>
      <c r="BG280" s="67" t="b">
        <f>IF(ISNA(VLOOKUP(P280,$P$243:P279,1,FALSE)),TRUE,IF(LEN(P280)=16,FALSE,TRUE))</f>
        <v>1</v>
      </c>
      <c r="BH280" s="70" t="b">
        <f t="shared" ca="1" si="20"/>
        <v>1</v>
      </c>
      <c r="BI280" s="70" t="b">
        <f t="shared" ca="1" si="21"/>
        <v>1</v>
      </c>
      <c r="BJ280" s="67" t="b">
        <f>IF(AND(P280&lt;&gt;"",AE280&lt;&gt;"",AE280&lt;&gt;"Italia",ISNA(VLOOKUP(MID(P280,12,4),COMUNI!B:B,1,FALSE))=FALSE),FALSE,TRUE)</f>
        <v>1</v>
      </c>
      <c r="BK280" s="67" t="b">
        <f t="shared" si="22"/>
        <v>1</v>
      </c>
      <c r="BL280" s="67" t="b">
        <f t="shared" si="23"/>
        <v>1</v>
      </c>
      <c r="BU280" s="67" t="str">
        <f t="shared" si="24"/>
        <v/>
      </c>
      <c r="BV280" s="67" t="str">
        <f t="shared" si="25"/>
        <v/>
      </c>
      <c r="BW280" s="67" t="str">
        <f t="shared" si="26"/>
        <v/>
      </c>
      <c r="BX280" s="67" t="str">
        <f t="shared" si="27"/>
        <v/>
      </c>
      <c r="BY280" s="67" t="str">
        <f t="shared" si="28"/>
        <v/>
      </c>
      <c r="BZ280" s="67" t="str">
        <f t="shared" si="29"/>
        <v/>
      </c>
      <c r="CA280" s="67" t="str">
        <f t="shared" si="30"/>
        <v/>
      </c>
      <c r="CB280" s="67" t="str">
        <f t="shared" si="31"/>
        <v/>
      </c>
      <c r="CC280" s="67" t="str">
        <f t="shared" si="32"/>
        <v/>
      </c>
      <c r="CD280" s="67" t="str">
        <f t="shared" si="33"/>
        <v/>
      </c>
      <c r="CE280" s="67" t="str">
        <f t="shared" si="34"/>
        <v/>
      </c>
      <c r="CF280" s="67" t="str">
        <f t="shared" si="35"/>
        <v/>
      </c>
      <c r="CG280" s="67" t="str">
        <f t="shared" si="43"/>
        <v/>
      </c>
      <c r="CH280" s="67" t="str">
        <f t="shared" ca="1" si="37"/>
        <v/>
      </c>
      <c r="CI280" s="67" t="str">
        <f t="shared" ca="1" si="38"/>
        <v/>
      </c>
      <c r="CJ280" s="67" t="str">
        <f t="shared" si="39"/>
        <v/>
      </c>
      <c r="CK280" s="67" t="str">
        <f t="shared" si="40"/>
        <v/>
      </c>
      <c r="CL280" s="67" t="str">
        <f t="shared" si="41"/>
        <v/>
      </c>
    </row>
    <row r="281" spans="1:90" ht="27.75" customHeight="1" x14ac:dyDescent="0.3">
      <c r="A281" s="85">
        <v>38</v>
      </c>
      <c r="B281" s="111"/>
      <c r="C281" s="112"/>
      <c r="D281" s="112"/>
      <c r="E281" s="112"/>
      <c r="F281" s="112"/>
      <c r="G281" s="112"/>
      <c r="H281" s="112"/>
      <c r="I281" s="113"/>
      <c r="J281" s="111"/>
      <c r="K281" s="112"/>
      <c r="L281" s="112"/>
      <c r="M281" s="112"/>
      <c r="N281" s="112"/>
      <c r="O281" s="113"/>
      <c r="P281" s="119"/>
      <c r="Q281" s="120"/>
      <c r="R281" s="120"/>
      <c r="S281" s="120"/>
      <c r="T281" s="120"/>
      <c r="U281" s="114"/>
      <c r="V281" s="115"/>
      <c r="W281" s="116"/>
      <c r="X281" s="111"/>
      <c r="Y281" s="112"/>
      <c r="Z281" s="112"/>
      <c r="AA281" s="113"/>
      <c r="AB281" s="111"/>
      <c r="AC281" s="117"/>
      <c r="AD281" s="118"/>
      <c r="AE281" s="111"/>
      <c r="AF281" s="112"/>
      <c r="AG281" s="113"/>
      <c r="AH281" s="111"/>
      <c r="AI281" s="112"/>
      <c r="AJ281" s="112"/>
      <c r="AK281" s="113"/>
      <c r="AL281" s="67">
        <f t="shared" si="42"/>
        <v>38</v>
      </c>
      <c r="AM281" s="82" t="str">
        <f t="shared" ca="1" si="4"/>
        <v/>
      </c>
      <c r="AN281" s="68" t="str">
        <f t="shared" si="5"/>
        <v/>
      </c>
      <c r="AO281" s="68" t="b">
        <f>IF(AND(P281&lt;&gt;"",AE281="Italia",LEN(P281)=16,ISNA(VLOOKUP(MID(P281,12,4),COMUNI!B:B,1,FALSE))),FALSE,TRUE)</f>
        <v>1</v>
      </c>
      <c r="AP281" s="68" t="b">
        <f t="shared" si="6"/>
        <v>1</v>
      </c>
      <c r="AQ281" s="68" t="b">
        <f>OR(P281="",X281="",AE281&lt;&gt;"Italia",_xlfn.IFNA(VLOOKUP(X281,COMUNI!A:B,2,FALSE),"")=MID(P281,12,4))</f>
        <v>1</v>
      </c>
      <c r="AR281" s="68" t="b">
        <f t="shared" si="7"/>
        <v>1</v>
      </c>
      <c r="AS281" s="68" t="b">
        <f>IF(AE281="Italia",OR(P281="",U281="",_xlfn.IFNA(VLOOKUP(MID(P281,9,1),MESI!A:B,2,FALSE),"")=MONTH(U281)),TRUE)</f>
        <v>1</v>
      </c>
      <c r="AT281" s="67" t="b">
        <f t="shared" si="8"/>
        <v>1</v>
      </c>
      <c r="AU281" s="67" t="b">
        <f t="shared" si="9"/>
        <v>1</v>
      </c>
      <c r="AV281" s="67" t="b">
        <f t="shared" si="10"/>
        <v>1</v>
      </c>
      <c r="AW281" s="67" t="b">
        <f t="shared" si="11"/>
        <v>1</v>
      </c>
      <c r="AX281" s="67" t="b">
        <f t="shared" si="12"/>
        <v>1</v>
      </c>
      <c r="AY281" s="67" t="s">
        <v>17993</v>
      </c>
      <c r="AZ281" s="67">
        <f t="shared" si="13"/>
        <v>38</v>
      </c>
      <c r="BA281" s="67" t="b">
        <f t="shared" si="14"/>
        <v>1</v>
      </c>
      <c r="BB281" s="84" t="str">
        <f t="shared" si="15"/>
        <v/>
      </c>
      <c r="BC281" s="84" t="str">
        <f t="shared" si="16"/>
        <v/>
      </c>
      <c r="BD281" s="84" t="str">
        <f t="shared" si="17"/>
        <v/>
      </c>
      <c r="BE281" s="84" t="str">
        <f t="shared" si="18"/>
        <v/>
      </c>
      <c r="BF281" s="67" t="b">
        <f t="shared" si="19"/>
        <v>1</v>
      </c>
      <c r="BG281" s="67" t="b">
        <f>IF(ISNA(VLOOKUP(P281,$P$243:P280,1,FALSE)),TRUE,IF(LEN(P281)=16,FALSE,TRUE))</f>
        <v>1</v>
      </c>
      <c r="BH281" s="70" t="b">
        <f t="shared" ca="1" si="20"/>
        <v>1</v>
      </c>
      <c r="BI281" s="70" t="b">
        <f t="shared" ca="1" si="21"/>
        <v>1</v>
      </c>
      <c r="BJ281" s="67" t="b">
        <f>IF(AND(P281&lt;&gt;"",AE281&lt;&gt;"",AE281&lt;&gt;"Italia",ISNA(VLOOKUP(MID(P281,12,4),COMUNI!B:B,1,FALSE))=FALSE),FALSE,TRUE)</f>
        <v>1</v>
      </c>
      <c r="BK281" s="67" t="b">
        <f t="shared" si="22"/>
        <v>1</v>
      </c>
      <c r="BL281" s="67" t="b">
        <f t="shared" si="23"/>
        <v>1</v>
      </c>
      <c r="BU281" s="67" t="str">
        <f t="shared" si="24"/>
        <v/>
      </c>
      <c r="BV281" s="67" t="str">
        <f t="shared" si="25"/>
        <v/>
      </c>
      <c r="BW281" s="67" t="str">
        <f t="shared" si="26"/>
        <v/>
      </c>
      <c r="BX281" s="67" t="str">
        <f t="shared" si="27"/>
        <v/>
      </c>
      <c r="BY281" s="67" t="str">
        <f t="shared" si="28"/>
        <v/>
      </c>
      <c r="BZ281" s="67" t="str">
        <f t="shared" si="29"/>
        <v/>
      </c>
      <c r="CA281" s="67" t="str">
        <f t="shared" si="30"/>
        <v/>
      </c>
      <c r="CB281" s="67" t="str">
        <f t="shared" si="31"/>
        <v/>
      </c>
      <c r="CC281" s="67" t="str">
        <f t="shared" si="32"/>
        <v/>
      </c>
      <c r="CD281" s="67" t="str">
        <f t="shared" si="33"/>
        <v/>
      </c>
      <c r="CE281" s="67" t="str">
        <f t="shared" si="34"/>
        <v/>
      </c>
      <c r="CF281" s="67" t="str">
        <f t="shared" si="35"/>
        <v/>
      </c>
      <c r="CG281" s="67" t="str">
        <f t="shared" si="43"/>
        <v/>
      </c>
      <c r="CH281" s="67" t="str">
        <f t="shared" ca="1" si="37"/>
        <v/>
      </c>
      <c r="CI281" s="67" t="str">
        <f t="shared" ca="1" si="38"/>
        <v/>
      </c>
      <c r="CJ281" s="67" t="str">
        <f t="shared" si="39"/>
        <v/>
      </c>
      <c r="CK281" s="67" t="str">
        <f t="shared" si="40"/>
        <v/>
      </c>
      <c r="CL281" s="67" t="str">
        <f t="shared" si="41"/>
        <v/>
      </c>
    </row>
    <row r="282" spans="1:90" ht="27.75" customHeight="1" x14ac:dyDescent="0.3">
      <c r="A282" s="85">
        <v>39</v>
      </c>
      <c r="B282" s="111"/>
      <c r="C282" s="112"/>
      <c r="D282" s="112"/>
      <c r="E282" s="112"/>
      <c r="F282" s="112"/>
      <c r="G282" s="112"/>
      <c r="H282" s="112"/>
      <c r="I282" s="113"/>
      <c r="J282" s="111"/>
      <c r="K282" s="112"/>
      <c r="L282" s="112"/>
      <c r="M282" s="112"/>
      <c r="N282" s="112"/>
      <c r="O282" s="113"/>
      <c r="P282" s="119"/>
      <c r="Q282" s="120"/>
      <c r="R282" s="120"/>
      <c r="S282" s="120"/>
      <c r="T282" s="120"/>
      <c r="U282" s="114"/>
      <c r="V282" s="115"/>
      <c r="W282" s="116"/>
      <c r="X282" s="111"/>
      <c r="Y282" s="112"/>
      <c r="Z282" s="112"/>
      <c r="AA282" s="113"/>
      <c r="AB282" s="111"/>
      <c r="AC282" s="117"/>
      <c r="AD282" s="118"/>
      <c r="AE282" s="111"/>
      <c r="AF282" s="112"/>
      <c r="AG282" s="113"/>
      <c r="AH282" s="111"/>
      <c r="AI282" s="112"/>
      <c r="AJ282" s="112"/>
      <c r="AK282" s="113"/>
      <c r="AL282" s="67">
        <f t="shared" si="42"/>
        <v>39</v>
      </c>
      <c r="AM282" s="82" t="str">
        <f t="shared" ca="1" si="4"/>
        <v/>
      </c>
      <c r="AN282" s="68" t="str">
        <f t="shared" si="5"/>
        <v/>
      </c>
      <c r="AO282" s="68" t="b">
        <f>IF(AND(P282&lt;&gt;"",AE282="Italia",LEN(P282)=16,ISNA(VLOOKUP(MID(P282,12,4),COMUNI!B:B,1,FALSE))),FALSE,TRUE)</f>
        <v>1</v>
      </c>
      <c r="AP282" s="68" t="b">
        <f t="shared" si="6"/>
        <v>1</v>
      </c>
      <c r="AQ282" s="68" t="b">
        <f>OR(P282="",X282="",AE282&lt;&gt;"Italia",_xlfn.IFNA(VLOOKUP(X282,COMUNI!A:B,2,FALSE),"")=MID(P282,12,4))</f>
        <v>1</v>
      </c>
      <c r="AR282" s="68" t="b">
        <f t="shared" si="7"/>
        <v>1</v>
      </c>
      <c r="AS282" s="68" t="b">
        <f>IF(AE282="Italia",OR(P282="",U282="",_xlfn.IFNA(VLOOKUP(MID(P282,9,1),MESI!A:B,2,FALSE),"")=MONTH(U282)),TRUE)</f>
        <v>1</v>
      </c>
      <c r="AT282" s="67" t="b">
        <f t="shared" si="8"/>
        <v>1</v>
      </c>
      <c r="AU282" s="67" t="b">
        <f t="shared" si="9"/>
        <v>1</v>
      </c>
      <c r="AV282" s="67" t="b">
        <f t="shared" si="10"/>
        <v>1</v>
      </c>
      <c r="AW282" s="67" t="b">
        <f t="shared" si="11"/>
        <v>1</v>
      </c>
      <c r="AX282" s="67" t="b">
        <f t="shared" si="12"/>
        <v>1</v>
      </c>
      <c r="AY282" s="67" t="s">
        <v>17993</v>
      </c>
      <c r="AZ282" s="67">
        <f t="shared" si="13"/>
        <v>39</v>
      </c>
      <c r="BA282" s="67" t="b">
        <f t="shared" si="14"/>
        <v>1</v>
      </c>
      <c r="BB282" s="84" t="str">
        <f t="shared" si="15"/>
        <v/>
      </c>
      <c r="BC282" s="84" t="str">
        <f t="shared" si="16"/>
        <v/>
      </c>
      <c r="BD282" s="84" t="str">
        <f t="shared" si="17"/>
        <v/>
      </c>
      <c r="BE282" s="84" t="str">
        <f t="shared" si="18"/>
        <v/>
      </c>
      <c r="BF282" s="67" t="b">
        <f t="shared" si="19"/>
        <v>1</v>
      </c>
      <c r="BG282" s="67" t="b">
        <f>IF(ISNA(VLOOKUP(P282,$P$243:P281,1,FALSE)),TRUE,IF(LEN(P282)=16,FALSE,TRUE))</f>
        <v>1</v>
      </c>
      <c r="BH282" s="70" t="b">
        <f t="shared" ca="1" si="20"/>
        <v>1</v>
      </c>
      <c r="BI282" s="70" t="b">
        <f t="shared" ca="1" si="21"/>
        <v>1</v>
      </c>
      <c r="BJ282" s="67" t="b">
        <f>IF(AND(P282&lt;&gt;"",AE282&lt;&gt;"",AE282&lt;&gt;"Italia",ISNA(VLOOKUP(MID(P282,12,4),COMUNI!B:B,1,FALSE))=FALSE),FALSE,TRUE)</f>
        <v>1</v>
      </c>
      <c r="BK282" s="67" t="b">
        <f t="shared" si="22"/>
        <v>1</v>
      </c>
      <c r="BL282" s="67" t="b">
        <f t="shared" si="23"/>
        <v>1</v>
      </c>
      <c r="BU282" s="67" t="str">
        <f t="shared" si="24"/>
        <v/>
      </c>
      <c r="BV282" s="67" t="str">
        <f t="shared" si="25"/>
        <v/>
      </c>
      <c r="BW282" s="67" t="str">
        <f t="shared" si="26"/>
        <v/>
      </c>
      <c r="BX282" s="67" t="str">
        <f t="shared" si="27"/>
        <v/>
      </c>
      <c r="BY282" s="67" t="str">
        <f t="shared" si="28"/>
        <v/>
      </c>
      <c r="BZ282" s="67" t="str">
        <f t="shared" si="29"/>
        <v/>
      </c>
      <c r="CA282" s="67" t="str">
        <f t="shared" si="30"/>
        <v/>
      </c>
      <c r="CB282" s="67" t="str">
        <f t="shared" si="31"/>
        <v/>
      </c>
      <c r="CC282" s="67" t="str">
        <f t="shared" si="32"/>
        <v/>
      </c>
      <c r="CD282" s="67" t="str">
        <f t="shared" si="33"/>
        <v/>
      </c>
      <c r="CE282" s="67" t="str">
        <f t="shared" si="34"/>
        <v/>
      </c>
      <c r="CF282" s="67" t="str">
        <f t="shared" si="35"/>
        <v/>
      </c>
      <c r="CG282" s="67" t="str">
        <f t="shared" si="43"/>
        <v/>
      </c>
      <c r="CH282" s="67" t="str">
        <f t="shared" ca="1" si="37"/>
        <v/>
      </c>
      <c r="CI282" s="67" t="str">
        <f t="shared" ca="1" si="38"/>
        <v/>
      </c>
      <c r="CJ282" s="67" t="str">
        <f t="shared" si="39"/>
        <v/>
      </c>
      <c r="CK282" s="67" t="str">
        <f t="shared" si="40"/>
        <v/>
      </c>
      <c r="CL282" s="67" t="str">
        <f t="shared" si="41"/>
        <v/>
      </c>
    </row>
    <row r="283" spans="1:90" ht="27.75" customHeight="1" x14ac:dyDescent="0.3">
      <c r="A283" s="85">
        <v>40</v>
      </c>
      <c r="B283" s="111"/>
      <c r="C283" s="112"/>
      <c r="D283" s="112"/>
      <c r="E283" s="112"/>
      <c r="F283" s="112"/>
      <c r="G283" s="112"/>
      <c r="H283" s="112"/>
      <c r="I283" s="113"/>
      <c r="J283" s="111"/>
      <c r="K283" s="112"/>
      <c r="L283" s="112"/>
      <c r="M283" s="112"/>
      <c r="N283" s="112"/>
      <c r="O283" s="113"/>
      <c r="P283" s="119"/>
      <c r="Q283" s="120"/>
      <c r="R283" s="120"/>
      <c r="S283" s="120"/>
      <c r="T283" s="120"/>
      <c r="U283" s="114"/>
      <c r="V283" s="115"/>
      <c r="W283" s="116"/>
      <c r="X283" s="111"/>
      <c r="Y283" s="112"/>
      <c r="Z283" s="112"/>
      <c r="AA283" s="113"/>
      <c r="AB283" s="111"/>
      <c r="AC283" s="117"/>
      <c r="AD283" s="118"/>
      <c r="AE283" s="111"/>
      <c r="AF283" s="112"/>
      <c r="AG283" s="113"/>
      <c r="AH283" s="111"/>
      <c r="AI283" s="112"/>
      <c r="AJ283" s="112"/>
      <c r="AK283" s="113"/>
      <c r="AL283" s="67">
        <f t="shared" si="42"/>
        <v>40</v>
      </c>
      <c r="AM283" s="82" t="str">
        <f t="shared" ca="1" si="4"/>
        <v/>
      </c>
      <c r="AN283" s="68" t="str">
        <f t="shared" si="5"/>
        <v/>
      </c>
      <c r="AO283" s="68" t="b">
        <f>IF(AND(P283&lt;&gt;"",AE283="Italia",LEN(P283)=16,ISNA(VLOOKUP(MID(P283,12,4),COMUNI!B:B,1,FALSE))),FALSE,TRUE)</f>
        <v>1</v>
      </c>
      <c r="AP283" s="68" t="b">
        <f t="shared" si="6"/>
        <v>1</v>
      </c>
      <c r="AQ283" s="68" t="b">
        <f>OR(P283="",X283="",AE283&lt;&gt;"Italia",_xlfn.IFNA(VLOOKUP(X283,COMUNI!A:B,2,FALSE),"")=MID(P283,12,4))</f>
        <v>1</v>
      </c>
      <c r="AR283" s="68" t="b">
        <f t="shared" si="7"/>
        <v>1</v>
      </c>
      <c r="AS283" s="68" t="b">
        <f>IF(AE283="Italia",OR(P283="",U283="",_xlfn.IFNA(VLOOKUP(MID(P283,9,1),MESI!A:B,2,FALSE),"")=MONTH(U283)),TRUE)</f>
        <v>1</v>
      </c>
      <c r="AT283" s="67" t="b">
        <f t="shared" si="8"/>
        <v>1</v>
      </c>
      <c r="AU283" s="67" t="b">
        <f t="shared" si="9"/>
        <v>1</v>
      </c>
      <c r="AV283" s="67" t="b">
        <f t="shared" si="10"/>
        <v>1</v>
      </c>
      <c r="AW283" s="67" t="b">
        <f t="shared" si="11"/>
        <v>1</v>
      </c>
      <c r="AX283" s="67" t="b">
        <f t="shared" si="12"/>
        <v>1</v>
      </c>
      <c r="AY283" s="67" t="s">
        <v>17993</v>
      </c>
      <c r="AZ283" s="67">
        <f t="shared" si="13"/>
        <v>40</v>
      </c>
      <c r="BA283" s="67" t="b">
        <f t="shared" si="14"/>
        <v>1</v>
      </c>
      <c r="BB283" s="84" t="str">
        <f t="shared" si="15"/>
        <v/>
      </c>
      <c r="BC283" s="84" t="str">
        <f t="shared" si="16"/>
        <v/>
      </c>
      <c r="BD283" s="84" t="str">
        <f t="shared" si="17"/>
        <v/>
      </c>
      <c r="BE283" s="84" t="str">
        <f t="shared" si="18"/>
        <v/>
      </c>
      <c r="BF283" s="67" t="b">
        <f t="shared" si="19"/>
        <v>1</v>
      </c>
      <c r="BG283" s="67" t="b">
        <f>IF(ISNA(VLOOKUP(P283,$P$243:P282,1,FALSE)),TRUE,IF(LEN(P283)=16,FALSE,TRUE))</f>
        <v>1</v>
      </c>
      <c r="BH283" s="70" t="b">
        <f t="shared" ca="1" si="20"/>
        <v>1</v>
      </c>
      <c r="BI283" s="70" t="b">
        <f t="shared" ca="1" si="21"/>
        <v>1</v>
      </c>
      <c r="BJ283" s="67" t="b">
        <f>IF(AND(P283&lt;&gt;"",AE283&lt;&gt;"",AE283&lt;&gt;"Italia",ISNA(VLOOKUP(MID(P283,12,4),COMUNI!B:B,1,FALSE))=FALSE),FALSE,TRUE)</f>
        <v>1</v>
      </c>
      <c r="BK283" s="67" t="b">
        <f t="shared" si="22"/>
        <v>1</v>
      </c>
      <c r="BL283" s="67" t="b">
        <f t="shared" si="23"/>
        <v>1</v>
      </c>
      <c r="BU283" s="67" t="str">
        <f t="shared" si="24"/>
        <v/>
      </c>
      <c r="BV283" s="67" t="str">
        <f t="shared" si="25"/>
        <v/>
      </c>
      <c r="BW283" s="67" t="str">
        <f t="shared" si="26"/>
        <v/>
      </c>
      <c r="BX283" s="67" t="str">
        <f t="shared" si="27"/>
        <v/>
      </c>
      <c r="BY283" s="67" t="str">
        <f t="shared" si="28"/>
        <v/>
      </c>
      <c r="BZ283" s="67" t="str">
        <f t="shared" si="29"/>
        <v/>
      </c>
      <c r="CA283" s="67" t="str">
        <f t="shared" si="30"/>
        <v/>
      </c>
      <c r="CB283" s="67" t="str">
        <f t="shared" si="31"/>
        <v/>
      </c>
      <c r="CC283" s="67" t="str">
        <f t="shared" si="32"/>
        <v/>
      </c>
      <c r="CD283" s="67" t="str">
        <f t="shared" si="33"/>
        <v/>
      </c>
      <c r="CE283" s="67" t="str">
        <f t="shared" si="34"/>
        <v/>
      </c>
      <c r="CF283" s="67" t="str">
        <f t="shared" si="35"/>
        <v/>
      </c>
      <c r="CG283" s="67" t="str">
        <f t="shared" si="43"/>
        <v/>
      </c>
      <c r="CH283" s="67" t="str">
        <f t="shared" ca="1" si="37"/>
        <v/>
      </c>
      <c r="CI283" s="67" t="str">
        <f t="shared" ca="1" si="38"/>
        <v/>
      </c>
      <c r="CJ283" s="67" t="str">
        <f t="shared" si="39"/>
        <v/>
      </c>
      <c r="CK283" s="67" t="str">
        <f t="shared" si="40"/>
        <v/>
      </c>
      <c r="CL283" s="67" t="str">
        <f t="shared" si="41"/>
        <v/>
      </c>
    </row>
    <row r="284" spans="1:90" ht="27.75" customHeight="1" x14ac:dyDescent="0.3">
      <c r="A284" s="85">
        <v>41</v>
      </c>
      <c r="B284" s="111"/>
      <c r="C284" s="112"/>
      <c r="D284" s="112"/>
      <c r="E284" s="112"/>
      <c r="F284" s="112"/>
      <c r="G284" s="112"/>
      <c r="H284" s="112"/>
      <c r="I284" s="113"/>
      <c r="J284" s="111"/>
      <c r="K284" s="112"/>
      <c r="L284" s="112"/>
      <c r="M284" s="112"/>
      <c r="N284" s="112"/>
      <c r="O284" s="113"/>
      <c r="P284" s="119"/>
      <c r="Q284" s="120"/>
      <c r="R284" s="120"/>
      <c r="S284" s="120"/>
      <c r="T284" s="120"/>
      <c r="U284" s="114"/>
      <c r="V284" s="115"/>
      <c r="W284" s="116"/>
      <c r="X284" s="111"/>
      <c r="Y284" s="112"/>
      <c r="Z284" s="112"/>
      <c r="AA284" s="113"/>
      <c r="AB284" s="111"/>
      <c r="AC284" s="117"/>
      <c r="AD284" s="118"/>
      <c r="AE284" s="111"/>
      <c r="AF284" s="112"/>
      <c r="AG284" s="113"/>
      <c r="AH284" s="111"/>
      <c r="AI284" s="112"/>
      <c r="AJ284" s="112"/>
      <c r="AK284" s="113"/>
      <c r="AL284" s="67">
        <f t="shared" si="42"/>
        <v>41</v>
      </c>
      <c r="AM284" s="82" t="str">
        <f t="shared" ca="1" si="4"/>
        <v/>
      </c>
      <c r="AN284" s="68" t="str">
        <f t="shared" si="5"/>
        <v/>
      </c>
      <c r="AO284" s="68" t="b">
        <f>IF(AND(P284&lt;&gt;"",AE284="Italia",LEN(P284)=16,ISNA(VLOOKUP(MID(P284,12,4),COMUNI!B:B,1,FALSE))),FALSE,TRUE)</f>
        <v>1</v>
      </c>
      <c r="AP284" s="68" t="b">
        <f t="shared" si="6"/>
        <v>1</v>
      </c>
      <c r="AQ284" s="68" t="b">
        <f>OR(P284="",X284="",AE284&lt;&gt;"Italia",_xlfn.IFNA(VLOOKUP(X284,COMUNI!A:B,2,FALSE),"")=MID(P284,12,4))</f>
        <v>1</v>
      </c>
      <c r="AR284" s="68" t="b">
        <f t="shared" si="7"/>
        <v>1</v>
      </c>
      <c r="AS284" s="68" t="b">
        <f>IF(AE284="Italia",OR(P284="",U284="",_xlfn.IFNA(VLOOKUP(MID(P284,9,1),MESI!A:B,2,FALSE),"")=MONTH(U284)),TRUE)</f>
        <v>1</v>
      </c>
      <c r="AT284" s="67" t="b">
        <f t="shared" si="8"/>
        <v>1</v>
      </c>
      <c r="AU284" s="67" t="b">
        <f t="shared" si="9"/>
        <v>1</v>
      </c>
      <c r="AV284" s="67" t="b">
        <f t="shared" si="10"/>
        <v>1</v>
      </c>
      <c r="AW284" s="67" t="b">
        <f t="shared" si="11"/>
        <v>1</v>
      </c>
      <c r="AX284" s="67" t="b">
        <f t="shared" si="12"/>
        <v>1</v>
      </c>
      <c r="AY284" s="67" t="s">
        <v>17993</v>
      </c>
      <c r="AZ284" s="67">
        <f t="shared" si="13"/>
        <v>41</v>
      </c>
      <c r="BA284" s="67" t="b">
        <f t="shared" si="14"/>
        <v>1</v>
      </c>
      <c r="BB284" s="84" t="str">
        <f t="shared" si="15"/>
        <v/>
      </c>
      <c r="BC284" s="84" t="str">
        <f t="shared" si="16"/>
        <v/>
      </c>
      <c r="BD284" s="84" t="str">
        <f t="shared" si="17"/>
        <v/>
      </c>
      <c r="BE284" s="84" t="str">
        <f t="shared" si="18"/>
        <v/>
      </c>
      <c r="BF284" s="67" t="b">
        <f t="shared" si="19"/>
        <v>1</v>
      </c>
      <c r="BG284" s="67" t="b">
        <f>IF(ISNA(VLOOKUP(P284,$P$243:P283,1,FALSE)),TRUE,IF(LEN(P284)=16,FALSE,TRUE))</f>
        <v>1</v>
      </c>
      <c r="BH284" s="70" t="b">
        <f t="shared" ca="1" si="20"/>
        <v>1</v>
      </c>
      <c r="BI284" s="70" t="b">
        <f t="shared" ca="1" si="21"/>
        <v>1</v>
      </c>
      <c r="BJ284" s="67" t="b">
        <f>IF(AND(P284&lt;&gt;"",AE284&lt;&gt;"",AE284&lt;&gt;"Italia",ISNA(VLOOKUP(MID(P284,12,4),COMUNI!B:B,1,FALSE))=FALSE),FALSE,TRUE)</f>
        <v>1</v>
      </c>
      <c r="BK284" s="67" t="b">
        <f t="shared" si="22"/>
        <v>1</v>
      </c>
      <c r="BL284" s="67" t="b">
        <f t="shared" si="23"/>
        <v>1</v>
      </c>
      <c r="BU284" s="67" t="str">
        <f t="shared" si="24"/>
        <v/>
      </c>
      <c r="BV284" s="67" t="str">
        <f t="shared" si="25"/>
        <v/>
      </c>
      <c r="BW284" s="67" t="str">
        <f t="shared" si="26"/>
        <v/>
      </c>
      <c r="BX284" s="67" t="str">
        <f t="shared" si="27"/>
        <v/>
      </c>
      <c r="BY284" s="67" t="str">
        <f t="shared" si="28"/>
        <v/>
      </c>
      <c r="BZ284" s="67" t="str">
        <f t="shared" si="29"/>
        <v/>
      </c>
      <c r="CA284" s="67" t="str">
        <f t="shared" si="30"/>
        <v/>
      </c>
      <c r="CB284" s="67" t="str">
        <f t="shared" si="31"/>
        <v/>
      </c>
      <c r="CC284" s="67" t="str">
        <f t="shared" si="32"/>
        <v/>
      </c>
      <c r="CD284" s="67" t="str">
        <f t="shared" si="33"/>
        <v/>
      </c>
      <c r="CE284" s="67" t="str">
        <f t="shared" si="34"/>
        <v/>
      </c>
      <c r="CF284" s="67" t="str">
        <f t="shared" si="35"/>
        <v/>
      </c>
      <c r="CG284" s="67" t="str">
        <f t="shared" si="43"/>
        <v/>
      </c>
      <c r="CH284" s="67" t="str">
        <f t="shared" ca="1" si="37"/>
        <v/>
      </c>
      <c r="CI284" s="67" t="str">
        <f t="shared" ca="1" si="38"/>
        <v/>
      </c>
      <c r="CJ284" s="67" t="str">
        <f t="shared" si="39"/>
        <v/>
      </c>
      <c r="CK284" s="67" t="str">
        <f t="shared" si="40"/>
        <v/>
      </c>
      <c r="CL284" s="67" t="str">
        <f t="shared" si="41"/>
        <v/>
      </c>
    </row>
    <row r="285" spans="1:90" ht="27.75" customHeight="1" x14ac:dyDescent="0.3">
      <c r="A285" s="85">
        <v>42</v>
      </c>
      <c r="B285" s="111"/>
      <c r="C285" s="112"/>
      <c r="D285" s="112"/>
      <c r="E285" s="112"/>
      <c r="F285" s="112"/>
      <c r="G285" s="112"/>
      <c r="H285" s="112"/>
      <c r="I285" s="113"/>
      <c r="J285" s="111"/>
      <c r="K285" s="112"/>
      <c r="L285" s="112"/>
      <c r="M285" s="112"/>
      <c r="N285" s="112"/>
      <c r="O285" s="113"/>
      <c r="P285" s="119"/>
      <c r="Q285" s="120"/>
      <c r="R285" s="120"/>
      <c r="S285" s="120"/>
      <c r="T285" s="120"/>
      <c r="U285" s="114"/>
      <c r="V285" s="115"/>
      <c r="W285" s="116"/>
      <c r="X285" s="111"/>
      <c r="Y285" s="112"/>
      <c r="Z285" s="112"/>
      <c r="AA285" s="113"/>
      <c r="AB285" s="111"/>
      <c r="AC285" s="117"/>
      <c r="AD285" s="118"/>
      <c r="AE285" s="111"/>
      <c r="AF285" s="112"/>
      <c r="AG285" s="113"/>
      <c r="AH285" s="111"/>
      <c r="AI285" s="112"/>
      <c r="AJ285" s="112"/>
      <c r="AK285" s="113"/>
      <c r="AL285" s="67">
        <f t="shared" si="42"/>
        <v>42</v>
      </c>
      <c r="AM285" s="82" t="str">
        <f t="shared" ca="1" si="4"/>
        <v/>
      </c>
      <c r="AN285" s="68" t="str">
        <f t="shared" si="5"/>
        <v/>
      </c>
      <c r="AO285" s="68" t="b">
        <f>IF(AND(P285&lt;&gt;"",AE285="Italia",LEN(P285)=16,ISNA(VLOOKUP(MID(P285,12,4),COMUNI!B:B,1,FALSE))),FALSE,TRUE)</f>
        <v>1</v>
      </c>
      <c r="AP285" s="68" t="b">
        <f t="shared" si="6"/>
        <v>1</v>
      </c>
      <c r="AQ285" s="68" t="b">
        <f>OR(P285="",X285="",AE285&lt;&gt;"Italia",_xlfn.IFNA(VLOOKUP(X285,COMUNI!A:B,2,FALSE),"")=MID(P285,12,4))</f>
        <v>1</v>
      </c>
      <c r="AR285" s="68" t="b">
        <f t="shared" si="7"/>
        <v>1</v>
      </c>
      <c r="AS285" s="68" t="b">
        <f>IF(AE285="Italia",OR(P285="",U285="",_xlfn.IFNA(VLOOKUP(MID(P285,9,1),MESI!A:B,2,FALSE),"")=MONTH(U285)),TRUE)</f>
        <v>1</v>
      </c>
      <c r="AT285" s="67" t="b">
        <f t="shared" si="8"/>
        <v>1</v>
      </c>
      <c r="AU285" s="67" t="b">
        <f t="shared" si="9"/>
        <v>1</v>
      </c>
      <c r="AV285" s="67" t="b">
        <f t="shared" si="10"/>
        <v>1</v>
      </c>
      <c r="AW285" s="67" t="b">
        <f t="shared" si="11"/>
        <v>1</v>
      </c>
      <c r="AX285" s="67" t="b">
        <f t="shared" si="12"/>
        <v>1</v>
      </c>
      <c r="AY285" s="67" t="s">
        <v>17993</v>
      </c>
      <c r="AZ285" s="67">
        <f t="shared" si="13"/>
        <v>42</v>
      </c>
      <c r="BA285" s="67" t="b">
        <f t="shared" si="14"/>
        <v>1</v>
      </c>
      <c r="BB285" s="84" t="str">
        <f t="shared" si="15"/>
        <v/>
      </c>
      <c r="BC285" s="84" t="str">
        <f t="shared" si="16"/>
        <v/>
      </c>
      <c r="BD285" s="84" t="str">
        <f t="shared" si="17"/>
        <v/>
      </c>
      <c r="BE285" s="84" t="str">
        <f t="shared" si="18"/>
        <v/>
      </c>
      <c r="BF285" s="67" t="b">
        <f t="shared" si="19"/>
        <v>1</v>
      </c>
      <c r="BG285" s="67" t="b">
        <f>IF(ISNA(VLOOKUP(P285,$P$243:P284,1,FALSE)),TRUE,IF(LEN(P285)=16,FALSE,TRUE))</f>
        <v>1</v>
      </c>
      <c r="BH285" s="70" t="b">
        <f t="shared" ca="1" si="20"/>
        <v>1</v>
      </c>
      <c r="BI285" s="70" t="b">
        <f t="shared" ca="1" si="21"/>
        <v>1</v>
      </c>
      <c r="BJ285" s="67" t="b">
        <f>IF(AND(P285&lt;&gt;"",AE285&lt;&gt;"",AE285&lt;&gt;"Italia",ISNA(VLOOKUP(MID(P285,12,4),COMUNI!B:B,1,FALSE))=FALSE),FALSE,TRUE)</f>
        <v>1</v>
      </c>
      <c r="BK285" s="67" t="b">
        <f t="shared" si="22"/>
        <v>1</v>
      </c>
      <c r="BL285" s="67" t="b">
        <f t="shared" si="23"/>
        <v>1</v>
      </c>
      <c r="BU285" s="67" t="str">
        <f t="shared" si="24"/>
        <v/>
      </c>
      <c r="BV285" s="67" t="str">
        <f t="shared" si="25"/>
        <v/>
      </c>
      <c r="BW285" s="67" t="str">
        <f t="shared" si="26"/>
        <v/>
      </c>
      <c r="BX285" s="67" t="str">
        <f t="shared" si="27"/>
        <v/>
      </c>
      <c r="BY285" s="67" t="str">
        <f t="shared" si="28"/>
        <v/>
      </c>
      <c r="BZ285" s="67" t="str">
        <f t="shared" si="29"/>
        <v/>
      </c>
      <c r="CA285" s="67" t="str">
        <f t="shared" si="30"/>
        <v/>
      </c>
      <c r="CB285" s="67" t="str">
        <f t="shared" si="31"/>
        <v/>
      </c>
      <c r="CC285" s="67" t="str">
        <f t="shared" si="32"/>
        <v/>
      </c>
      <c r="CD285" s="67" t="str">
        <f t="shared" si="33"/>
        <v/>
      </c>
      <c r="CE285" s="67" t="str">
        <f t="shared" si="34"/>
        <v/>
      </c>
      <c r="CF285" s="67" t="str">
        <f t="shared" si="35"/>
        <v/>
      </c>
      <c r="CG285" s="67" t="str">
        <f t="shared" si="43"/>
        <v/>
      </c>
      <c r="CH285" s="67" t="str">
        <f t="shared" ca="1" si="37"/>
        <v/>
      </c>
      <c r="CI285" s="67" t="str">
        <f t="shared" ca="1" si="38"/>
        <v/>
      </c>
      <c r="CJ285" s="67" t="str">
        <f t="shared" si="39"/>
        <v/>
      </c>
      <c r="CK285" s="67" t="str">
        <f t="shared" si="40"/>
        <v/>
      </c>
      <c r="CL285" s="67" t="str">
        <f t="shared" si="41"/>
        <v/>
      </c>
    </row>
    <row r="286" spans="1:90" ht="27.75" customHeight="1" x14ac:dyDescent="0.3">
      <c r="A286" s="85">
        <v>43</v>
      </c>
      <c r="B286" s="111"/>
      <c r="C286" s="112"/>
      <c r="D286" s="112"/>
      <c r="E286" s="112"/>
      <c r="F286" s="112"/>
      <c r="G286" s="112"/>
      <c r="H286" s="112"/>
      <c r="I286" s="113"/>
      <c r="J286" s="111"/>
      <c r="K286" s="112"/>
      <c r="L286" s="112"/>
      <c r="M286" s="112"/>
      <c r="N286" s="112"/>
      <c r="O286" s="113"/>
      <c r="P286" s="119"/>
      <c r="Q286" s="120"/>
      <c r="R286" s="120"/>
      <c r="S286" s="120"/>
      <c r="T286" s="120"/>
      <c r="U286" s="114"/>
      <c r="V286" s="115"/>
      <c r="W286" s="116"/>
      <c r="X286" s="111"/>
      <c r="Y286" s="112"/>
      <c r="Z286" s="112"/>
      <c r="AA286" s="113"/>
      <c r="AB286" s="111"/>
      <c r="AC286" s="117"/>
      <c r="AD286" s="118"/>
      <c r="AE286" s="111"/>
      <c r="AF286" s="112"/>
      <c r="AG286" s="113"/>
      <c r="AH286" s="111"/>
      <c r="AI286" s="112"/>
      <c r="AJ286" s="112"/>
      <c r="AK286" s="113"/>
      <c r="AL286" s="67">
        <f t="shared" si="42"/>
        <v>43</v>
      </c>
      <c r="AM286" s="82" t="str">
        <f t="shared" ca="1" si="4"/>
        <v/>
      </c>
      <c r="AN286" s="68" t="str">
        <f t="shared" si="5"/>
        <v/>
      </c>
      <c r="AO286" s="68" t="b">
        <f>IF(AND(P286&lt;&gt;"",AE286="Italia",LEN(P286)=16,ISNA(VLOOKUP(MID(P286,12,4),COMUNI!B:B,1,FALSE))),FALSE,TRUE)</f>
        <v>1</v>
      </c>
      <c r="AP286" s="68" t="b">
        <f t="shared" si="6"/>
        <v>1</v>
      </c>
      <c r="AQ286" s="68" t="b">
        <f>OR(P286="",X286="",AE286&lt;&gt;"Italia",_xlfn.IFNA(VLOOKUP(X286,COMUNI!A:B,2,FALSE),"")=MID(P286,12,4))</f>
        <v>1</v>
      </c>
      <c r="AR286" s="68" t="b">
        <f t="shared" si="7"/>
        <v>1</v>
      </c>
      <c r="AS286" s="68" t="b">
        <f>IF(AE286="Italia",OR(P286="",U286="",_xlfn.IFNA(VLOOKUP(MID(P286,9,1),MESI!A:B,2,FALSE),"")=MONTH(U286)),TRUE)</f>
        <v>1</v>
      </c>
      <c r="AT286" s="67" t="b">
        <f t="shared" si="8"/>
        <v>1</v>
      </c>
      <c r="AU286" s="67" t="b">
        <f t="shared" si="9"/>
        <v>1</v>
      </c>
      <c r="AV286" s="67" t="b">
        <f t="shared" si="10"/>
        <v>1</v>
      </c>
      <c r="AW286" s="67" t="b">
        <f t="shared" si="11"/>
        <v>1</v>
      </c>
      <c r="AX286" s="67" t="b">
        <f t="shared" si="12"/>
        <v>1</v>
      </c>
      <c r="AY286" s="67" t="s">
        <v>17993</v>
      </c>
      <c r="AZ286" s="67">
        <f t="shared" si="13"/>
        <v>43</v>
      </c>
      <c r="BA286" s="67" t="b">
        <f t="shared" si="14"/>
        <v>1</v>
      </c>
      <c r="BB286" s="84" t="str">
        <f t="shared" si="15"/>
        <v/>
      </c>
      <c r="BC286" s="84" t="str">
        <f t="shared" si="16"/>
        <v/>
      </c>
      <c r="BD286" s="84" t="str">
        <f t="shared" si="17"/>
        <v/>
      </c>
      <c r="BE286" s="84" t="str">
        <f t="shared" si="18"/>
        <v/>
      </c>
      <c r="BF286" s="67" t="b">
        <f t="shared" si="19"/>
        <v>1</v>
      </c>
      <c r="BG286" s="67" t="b">
        <f>IF(ISNA(VLOOKUP(P286,$P$243:P285,1,FALSE)),TRUE,IF(LEN(P286)=16,FALSE,TRUE))</f>
        <v>1</v>
      </c>
      <c r="BH286" s="70" t="b">
        <f t="shared" ca="1" si="20"/>
        <v>1</v>
      </c>
      <c r="BI286" s="70" t="b">
        <f t="shared" ca="1" si="21"/>
        <v>1</v>
      </c>
      <c r="BJ286" s="67" t="b">
        <f>IF(AND(P286&lt;&gt;"",AE286&lt;&gt;"",AE286&lt;&gt;"Italia",ISNA(VLOOKUP(MID(P286,12,4),COMUNI!B:B,1,FALSE))=FALSE),FALSE,TRUE)</f>
        <v>1</v>
      </c>
      <c r="BK286" s="67" t="b">
        <f t="shared" si="22"/>
        <v>1</v>
      </c>
      <c r="BL286" s="67" t="b">
        <f t="shared" si="23"/>
        <v>1</v>
      </c>
      <c r="BU286" s="67" t="str">
        <f t="shared" si="24"/>
        <v/>
      </c>
      <c r="BV286" s="67" t="str">
        <f t="shared" si="25"/>
        <v/>
      </c>
      <c r="BW286" s="67" t="str">
        <f t="shared" si="26"/>
        <v/>
      </c>
      <c r="BX286" s="67" t="str">
        <f t="shared" si="27"/>
        <v/>
      </c>
      <c r="BY286" s="67" t="str">
        <f t="shared" si="28"/>
        <v/>
      </c>
      <c r="BZ286" s="67" t="str">
        <f t="shared" si="29"/>
        <v/>
      </c>
      <c r="CA286" s="67" t="str">
        <f t="shared" si="30"/>
        <v/>
      </c>
      <c r="CB286" s="67" t="str">
        <f t="shared" si="31"/>
        <v/>
      </c>
      <c r="CC286" s="67" t="str">
        <f t="shared" si="32"/>
        <v/>
      </c>
      <c r="CD286" s="67" t="str">
        <f t="shared" si="33"/>
        <v/>
      </c>
      <c r="CE286" s="67" t="str">
        <f t="shared" si="34"/>
        <v/>
      </c>
      <c r="CF286" s="67" t="str">
        <f t="shared" si="35"/>
        <v/>
      </c>
      <c r="CG286" s="67" t="str">
        <f t="shared" si="43"/>
        <v/>
      </c>
      <c r="CH286" s="67" t="str">
        <f t="shared" ca="1" si="37"/>
        <v/>
      </c>
      <c r="CI286" s="67" t="str">
        <f t="shared" ca="1" si="38"/>
        <v/>
      </c>
      <c r="CJ286" s="67" t="str">
        <f t="shared" si="39"/>
        <v/>
      </c>
      <c r="CK286" s="67" t="str">
        <f t="shared" si="40"/>
        <v/>
      </c>
      <c r="CL286" s="67" t="str">
        <f t="shared" si="41"/>
        <v/>
      </c>
    </row>
    <row r="287" spans="1:90" ht="27.75" customHeight="1" x14ac:dyDescent="0.3">
      <c r="A287" s="85">
        <v>44</v>
      </c>
      <c r="B287" s="111"/>
      <c r="C287" s="112"/>
      <c r="D287" s="112"/>
      <c r="E287" s="112"/>
      <c r="F287" s="112"/>
      <c r="G287" s="112"/>
      <c r="H287" s="112"/>
      <c r="I287" s="113"/>
      <c r="J287" s="111"/>
      <c r="K287" s="112"/>
      <c r="L287" s="112"/>
      <c r="M287" s="112"/>
      <c r="N287" s="112"/>
      <c r="O287" s="113"/>
      <c r="P287" s="119"/>
      <c r="Q287" s="120"/>
      <c r="R287" s="120"/>
      <c r="S287" s="120"/>
      <c r="T287" s="120"/>
      <c r="U287" s="114"/>
      <c r="V287" s="115"/>
      <c r="W287" s="116"/>
      <c r="X287" s="111"/>
      <c r="Y287" s="112"/>
      <c r="Z287" s="112"/>
      <c r="AA287" s="113"/>
      <c r="AB287" s="111"/>
      <c r="AC287" s="117"/>
      <c r="AD287" s="118"/>
      <c r="AE287" s="111"/>
      <c r="AF287" s="112"/>
      <c r="AG287" s="113"/>
      <c r="AH287" s="111"/>
      <c r="AI287" s="112"/>
      <c r="AJ287" s="112"/>
      <c r="AK287" s="113"/>
      <c r="AL287" s="67">
        <f t="shared" si="42"/>
        <v>44</v>
      </c>
      <c r="AM287" s="82" t="str">
        <f t="shared" ca="1" si="4"/>
        <v/>
      </c>
      <c r="AN287" s="68" t="str">
        <f t="shared" si="5"/>
        <v/>
      </c>
      <c r="AO287" s="68" t="b">
        <f>IF(AND(P287&lt;&gt;"",AE287="Italia",LEN(P287)=16,ISNA(VLOOKUP(MID(P287,12,4),COMUNI!B:B,1,FALSE))),FALSE,TRUE)</f>
        <v>1</v>
      </c>
      <c r="AP287" s="68" t="b">
        <f t="shared" si="6"/>
        <v>1</v>
      </c>
      <c r="AQ287" s="68" t="b">
        <f>OR(P287="",X287="",AE287&lt;&gt;"Italia",_xlfn.IFNA(VLOOKUP(X287,COMUNI!A:B,2,FALSE),"")=MID(P287,12,4))</f>
        <v>1</v>
      </c>
      <c r="AR287" s="68" t="b">
        <f t="shared" si="7"/>
        <v>1</v>
      </c>
      <c r="AS287" s="68" t="b">
        <f>IF(AE287="Italia",OR(P287="",U287="",_xlfn.IFNA(VLOOKUP(MID(P287,9,1),MESI!A:B,2,FALSE),"")=MONTH(U287)),TRUE)</f>
        <v>1</v>
      </c>
      <c r="AT287" s="67" t="b">
        <f t="shared" si="8"/>
        <v>1</v>
      </c>
      <c r="AU287" s="67" t="b">
        <f t="shared" si="9"/>
        <v>1</v>
      </c>
      <c r="AV287" s="67" t="b">
        <f t="shared" si="10"/>
        <v>1</v>
      </c>
      <c r="AW287" s="67" t="b">
        <f t="shared" si="11"/>
        <v>1</v>
      </c>
      <c r="AX287" s="67" t="b">
        <f t="shared" si="12"/>
        <v>1</v>
      </c>
      <c r="AY287" s="67" t="s">
        <v>17993</v>
      </c>
      <c r="AZ287" s="67">
        <f t="shared" si="13"/>
        <v>44</v>
      </c>
      <c r="BA287" s="67" t="b">
        <f t="shared" si="14"/>
        <v>1</v>
      </c>
      <c r="BB287" s="84" t="str">
        <f t="shared" si="15"/>
        <v/>
      </c>
      <c r="BC287" s="84" t="str">
        <f t="shared" si="16"/>
        <v/>
      </c>
      <c r="BD287" s="84" t="str">
        <f t="shared" si="17"/>
        <v/>
      </c>
      <c r="BE287" s="84" t="str">
        <f t="shared" si="18"/>
        <v/>
      </c>
      <c r="BF287" s="67" t="b">
        <f t="shared" si="19"/>
        <v>1</v>
      </c>
      <c r="BG287" s="67" t="b">
        <f>IF(ISNA(VLOOKUP(P287,$P$243:P286,1,FALSE)),TRUE,IF(LEN(P287)=16,FALSE,TRUE))</f>
        <v>1</v>
      </c>
      <c r="BH287" s="70" t="b">
        <f t="shared" ca="1" si="20"/>
        <v>1</v>
      </c>
      <c r="BI287" s="70" t="b">
        <f t="shared" ca="1" si="21"/>
        <v>1</v>
      </c>
      <c r="BJ287" s="67" t="b">
        <f>IF(AND(P287&lt;&gt;"",AE287&lt;&gt;"",AE287&lt;&gt;"Italia",ISNA(VLOOKUP(MID(P287,12,4),COMUNI!B:B,1,FALSE))=FALSE),FALSE,TRUE)</f>
        <v>1</v>
      </c>
      <c r="BK287" s="67" t="b">
        <f t="shared" si="22"/>
        <v>1</v>
      </c>
      <c r="BL287" s="67" t="b">
        <f t="shared" si="23"/>
        <v>1</v>
      </c>
      <c r="BU287" s="67" t="str">
        <f t="shared" si="24"/>
        <v/>
      </c>
      <c r="BV287" s="67" t="str">
        <f t="shared" si="25"/>
        <v/>
      </c>
      <c r="BW287" s="67" t="str">
        <f t="shared" si="26"/>
        <v/>
      </c>
      <c r="BX287" s="67" t="str">
        <f t="shared" si="27"/>
        <v/>
      </c>
      <c r="BY287" s="67" t="str">
        <f t="shared" si="28"/>
        <v/>
      </c>
      <c r="BZ287" s="67" t="str">
        <f t="shared" si="29"/>
        <v/>
      </c>
      <c r="CA287" s="67" t="str">
        <f t="shared" si="30"/>
        <v/>
      </c>
      <c r="CB287" s="67" t="str">
        <f t="shared" si="31"/>
        <v/>
      </c>
      <c r="CC287" s="67" t="str">
        <f t="shared" si="32"/>
        <v/>
      </c>
      <c r="CD287" s="67" t="str">
        <f t="shared" si="33"/>
        <v/>
      </c>
      <c r="CE287" s="67" t="str">
        <f t="shared" si="34"/>
        <v/>
      </c>
      <c r="CF287" s="67" t="str">
        <f t="shared" si="35"/>
        <v/>
      </c>
      <c r="CG287" s="67" t="str">
        <f t="shared" si="43"/>
        <v/>
      </c>
      <c r="CH287" s="67" t="str">
        <f t="shared" ca="1" si="37"/>
        <v/>
      </c>
      <c r="CI287" s="67" t="str">
        <f t="shared" ca="1" si="38"/>
        <v/>
      </c>
      <c r="CJ287" s="67" t="str">
        <f t="shared" si="39"/>
        <v/>
      </c>
      <c r="CK287" s="67" t="str">
        <f t="shared" si="40"/>
        <v/>
      </c>
      <c r="CL287" s="67" t="str">
        <f t="shared" si="41"/>
        <v/>
      </c>
    </row>
    <row r="288" spans="1:90" ht="27.75" customHeight="1" x14ac:dyDescent="0.3">
      <c r="A288" s="85">
        <v>45</v>
      </c>
      <c r="B288" s="111"/>
      <c r="C288" s="112"/>
      <c r="D288" s="112"/>
      <c r="E288" s="112"/>
      <c r="F288" s="112"/>
      <c r="G288" s="112"/>
      <c r="H288" s="112"/>
      <c r="I288" s="113"/>
      <c r="J288" s="111"/>
      <c r="K288" s="112"/>
      <c r="L288" s="112"/>
      <c r="M288" s="112"/>
      <c r="N288" s="112"/>
      <c r="O288" s="113"/>
      <c r="P288" s="119"/>
      <c r="Q288" s="120"/>
      <c r="R288" s="120"/>
      <c r="S288" s="120"/>
      <c r="T288" s="120"/>
      <c r="U288" s="114"/>
      <c r="V288" s="115"/>
      <c r="W288" s="116"/>
      <c r="X288" s="111"/>
      <c r="Y288" s="112"/>
      <c r="Z288" s="112"/>
      <c r="AA288" s="113"/>
      <c r="AB288" s="111"/>
      <c r="AC288" s="117"/>
      <c r="AD288" s="118"/>
      <c r="AE288" s="111"/>
      <c r="AF288" s="112"/>
      <c r="AG288" s="113"/>
      <c r="AH288" s="111"/>
      <c r="AI288" s="112"/>
      <c r="AJ288" s="112"/>
      <c r="AK288" s="113"/>
      <c r="AL288" s="67">
        <f t="shared" si="42"/>
        <v>45</v>
      </c>
      <c r="AM288" s="82" t="str">
        <f t="shared" ca="1" si="4"/>
        <v/>
      </c>
      <c r="AN288" s="68" t="str">
        <f t="shared" si="5"/>
        <v/>
      </c>
      <c r="AO288" s="68" t="b">
        <f>IF(AND(P288&lt;&gt;"",AE288="Italia",LEN(P288)=16,ISNA(VLOOKUP(MID(P288,12,4),COMUNI!B:B,1,FALSE))),FALSE,TRUE)</f>
        <v>1</v>
      </c>
      <c r="AP288" s="68" t="b">
        <f t="shared" si="6"/>
        <v>1</v>
      </c>
      <c r="AQ288" s="68" t="b">
        <f>OR(P288="",X288="",AE288&lt;&gt;"Italia",_xlfn.IFNA(VLOOKUP(X288,COMUNI!A:B,2,FALSE),"")=MID(P288,12,4))</f>
        <v>1</v>
      </c>
      <c r="AR288" s="68" t="b">
        <f t="shared" si="7"/>
        <v>1</v>
      </c>
      <c r="AS288" s="68" t="b">
        <f>IF(AE288="Italia",OR(P288="",U288="",_xlfn.IFNA(VLOOKUP(MID(P288,9,1),MESI!A:B,2,FALSE),"")=MONTH(U288)),TRUE)</f>
        <v>1</v>
      </c>
      <c r="AT288" s="67" t="b">
        <f t="shared" si="8"/>
        <v>1</v>
      </c>
      <c r="AU288" s="67" t="b">
        <f t="shared" si="9"/>
        <v>1</v>
      </c>
      <c r="AV288" s="67" t="b">
        <f t="shared" si="10"/>
        <v>1</v>
      </c>
      <c r="AW288" s="67" t="b">
        <f t="shared" si="11"/>
        <v>1</v>
      </c>
      <c r="AX288" s="67" t="b">
        <f t="shared" si="12"/>
        <v>1</v>
      </c>
      <c r="AY288" s="67" t="s">
        <v>17993</v>
      </c>
      <c r="AZ288" s="67">
        <f t="shared" si="13"/>
        <v>45</v>
      </c>
      <c r="BA288" s="67" t="b">
        <f t="shared" si="14"/>
        <v>1</v>
      </c>
      <c r="BB288" s="84" t="str">
        <f t="shared" si="15"/>
        <v/>
      </c>
      <c r="BC288" s="84" t="str">
        <f t="shared" si="16"/>
        <v/>
      </c>
      <c r="BD288" s="84" t="str">
        <f t="shared" si="17"/>
        <v/>
      </c>
      <c r="BE288" s="84" t="str">
        <f t="shared" si="18"/>
        <v/>
      </c>
      <c r="BF288" s="67" t="b">
        <f t="shared" si="19"/>
        <v>1</v>
      </c>
      <c r="BG288" s="67" t="b">
        <f>IF(ISNA(VLOOKUP(P288,$P$243:P287,1,FALSE)),TRUE,IF(LEN(P288)=16,FALSE,TRUE))</f>
        <v>1</v>
      </c>
      <c r="BH288" s="70" t="b">
        <f t="shared" ca="1" si="20"/>
        <v>1</v>
      </c>
      <c r="BI288" s="70" t="b">
        <f t="shared" ca="1" si="21"/>
        <v>1</v>
      </c>
      <c r="BJ288" s="67" t="b">
        <f>IF(AND(P288&lt;&gt;"",AE288&lt;&gt;"",AE288&lt;&gt;"Italia",ISNA(VLOOKUP(MID(P288,12,4),COMUNI!B:B,1,FALSE))=FALSE),FALSE,TRUE)</f>
        <v>1</v>
      </c>
      <c r="BK288" s="67" t="b">
        <f t="shared" si="22"/>
        <v>1</v>
      </c>
      <c r="BL288" s="67" t="b">
        <f t="shared" si="23"/>
        <v>1</v>
      </c>
      <c r="BU288" s="67" t="str">
        <f t="shared" si="24"/>
        <v/>
      </c>
      <c r="BV288" s="67" t="str">
        <f t="shared" si="25"/>
        <v/>
      </c>
      <c r="BW288" s="67" t="str">
        <f t="shared" si="26"/>
        <v/>
      </c>
      <c r="BX288" s="67" t="str">
        <f t="shared" si="27"/>
        <v/>
      </c>
      <c r="BY288" s="67" t="str">
        <f t="shared" si="28"/>
        <v/>
      </c>
      <c r="BZ288" s="67" t="str">
        <f t="shared" si="29"/>
        <v/>
      </c>
      <c r="CA288" s="67" t="str">
        <f t="shared" si="30"/>
        <v/>
      </c>
      <c r="CB288" s="67" t="str">
        <f t="shared" si="31"/>
        <v/>
      </c>
      <c r="CC288" s="67" t="str">
        <f t="shared" si="32"/>
        <v/>
      </c>
      <c r="CD288" s="67" t="str">
        <f t="shared" si="33"/>
        <v/>
      </c>
      <c r="CE288" s="67" t="str">
        <f t="shared" si="34"/>
        <v/>
      </c>
      <c r="CF288" s="67" t="str">
        <f t="shared" si="35"/>
        <v/>
      </c>
      <c r="CG288" s="67" t="str">
        <f t="shared" si="43"/>
        <v/>
      </c>
      <c r="CH288" s="67" t="str">
        <f t="shared" ca="1" si="37"/>
        <v/>
      </c>
      <c r="CI288" s="67" t="str">
        <f t="shared" ca="1" si="38"/>
        <v/>
      </c>
      <c r="CJ288" s="67" t="str">
        <f t="shared" si="39"/>
        <v/>
      </c>
      <c r="CK288" s="67" t="str">
        <f t="shared" si="40"/>
        <v/>
      </c>
      <c r="CL288" s="67" t="str">
        <f t="shared" si="41"/>
        <v/>
      </c>
    </row>
    <row r="289" spans="1:90" ht="27.75" customHeight="1" x14ac:dyDescent="0.3">
      <c r="A289" s="85">
        <v>46</v>
      </c>
      <c r="B289" s="111"/>
      <c r="C289" s="112"/>
      <c r="D289" s="112"/>
      <c r="E289" s="112"/>
      <c r="F289" s="112"/>
      <c r="G289" s="112"/>
      <c r="H289" s="112"/>
      <c r="I289" s="113"/>
      <c r="J289" s="111"/>
      <c r="K289" s="112"/>
      <c r="L289" s="112"/>
      <c r="M289" s="112"/>
      <c r="N289" s="112"/>
      <c r="O289" s="113"/>
      <c r="P289" s="119"/>
      <c r="Q289" s="120"/>
      <c r="R289" s="120"/>
      <c r="S289" s="120"/>
      <c r="T289" s="120"/>
      <c r="U289" s="114"/>
      <c r="V289" s="115"/>
      <c r="W289" s="116"/>
      <c r="X289" s="111"/>
      <c r="Y289" s="112"/>
      <c r="Z289" s="112"/>
      <c r="AA289" s="113"/>
      <c r="AB289" s="111"/>
      <c r="AC289" s="117"/>
      <c r="AD289" s="118"/>
      <c r="AE289" s="111"/>
      <c r="AF289" s="112"/>
      <c r="AG289" s="113"/>
      <c r="AH289" s="111"/>
      <c r="AI289" s="112"/>
      <c r="AJ289" s="112"/>
      <c r="AK289" s="113"/>
      <c r="AL289" s="67">
        <f t="shared" si="42"/>
        <v>46</v>
      </c>
      <c r="AM289" s="82" t="str">
        <f t="shared" ca="1" si="4"/>
        <v/>
      </c>
      <c r="AN289" s="68" t="str">
        <f t="shared" si="5"/>
        <v/>
      </c>
      <c r="AO289" s="68" t="b">
        <f>IF(AND(P289&lt;&gt;"",AE289="Italia",LEN(P289)=16,ISNA(VLOOKUP(MID(P289,12,4),COMUNI!B:B,1,FALSE))),FALSE,TRUE)</f>
        <v>1</v>
      </c>
      <c r="AP289" s="68" t="b">
        <f t="shared" si="6"/>
        <v>1</v>
      </c>
      <c r="AQ289" s="68" t="b">
        <f>OR(P289="",X289="",AE289&lt;&gt;"Italia",_xlfn.IFNA(VLOOKUP(X289,COMUNI!A:B,2,FALSE),"")=MID(P289,12,4))</f>
        <v>1</v>
      </c>
      <c r="AR289" s="68" t="b">
        <f t="shared" si="7"/>
        <v>1</v>
      </c>
      <c r="AS289" s="68" t="b">
        <f>IF(AE289="Italia",OR(P289="",U289="",_xlfn.IFNA(VLOOKUP(MID(P289,9,1),MESI!A:B,2,FALSE),"")=MONTH(U289)),TRUE)</f>
        <v>1</v>
      </c>
      <c r="AT289" s="67" t="b">
        <f t="shared" si="8"/>
        <v>1</v>
      </c>
      <c r="AU289" s="67" t="b">
        <f t="shared" si="9"/>
        <v>1</v>
      </c>
      <c r="AV289" s="67" t="b">
        <f t="shared" si="10"/>
        <v>1</v>
      </c>
      <c r="AW289" s="67" t="b">
        <f t="shared" si="11"/>
        <v>1</v>
      </c>
      <c r="AX289" s="67" t="b">
        <f t="shared" si="12"/>
        <v>1</v>
      </c>
      <c r="AY289" s="67" t="s">
        <v>17993</v>
      </c>
      <c r="AZ289" s="67">
        <f t="shared" si="13"/>
        <v>46</v>
      </c>
      <c r="BA289" s="67" t="b">
        <f t="shared" si="14"/>
        <v>1</v>
      </c>
      <c r="BB289" s="84" t="str">
        <f t="shared" si="15"/>
        <v/>
      </c>
      <c r="BC289" s="84" t="str">
        <f t="shared" si="16"/>
        <v/>
      </c>
      <c r="BD289" s="84" t="str">
        <f t="shared" si="17"/>
        <v/>
      </c>
      <c r="BE289" s="84" t="str">
        <f t="shared" si="18"/>
        <v/>
      </c>
      <c r="BF289" s="67" t="b">
        <f t="shared" si="19"/>
        <v>1</v>
      </c>
      <c r="BG289" s="67" t="b">
        <f>IF(ISNA(VLOOKUP(P289,$P$243:P288,1,FALSE)),TRUE,IF(LEN(P289)=16,FALSE,TRUE))</f>
        <v>1</v>
      </c>
      <c r="BH289" s="70" t="b">
        <f t="shared" ca="1" si="20"/>
        <v>1</v>
      </c>
      <c r="BI289" s="70" t="b">
        <f t="shared" ca="1" si="21"/>
        <v>1</v>
      </c>
      <c r="BJ289" s="67" t="b">
        <f>IF(AND(P289&lt;&gt;"",AE289&lt;&gt;"",AE289&lt;&gt;"Italia",ISNA(VLOOKUP(MID(P289,12,4),COMUNI!B:B,1,FALSE))=FALSE),FALSE,TRUE)</f>
        <v>1</v>
      </c>
      <c r="BK289" s="67" t="b">
        <f t="shared" si="22"/>
        <v>1</v>
      </c>
      <c r="BL289" s="67" t="b">
        <f t="shared" si="23"/>
        <v>1</v>
      </c>
      <c r="BU289" s="67" t="str">
        <f t="shared" si="24"/>
        <v/>
      </c>
      <c r="BV289" s="67" t="str">
        <f t="shared" si="25"/>
        <v/>
      </c>
      <c r="BW289" s="67" t="str">
        <f t="shared" si="26"/>
        <v/>
      </c>
      <c r="BX289" s="67" t="str">
        <f t="shared" si="27"/>
        <v/>
      </c>
      <c r="BY289" s="67" t="str">
        <f t="shared" si="28"/>
        <v/>
      </c>
      <c r="BZ289" s="67" t="str">
        <f t="shared" si="29"/>
        <v/>
      </c>
      <c r="CA289" s="67" t="str">
        <f t="shared" si="30"/>
        <v/>
      </c>
      <c r="CB289" s="67" t="str">
        <f t="shared" si="31"/>
        <v/>
      </c>
      <c r="CC289" s="67" t="str">
        <f t="shared" si="32"/>
        <v/>
      </c>
      <c r="CD289" s="67" t="str">
        <f t="shared" si="33"/>
        <v/>
      </c>
      <c r="CE289" s="67" t="str">
        <f t="shared" si="34"/>
        <v/>
      </c>
      <c r="CF289" s="67" t="str">
        <f t="shared" si="35"/>
        <v/>
      </c>
      <c r="CG289" s="67" t="str">
        <f t="shared" si="43"/>
        <v/>
      </c>
      <c r="CH289" s="67" t="str">
        <f t="shared" ca="1" si="37"/>
        <v/>
      </c>
      <c r="CI289" s="67" t="str">
        <f t="shared" ca="1" si="38"/>
        <v/>
      </c>
      <c r="CJ289" s="67" t="str">
        <f t="shared" si="39"/>
        <v/>
      </c>
      <c r="CK289" s="67" t="str">
        <f t="shared" si="40"/>
        <v/>
      </c>
      <c r="CL289" s="67" t="str">
        <f t="shared" si="41"/>
        <v/>
      </c>
    </row>
    <row r="290" spans="1:90" ht="27.75" customHeight="1" x14ac:dyDescent="0.3">
      <c r="A290" s="85">
        <v>47</v>
      </c>
      <c r="B290" s="111"/>
      <c r="C290" s="112"/>
      <c r="D290" s="112"/>
      <c r="E290" s="112"/>
      <c r="F290" s="112"/>
      <c r="G290" s="112"/>
      <c r="H290" s="112"/>
      <c r="I290" s="113"/>
      <c r="J290" s="111"/>
      <c r="K290" s="112"/>
      <c r="L290" s="112"/>
      <c r="M290" s="112"/>
      <c r="N290" s="112"/>
      <c r="O290" s="113"/>
      <c r="P290" s="119"/>
      <c r="Q290" s="120"/>
      <c r="R290" s="120"/>
      <c r="S290" s="120"/>
      <c r="T290" s="120"/>
      <c r="U290" s="114"/>
      <c r="V290" s="115"/>
      <c r="W290" s="116"/>
      <c r="X290" s="111"/>
      <c r="Y290" s="112"/>
      <c r="Z290" s="112"/>
      <c r="AA290" s="113"/>
      <c r="AB290" s="111"/>
      <c r="AC290" s="117"/>
      <c r="AD290" s="118"/>
      <c r="AE290" s="111"/>
      <c r="AF290" s="112"/>
      <c r="AG290" s="113"/>
      <c r="AH290" s="111"/>
      <c r="AI290" s="112"/>
      <c r="AJ290" s="112"/>
      <c r="AK290" s="113"/>
      <c r="AL290" s="67">
        <f t="shared" si="42"/>
        <v>47</v>
      </c>
      <c r="AM290" s="82" t="str">
        <f t="shared" ca="1" si="4"/>
        <v/>
      </c>
      <c r="AN290" s="68" t="str">
        <f t="shared" si="5"/>
        <v/>
      </c>
      <c r="AO290" s="68" t="b">
        <f>IF(AND(P290&lt;&gt;"",AE290="Italia",LEN(P290)=16,ISNA(VLOOKUP(MID(P290,12,4),COMUNI!B:B,1,FALSE))),FALSE,TRUE)</f>
        <v>1</v>
      </c>
      <c r="AP290" s="68" t="b">
        <f t="shared" si="6"/>
        <v>1</v>
      </c>
      <c r="AQ290" s="68" t="b">
        <f>OR(P290="",X290="",AE290&lt;&gt;"Italia",_xlfn.IFNA(VLOOKUP(X290,COMUNI!A:B,2,FALSE),"")=MID(P290,12,4))</f>
        <v>1</v>
      </c>
      <c r="AR290" s="68" t="b">
        <f t="shared" si="7"/>
        <v>1</v>
      </c>
      <c r="AS290" s="68" t="b">
        <f>IF(AE290="Italia",OR(P290="",U290="",_xlfn.IFNA(VLOOKUP(MID(P290,9,1),MESI!A:B,2,FALSE),"")=MONTH(U290)),TRUE)</f>
        <v>1</v>
      </c>
      <c r="AT290" s="67" t="b">
        <f t="shared" si="8"/>
        <v>1</v>
      </c>
      <c r="AU290" s="67" t="b">
        <f t="shared" si="9"/>
        <v>1</v>
      </c>
      <c r="AV290" s="67" t="b">
        <f t="shared" si="10"/>
        <v>1</v>
      </c>
      <c r="AW290" s="67" t="b">
        <f t="shared" si="11"/>
        <v>1</v>
      </c>
      <c r="AX290" s="67" t="b">
        <f t="shared" si="12"/>
        <v>1</v>
      </c>
      <c r="AY290" s="67" t="s">
        <v>17993</v>
      </c>
      <c r="AZ290" s="67">
        <f t="shared" si="13"/>
        <v>47</v>
      </c>
      <c r="BA290" s="67" t="b">
        <f t="shared" si="14"/>
        <v>1</v>
      </c>
      <c r="BB290" s="84" t="str">
        <f t="shared" si="15"/>
        <v/>
      </c>
      <c r="BC290" s="84" t="str">
        <f t="shared" si="16"/>
        <v/>
      </c>
      <c r="BD290" s="84" t="str">
        <f t="shared" si="17"/>
        <v/>
      </c>
      <c r="BE290" s="84" t="str">
        <f t="shared" si="18"/>
        <v/>
      </c>
      <c r="BF290" s="67" t="b">
        <f t="shared" si="19"/>
        <v>1</v>
      </c>
      <c r="BG290" s="67" t="b">
        <f>IF(ISNA(VLOOKUP(P290,$P$243:P289,1,FALSE)),TRUE,IF(LEN(P290)=16,FALSE,TRUE))</f>
        <v>1</v>
      </c>
      <c r="BH290" s="70" t="b">
        <f t="shared" ca="1" si="20"/>
        <v>1</v>
      </c>
      <c r="BI290" s="70" t="b">
        <f t="shared" ca="1" si="21"/>
        <v>1</v>
      </c>
      <c r="BJ290" s="67" t="b">
        <f>IF(AND(P290&lt;&gt;"",AE290&lt;&gt;"",AE290&lt;&gt;"Italia",ISNA(VLOOKUP(MID(P290,12,4),COMUNI!B:B,1,FALSE))=FALSE),FALSE,TRUE)</f>
        <v>1</v>
      </c>
      <c r="BK290" s="67" t="b">
        <f t="shared" si="22"/>
        <v>1</v>
      </c>
      <c r="BL290" s="67" t="b">
        <f t="shared" si="23"/>
        <v>1</v>
      </c>
      <c r="BU290" s="67" t="str">
        <f t="shared" si="24"/>
        <v/>
      </c>
      <c r="BV290" s="67" t="str">
        <f t="shared" si="25"/>
        <v/>
      </c>
      <c r="BW290" s="67" t="str">
        <f t="shared" si="26"/>
        <v/>
      </c>
      <c r="BX290" s="67" t="str">
        <f t="shared" si="27"/>
        <v/>
      </c>
      <c r="BY290" s="67" t="str">
        <f t="shared" si="28"/>
        <v/>
      </c>
      <c r="BZ290" s="67" t="str">
        <f t="shared" si="29"/>
        <v/>
      </c>
      <c r="CA290" s="67" t="str">
        <f t="shared" si="30"/>
        <v/>
      </c>
      <c r="CB290" s="67" t="str">
        <f t="shared" si="31"/>
        <v/>
      </c>
      <c r="CC290" s="67" t="str">
        <f t="shared" si="32"/>
        <v/>
      </c>
      <c r="CD290" s="67" t="str">
        <f t="shared" si="33"/>
        <v/>
      </c>
      <c r="CE290" s="67" t="str">
        <f t="shared" si="34"/>
        <v/>
      </c>
      <c r="CF290" s="67" t="str">
        <f t="shared" si="35"/>
        <v/>
      </c>
      <c r="CG290" s="67" t="str">
        <f t="shared" si="43"/>
        <v/>
      </c>
      <c r="CH290" s="67" t="str">
        <f t="shared" ca="1" si="37"/>
        <v/>
      </c>
      <c r="CI290" s="67" t="str">
        <f t="shared" ca="1" si="38"/>
        <v/>
      </c>
      <c r="CJ290" s="67" t="str">
        <f t="shared" si="39"/>
        <v/>
      </c>
      <c r="CK290" s="67" t="str">
        <f t="shared" si="40"/>
        <v/>
      </c>
      <c r="CL290" s="67" t="str">
        <f t="shared" si="41"/>
        <v/>
      </c>
    </row>
    <row r="291" spans="1:90" ht="27.75" customHeight="1" x14ac:dyDescent="0.3">
      <c r="A291" s="85">
        <v>48</v>
      </c>
      <c r="B291" s="111"/>
      <c r="C291" s="112"/>
      <c r="D291" s="112"/>
      <c r="E291" s="112"/>
      <c r="F291" s="112"/>
      <c r="G291" s="112"/>
      <c r="H291" s="112"/>
      <c r="I291" s="113"/>
      <c r="J291" s="111"/>
      <c r="K291" s="112"/>
      <c r="L291" s="112"/>
      <c r="M291" s="112"/>
      <c r="N291" s="112"/>
      <c r="O291" s="113"/>
      <c r="P291" s="119"/>
      <c r="Q291" s="120"/>
      <c r="R291" s="120"/>
      <c r="S291" s="120"/>
      <c r="T291" s="120"/>
      <c r="U291" s="114"/>
      <c r="V291" s="115"/>
      <c r="W291" s="116"/>
      <c r="X291" s="111"/>
      <c r="Y291" s="112"/>
      <c r="Z291" s="112"/>
      <c r="AA291" s="113"/>
      <c r="AB291" s="111"/>
      <c r="AC291" s="117"/>
      <c r="AD291" s="118"/>
      <c r="AE291" s="111"/>
      <c r="AF291" s="112"/>
      <c r="AG291" s="113"/>
      <c r="AH291" s="111"/>
      <c r="AI291" s="112"/>
      <c r="AJ291" s="112"/>
      <c r="AK291" s="113"/>
      <c r="AL291" s="67">
        <f t="shared" si="42"/>
        <v>48</v>
      </c>
      <c r="AM291" s="82" t="str">
        <f t="shared" ca="1" si="4"/>
        <v/>
      </c>
      <c r="AN291" s="68" t="str">
        <f t="shared" si="5"/>
        <v/>
      </c>
      <c r="AO291" s="68" t="b">
        <f>IF(AND(P291&lt;&gt;"",AE291="Italia",LEN(P291)=16,ISNA(VLOOKUP(MID(P291,12,4),COMUNI!B:B,1,FALSE))),FALSE,TRUE)</f>
        <v>1</v>
      </c>
      <c r="AP291" s="68" t="b">
        <f t="shared" si="6"/>
        <v>1</v>
      </c>
      <c r="AQ291" s="68" t="b">
        <f>OR(P291="",X291="",AE291&lt;&gt;"Italia",_xlfn.IFNA(VLOOKUP(X291,COMUNI!A:B,2,FALSE),"")=MID(P291,12,4))</f>
        <v>1</v>
      </c>
      <c r="AR291" s="68" t="b">
        <f t="shared" si="7"/>
        <v>1</v>
      </c>
      <c r="AS291" s="68" t="b">
        <f>IF(AE291="Italia",OR(P291="",U291="",_xlfn.IFNA(VLOOKUP(MID(P291,9,1),MESI!A:B,2,FALSE),"")=MONTH(U291)),TRUE)</f>
        <v>1</v>
      </c>
      <c r="AT291" s="67" t="b">
        <f t="shared" si="8"/>
        <v>1</v>
      </c>
      <c r="AU291" s="67" t="b">
        <f t="shared" si="9"/>
        <v>1</v>
      </c>
      <c r="AV291" s="67" t="b">
        <f t="shared" si="10"/>
        <v>1</v>
      </c>
      <c r="AW291" s="67" t="b">
        <f t="shared" si="11"/>
        <v>1</v>
      </c>
      <c r="AX291" s="67" t="b">
        <f t="shared" si="12"/>
        <v>1</v>
      </c>
      <c r="AY291" s="67" t="s">
        <v>17993</v>
      </c>
      <c r="AZ291" s="67">
        <f t="shared" si="13"/>
        <v>48</v>
      </c>
      <c r="BA291" s="67" t="b">
        <f t="shared" si="14"/>
        <v>1</v>
      </c>
      <c r="BB291" s="84" t="str">
        <f t="shared" si="15"/>
        <v/>
      </c>
      <c r="BC291" s="84" t="str">
        <f t="shared" si="16"/>
        <v/>
      </c>
      <c r="BD291" s="84" t="str">
        <f t="shared" si="17"/>
        <v/>
      </c>
      <c r="BE291" s="84" t="str">
        <f t="shared" si="18"/>
        <v/>
      </c>
      <c r="BF291" s="67" t="b">
        <f t="shared" si="19"/>
        <v>1</v>
      </c>
      <c r="BG291" s="67" t="b">
        <f>IF(ISNA(VLOOKUP(P291,$P$243:P290,1,FALSE)),TRUE,IF(LEN(P291)=16,FALSE,TRUE))</f>
        <v>1</v>
      </c>
      <c r="BH291" s="70" t="b">
        <f t="shared" ca="1" si="20"/>
        <v>1</v>
      </c>
      <c r="BI291" s="70" t="b">
        <f t="shared" ca="1" si="21"/>
        <v>1</v>
      </c>
      <c r="BJ291" s="67" t="b">
        <f>IF(AND(P291&lt;&gt;"",AE291&lt;&gt;"",AE291&lt;&gt;"Italia",ISNA(VLOOKUP(MID(P291,12,4),COMUNI!B:B,1,FALSE))=FALSE),FALSE,TRUE)</f>
        <v>1</v>
      </c>
      <c r="BK291" s="67" t="b">
        <f t="shared" si="22"/>
        <v>1</v>
      </c>
      <c r="BL291" s="67" t="b">
        <f t="shared" si="23"/>
        <v>1</v>
      </c>
      <c r="BU291" s="67" t="str">
        <f t="shared" si="24"/>
        <v/>
      </c>
      <c r="BV291" s="67" t="str">
        <f t="shared" si="25"/>
        <v/>
      </c>
      <c r="BW291" s="67" t="str">
        <f t="shared" si="26"/>
        <v/>
      </c>
      <c r="BX291" s="67" t="str">
        <f t="shared" si="27"/>
        <v/>
      </c>
      <c r="BY291" s="67" t="str">
        <f t="shared" si="28"/>
        <v/>
      </c>
      <c r="BZ291" s="67" t="str">
        <f t="shared" si="29"/>
        <v/>
      </c>
      <c r="CA291" s="67" t="str">
        <f t="shared" si="30"/>
        <v/>
      </c>
      <c r="CB291" s="67" t="str">
        <f t="shared" si="31"/>
        <v/>
      </c>
      <c r="CC291" s="67" t="str">
        <f t="shared" si="32"/>
        <v/>
      </c>
      <c r="CD291" s="67" t="str">
        <f t="shared" si="33"/>
        <v/>
      </c>
      <c r="CE291" s="67" t="str">
        <f t="shared" si="34"/>
        <v/>
      </c>
      <c r="CF291" s="67" t="str">
        <f t="shared" si="35"/>
        <v/>
      </c>
      <c r="CG291" s="67" t="str">
        <f t="shared" si="43"/>
        <v/>
      </c>
      <c r="CH291" s="67" t="str">
        <f t="shared" ca="1" si="37"/>
        <v/>
      </c>
      <c r="CI291" s="67" t="str">
        <f t="shared" ca="1" si="38"/>
        <v/>
      </c>
      <c r="CJ291" s="67" t="str">
        <f t="shared" si="39"/>
        <v/>
      </c>
      <c r="CK291" s="67" t="str">
        <f t="shared" si="40"/>
        <v/>
      </c>
      <c r="CL291" s="67" t="str">
        <f t="shared" si="41"/>
        <v/>
      </c>
    </row>
    <row r="292" spans="1:90" ht="27.75" customHeight="1" x14ac:dyDescent="0.3">
      <c r="A292" s="85">
        <v>49</v>
      </c>
      <c r="B292" s="111"/>
      <c r="C292" s="112"/>
      <c r="D292" s="112"/>
      <c r="E292" s="112"/>
      <c r="F292" s="112"/>
      <c r="G292" s="112"/>
      <c r="H292" s="112"/>
      <c r="I292" s="113"/>
      <c r="J292" s="111"/>
      <c r="K292" s="112"/>
      <c r="L292" s="112"/>
      <c r="M292" s="112"/>
      <c r="N292" s="112"/>
      <c r="O292" s="113"/>
      <c r="P292" s="119"/>
      <c r="Q292" s="120"/>
      <c r="R292" s="120"/>
      <c r="S292" s="120"/>
      <c r="T292" s="120"/>
      <c r="U292" s="114"/>
      <c r="V292" s="115"/>
      <c r="W292" s="116"/>
      <c r="X292" s="111"/>
      <c r="Y292" s="112"/>
      <c r="Z292" s="112"/>
      <c r="AA292" s="113"/>
      <c r="AB292" s="111"/>
      <c r="AC292" s="117"/>
      <c r="AD292" s="118"/>
      <c r="AE292" s="111"/>
      <c r="AF292" s="112"/>
      <c r="AG292" s="113"/>
      <c r="AH292" s="111"/>
      <c r="AI292" s="112"/>
      <c r="AJ292" s="112"/>
      <c r="AK292" s="113"/>
      <c r="AL292" s="67">
        <f t="shared" si="42"/>
        <v>49</v>
      </c>
      <c r="AM292" s="82" t="str">
        <f t="shared" ca="1" si="4"/>
        <v/>
      </c>
      <c r="AN292" s="68" t="str">
        <f t="shared" si="5"/>
        <v/>
      </c>
      <c r="AO292" s="68" t="b">
        <f>IF(AND(P292&lt;&gt;"",AE292="Italia",LEN(P292)=16,ISNA(VLOOKUP(MID(P292,12,4),COMUNI!B:B,1,FALSE))),FALSE,TRUE)</f>
        <v>1</v>
      </c>
      <c r="AP292" s="68" t="b">
        <f t="shared" si="6"/>
        <v>1</v>
      </c>
      <c r="AQ292" s="68" t="b">
        <f>OR(P292="",X292="",AE292&lt;&gt;"Italia",_xlfn.IFNA(VLOOKUP(X292,COMUNI!A:B,2,FALSE),"")=MID(P292,12,4))</f>
        <v>1</v>
      </c>
      <c r="AR292" s="68" t="b">
        <f t="shared" si="7"/>
        <v>1</v>
      </c>
      <c r="AS292" s="68" t="b">
        <f>IF(AE292="Italia",OR(P292="",U292="",_xlfn.IFNA(VLOOKUP(MID(P292,9,1),MESI!A:B,2,FALSE),"")=MONTH(U292)),TRUE)</f>
        <v>1</v>
      </c>
      <c r="AT292" s="67" t="b">
        <f t="shared" si="8"/>
        <v>1</v>
      </c>
      <c r="AU292" s="67" t="b">
        <f t="shared" si="9"/>
        <v>1</v>
      </c>
      <c r="AV292" s="67" t="b">
        <f t="shared" si="10"/>
        <v>1</v>
      </c>
      <c r="AW292" s="67" t="b">
        <f t="shared" si="11"/>
        <v>1</v>
      </c>
      <c r="AX292" s="67" t="b">
        <f t="shared" si="12"/>
        <v>1</v>
      </c>
      <c r="AY292" s="67" t="s">
        <v>17993</v>
      </c>
      <c r="AZ292" s="67">
        <f t="shared" si="13"/>
        <v>49</v>
      </c>
      <c r="BA292" s="67" t="b">
        <f t="shared" si="14"/>
        <v>1</v>
      </c>
      <c r="BB292" s="84" t="str">
        <f t="shared" si="15"/>
        <v/>
      </c>
      <c r="BC292" s="84" t="str">
        <f t="shared" si="16"/>
        <v/>
      </c>
      <c r="BD292" s="84" t="str">
        <f t="shared" si="17"/>
        <v/>
      </c>
      <c r="BE292" s="84" t="str">
        <f t="shared" si="18"/>
        <v/>
      </c>
      <c r="BF292" s="67" t="b">
        <f t="shared" si="19"/>
        <v>1</v>
      </c>
      <c r="BG292" s="67" t="b">
        <f>IF(ISNA(VLOOKUP(P292,$P$243:P291,1,FALSE)),TRUE,IF(LEN(P292)=16,FALSE,TRUE))</f>
        <v>1</v>
      </c>
      <c r="BH292" s="70" t="b">
        <f t="shared" ca="1" si="20"/>
        <v>1</v>
      </c>
      <c r="BI292" s="70" t="b">
        <f t="shared" ca="1" si="21"/>
        <v>1</v>
      </c>
      <c r="BJ292" s="67" t="b">
        <f>IF(AND(P292&lt;&gt;"",AE292&lt;&gt;"",AE292&lt;&gt;"Italia",ISNA(VLOOKUP(MID(P292,12,4),COMUNI!B:B,1,FALSE))=FALSE),FALSE,TRUE)</f>
        <v>1</v>
      </c>
      <c r="BK292" s="67" t="b">
        <f t="shared" si="22"/>
        <v>1</v>
      </c>
      <c r="BL292" s="67" t="b">
        <f t="shared" si="23"/>
        <v>1</v>
      </c>
      <c r="BU292" s="67" t="str">
        <f t="shared" si="24"/>
        <v/>
      </c>
      <c r="BV292" s="67" t="str">
        <f t="shared" si="25"/>
        <v/>
      </c>
      <c r="BW292" s="67" t="str">
        <f t="shared" si="26"/>
        <v/>
      </c>
      <c r="BX292" s="67" t="str">
        <f t="shared" si="27"/>
        <v/>
      </c>
      <c r="BY292" s="67" t="str">
        <f t="shared" si="28"/>
        <v/>
      </c>
      <c r="BZ292" s="67" t="str">
        <f t="shared" si="29"/>
        <v/>
      </c>
      <c r="CA292" s="67" t="str">
        <f t="shared" si="30"/>
        <v/>
      </c>
      <c r="CB292" s="67" t="str">
        <f t="shared" si="31"/>
        <v/>
      </c>
      <c r="CC292" s="67" t="str">
        <f t="shared" si="32"/>
        <v/>
      </c>
      <c r="CD292" s="67" t="str">
        <f t="shared" si="33"/>
        <v/>
      </c>
      <c r="CE292" s="67" t="str">
        <f t="shared" si="34"/>
        <v/>
      </c>
      <c r="CF292" s="67" t="str">
        <f t="shared" si="35"/>
        <v/>
      </c>
      <c r="CG292" s="67" t="str">
        <f t="shared" si="43"/>
        <v/>
      </c>
      <c r="CH292" s="67" t="str">
        <f t="shared" ca="1" si="37"/>
        <v/>
      </c>
      <c r="CI292" s="67" t="str">
        <f t="shared" ca="1" si="38"/>
        <v/>
      </c>
      <c r="CJ292" s="67" t="str">
        <f t="shared" si="39"/>
        <v/>
      </c>
      <c r="CK292" s="67" t="str">
        <f t="shared" si="40"/>
        <v/>
      </c>
      <c r="CL292" s="67" t="str">
        <f t="shared" si="41"/>
        <v/>
      </c>
    </row>
    <row r="293" spans="1:90" ht="27.75" customHeight="1" x14ac:dyDescent="0.3">
      <c r="A293" s="85">
        <v>50</v>
      </c>
      <c r="B293" s="111"/>
      <c r="C293" s="112"/>
      <c r="D293" s="112"/>
      <c r="E293" s="112"/>
      <c r="F293" s="112"/>
      <c r="G293" s="112"/>
      <c r="H293" s="112"/>
      <c r="I293" s="113"/>
      <c r="J293" s="111"/>
      <c r="K293" s="112"/>
      <c r="L293" s="112"/>
      <c r="M293" s="112"/>
      <c r="N293" s="112"/>
      <c r="O293" s="113"/>
      <c r="P293" s="119"/>
      <c r="Q293" s="120"/>
      <c r="R293" s="120"/>
      <c r="S293" s="120"/>
      <c r="T293" s="120"/>
      <c r="U293" s="114"/>
      <c r="V293" s="115"/>
      <c r="W293" s="116"/>
      <c r="X293" s="111"/>
      <c r="Y293" s="112"/>
      <c r="Z293" s="112"/>
      <c r="AA293" s="113"/>
      <c r="AB293" s="111"/>
      <c r="AC293" s="117"/>
      <c r="AD293" s="118"/>
      <c r="AE293" s="111"/>
      <c r="AF293" s="112"/>
      <c r="AG293" s="113"/>
      <c r="AH293" s="111"/>
      <c r="AI293" s="112"/>
      <c r="AJ293" s="112"/>
      <c r="AK293" s="113"/>
      <c r="AL293" s="67">
        <f t="shared" si="42"/>
        <v>50</v>
      </c>
      <c r="AM293" s="82" t="str">
        <f t="shared" ca="1" si="4"/>
        <v/>
      </c>
      <c r="AN293" s="68" t="str">
        <f t="shared" si="5"/>
        <v/>
      </c>
      <c r="AO293" s="68" t="b">
        <f>IF(AND(P293&lt;&gt;"",AE293="Italia",LEN(P293)=16,ISNA(VLOOKUP(MID(P293,12,4),COMUNI!B:B,1,FALSE))),FALSE,TRUE)</f>
        <v>1</v>
      </c>
      <c r="AP293" s="68" t="b">
        <f t="shared" si="6"/>
        <v>1</v>
      </c>
      <c r="AQ293" s="68" t="b">
        <f>OR(P293="",X293="",AE293&lt;&gt;"Italia",_xlfn.IFNA(VLOOKUP(X293,COMUNI!A:B,2,FALSE),"")=MID(P293,12,4))</f>
        <v>1</v>
      </c>
      <c r="AR293" s="68" t="b">
        <f t="shared" si="7"/>
        <v>1</v>
      </c>
      <c r="AS293" s="68" t="b">
        <f>IF(AE293="Italia",OR(P293="",U293="",_xlfn.IFNA(VLOOKUP(MID(P293,9,1),MESI!A:B,2,FALSE),"")=MONTH(U293)),TRUE)</f>
        <v>1</v>
      </c>
      <c r="AT293" s="67" t="b">
        <f t="shared" si="8"/>
        <v>1</v>
      </c>
      <c r="AU293" s="67" t="b">
        <f t="shared" si="9"/>
        <v>1</v>
      </c>
      <c r="AV293" s="67" t="b">
        <f t="shared" si="10"/>
        <v>1</v>
      </c>
      <c r="AW293" s="67" t="b">
        <f t="shared" si="11"/>
        <v>1</v>
      </c>
      <c r="AX293" s="67" t="b">
        <f t="shared" si="12"/>
        <v>1</v>
      </c>
      <c r="AY293" s="67" t="s">
        <v>17993</v>
      </c>
      <c r="AZ293" s="67">
        <f t="shared" si="13"/>
        <v>50</v>
      </c>
      <c r="BA293" s="67" t="b">
        <f t="shared" si="14"/>
        <v>1</v>
      </c>
      <c r="BB293" s="84" t="str">
        <f t="shared" si="15"/>
        <v/>
      </c>
      <c r="BC293" s="84" t="str">
        <f t="shared" si="16"/>
        <v/>
      </c>
      <c r="BD293" s="84" t="str">
        <f t="shared" si="17"/>
        <v/>
      </c>
      <c r="BE293" s="84" t="str">
        <f t="shared" si="18"/>
        <v/>
      </c>
      <c r="BF293" s="67" t="b">
        <f t="shared" si="19"/>
        <v>1</v>
      </c>
      <c r="BG293" s="67" t="b">
        <f>IF(ISNA(VLOOKUP(P293,$P$243:P292,1,FALSE)),TRUE,IF(LEN(P293)=16,FALSE,TRUE))</f>
        <v>1</v>
      </c>
      <c r="BH293" s="70" t="b">
        <f t="shared" ca="1" si="20"/>
        <v>1</v>
      </c>
      <c r="BI293" s="70" t="b">
        <f t="shared" ca="1" si="21"/>
        <v>1</v>
      </c>
      <c r="BJ293" s="67" t="b">
        <f>IF(AND(P293&lt;&gt;"",AE293&lt;&gt;"",AE293&lt;&gt;"Italia",ISNA(VLOOKUP(MID(P293,12,4),COMUNI!B:B,1,FALSE))=FALSE),FALSE,TRUE)</f>
        <v>1</v>
      </c>
      <c r="BK293" s="67" t="b">
        <f t="shared" si="22"/>
        <v>1</v>
      </c>
      <c r="BL293" s="67" t="b">
        <f t="shared" si="23"/>
        <v>1</v>
      </c>
      <c r="BU293" s="67" t="str">
        <f t="shared" si="24"/>
        <v/>
      </c>
      <c r="BV293" s="67" t="str">
        <f t="shared" si="25"/>
        <v/>
      </c>
      <c r="BW293" s="67" t="str">
        <f t="shared" si="26"/>
        <v/>
      </c>
      <c r="BX293" s="67" t="str">
        <f t="shared" si="27"/>
        <v/>
      </c>
      <c r="BY293" s="67" t="str">
        <f t="shared" si="28"/>
        <v/>
      </c>
      <c r="BZ293" s="67" t="str">
        <f t="shared" si="29"/>
        <v/>
      </c>
      <c r="CA293" s="67" t="str">
        <f t="shared" si="30"/>
        <v/>
      </c>
      <c r="CB293" s="67" t="str">
        <f t="shared" si="31"/>
        <v/>
      </c>
      <c r="CC293" s="67" t="str">
        <f t="shared" si="32"/>
        <v/>
      </c>
      <c r="CD293" s="67" t="str">
        <f t="shared" si="33"/>
        <v/>
      </c>
      <c r="CE293" s="67" t="str">
        <f t="shared" si="34"/>
        <v/>
      </c>
      <c r="CF293" s="67" t="str">
        <f t="shared" si="35"/>
        <v/>
      </c>
      <c r="CG293" s="67" t="str">
        <f t="shared" si="43"/>
        <v/>
      </c>
      <c r="CH293" s="67" t="str">
        <f t="shared" ca="1" si="37"/>
        <v/>
      </c>
      <c r="CI293" s="67" t="str">
        <f t="shared" ca="1" si="38"/>
        <v/>
      </c>
      <c r="CJ293" s="67" t="str">
        <f t="shared" si="39"/>
        <v/>
      </c>
      <c r="CK293" s="67" t="str">
        <f t="shared" si="40"/>
        <v/>
      </c>
      <c r="CL293" s="67" t="str">
        <f t="shared" si="41"/>
        <v/>
      </c>
    </row>
    <row r="294" spans="1:90" ht="27.75" customHeight="1" x14ac:dyDescent="0.3">
      <c r="A294" s="85">
        <v>51</v>
      </c>
      <c r="B294" s="111"/>
      <c r="C294" s="112"/>
      <c r="D294" s="112"/>
      <c r="E294" s="112"/>
      <c r="F294" s="112"/>
      <c r="G294" s="112"/>
      <c r="H294" s="112"/>
      <c r="I294" s="113"/>
      <c r="J294" s="111"/>
      <c r="K294" s="112"/>
      <c r="L294" s="112"/>
      <c r="M294" s="112"/>
      <c r="N294" s="112"/>
      <c r="O294" s="113"/>
      <c r="P294" s="119"/>
      <c r="Q294" s="120"/>
      <c r="R294" s="120"/>
      <c r="S294" s="120"/>
      <c r="T294" s="120"/>
      <c r="U294" s="114"/>
      <c r="V294" s="115"/>
      <c r="W294" s="116"/>
      <c r="X294" s="111"/>
      <c r="Y294" s="112"/>
      <c r="Z294" s="112"/>
      <c r="AA294" s="113"/>
      <c r="AB294" s="111"/>
      <c r="AC294" s="117"/>
      <c r="AD294" s="118"/>
      <c r="AE294" s="111"/>
      <c r="AF294" s="112"/>
      <c r="AG294" s="113"/>
      <c r="AH294" s="111"/>
      <c r="AI294" s="112"/>
      <c r="AJ294" s="112"/>
      <c r="AK294" s="113"/>
      <c r="AL294" s="67">
        <f t="shared" si="42"/>
        <v>51</v>
      </c>
      <c r="AM294" s="82" t="str">
        <f t="shared" ca="1" si="4"/>
        <v/>
      </c>
      <c r="AN294" s="68" t="str">
        <f t="shared" si="5"/>
        <v/>
      </c>
      <c r="AO294" s="68" t="b">
        <f>IF(AND(P294&lt;&gt;"",AE294="Italia",LEN(P294)=16,ISNA(VLOOKUP(MID(P294,12,4),COMUNI!B:B,1,FALSE))),FALSE,TRUE)</f>
        <v>1</v>
      </c>
      <c r="AP294" s="68" t="b">
        <f t="shared" si="6"/>
        <v>1</v>
      </c>
      <c r="AQ294" s="68" t="b">
        <f>OR(P294="",X294="",AE294&lt;&gt;"Italia",_xlfn.IFNA(VLOOKUP(X294,COMUNI!A:B,2,FALSE),"")=MID(P294,12,4))</f>
        <v>1</v>
      </c>
      <c r="AR294" s="68" t="b">
        <f t="shared" si="7"/>
        <v>1</v>
      </c>
      <c r="AS294" s="68" t="b">
        <f>IF(AE294="Italia",OR(P294="",U294="",_xlfn.IFNA(VLOOKUP(MID(P294,9,1),MESI!A:B,2,FALSE),"")=MONTH(U294)),TRUE)</f>
        <v>1</v>
      </c>
      <c r="AT294" s="67" t="b">
        <f t="shared" si="8"/>
        <v>1</v>
      </c>
      <c r="AU294" s="67" t="b">
        <f t="shared" si="9"/>
        <v>1</v>
      </c>
      <c r="AV294" s="67" t="b">
        <f t="shared" si="10"/>
        <v>1</v>
      </c>
      <c r="AW294" s="67" t="b">
        <f t="shared" si="11"/>
        <v>1</v>
      </c>
      <c r="AX294" s="67" t="b">
        <f t="shared" si="12"/>
        <v>1</v>
      </c>
      <c r="AY294" s="67" t="s">
        <v>17993</v>
      </c>
      <c r="AZ294" s="67">
        <f t="shared" si="13"/>
        <v>51</v>
      </c>
      <c r="BA294" s="67" t="b">
        <f t="shared" si="14"/>
        <v>1</v>
      </c>
      <c r="BB294" s="84" t="str">
        <f t="shared" si="15"/>
        <v/>
      </c>
      <c r="BC294" s="84" t="str">
        <f t="shared" si="16"/>
        <v/>
      </c>
      <c r="BD294" s="84" t="str">
        <f t="shared" si="17"/>
        <v/>
      </c>
      <c r="BE294" s="84" t="str">
        <f t="shared" si="18"/>
        <v/>
      </c>
      <c r="BF294" s="67" t="b">
        <f t="shared" si="19"/>
        <v>1</v>
      </c>
      <c r="BG294" s="67" t="b">
        <f>IF(ISNA(VLOOKUP(P294,$P$243:P293,1,FALSE)),TRUE,IF(LEN(P294)=16,FALSE,TRUE))</f>
        <v>1</v>
      </c>
      <c r="BH294" s="70" t="b">
        <f t="shared" ca="1" si="20"/>
        <v>1</v>
      </c>
      <c r="BI294" s="70" t="b">
        <f t="shared" ca="1" si="21"/>
        <v>1</v>
      </c>
      <c r="BJ294" s="67" t="b">
        <f>IF(AND(P294&lt;&gt;"",AE294&lt;&gt;"",AE294&lt;&gt;"Italia",ISNA(VLOOKUP(MID(P294,12,4),COMUNI!B:B,1,FALSE))=FALSE),FALSE,TRUE)</f>
        <v>1</v>
      </c>
      <c r="BK294" s="67" t="b">
        <f t="shared" si="22"/>
        <v>1</v>
      </c>
      <c r="BL294" s="67" t="b">
        <f t="shared" si="23"/>
        <v>1</v>
      </c>
      <c r="BU294" s="67" t="str">
        <f t="shared" si="24"/>
        <v/>
      </c>
      <c r="BV294" s="67" t="str">
        <f t="shared" si="25"/>
        <v/>
      </c>
      <c r="BW294" s="67" t="str">
        <f t="shared" si="26"/>
        <v/>
      </c>
      <c r="BX294" s="67" t="str">
        <f t="shared" si="27"/>
        <v/>
      </c>
      <c r="BY294" s="67" t="str">
        <f t="shared" si="28"/>
        <v/>
      </c>
      <c r="BZ294" s="67" t="str">
        <f t="shared" si="29"/>
        <v/>
      </c>
      <c r="CA294" s="67" t="str">
        <f t="shared" si="30"/>
        <v/>
      </c>
      <c r="CB294" s="67" t="str">
        <f t="shared" si="31"/>
        <v/>
      </c>
      <c r="CC294" s="67" t="str">
        <f t="shared" si="32"/>
        <v/>
      </c>
      <c r="CD294" s="67" t="str">
        <f t="shared" si="33"/>
        <v/>
      </c>
      <c r="CE294" s="67" t="str">
        <f t="shared" si="34"/>
        <v/>
      </c>
      <c r="CF294" s="67" t="str">
        <f t="shared" si="35"/>
        <v/>
      </c>
      <c r="CG294" s="67" t="str">
        <f t="shared" si="43"/>
        <v/>
      </c>
      <c r="CH294" s="67" t="str">
        <f t="shared" ca="1" si="37"/>
        <v/>
      </c>
      <c r="CI294" s="67" t="str">
        <f t="shared" ca="1" si="38"/>
        <v/>
      </c>
      <c r="CJ294" s="67" t="str">
        <f t="shared" si="39"/>
        <v/>
      </c>
      <c r="CK294" s="67" t="str">
        <f t="shared" si="40"/>
        <v/>
      </c>
      <c r="CL294" s="67" t="str">
        <f t="shared" si="41"/>
        <v/>
      </c>
    </row>
    <row r="295" spans="1:90" ht="27.75" customHeight="1" x14ac:dyDescent="0.3">
      <c r="A295" s="85">
        <v>52</v>
      </c>
      <c r="B295" s="111"/>
      <c r="C295" s="112"/>
      <c r="D295" s="112"/>
      <c r="E295" s="112"/>
      <c r="F295" s="112"/>
      <c r="G295" s="112"/>
      <c r="H295" s="112"/>
      <c r="I295" s="113"/>
      <c r="J295" s="111"/>
      <c r="K295" s="112"/>
      <c r="L295" s="112"/>
      <c r="M295" s="112"/>
      <c r="N295" s="112"/>
      <c r="O295" s="113"/>
      <c r="P295" s="119"/>
      <c r="Q295" s="120"/>
      <c r="R295" s="120"/>
      <c r="S295" s="120"/>
      <c r="T295" s="120"/>
      <c r="U295" s="114"/>
      <c r="V295" s="115"/>
      <c r="W295" s="116"/>
      <c r="X295" s="111"/>
      <c r="Y295" s="112"/>
      <c r="Z295" s="112"/>
      <c r="AA295" s="113"/>
      <c r="AB295" s="111"/>
      <c r="AC295" s="117"/>
      <c r="AD295" s="118"/>
      <c r="AE295" s="111"/>
      <c r="AF295" s="112"/>
      <c r="AG295" s="113"/>
      <c r="AH295" s="111"/>
      <c r="AI295" s="112"/>
      <c r="AJ295" s="112"/>
      <c r="AK295" s="113"/>
      <c r="AL295" s="67">
        <f t="shared" si="42"/>
        <v>52</v>
      </c>
      <c r="AM295" s="82" t="str">
        <f t="shared" ca="1" si="4"/>
        <v/>
      </c>
      <c r="AN295" s="68" t="str">
        <f t="shared" si="5"/>
        <v/>
      </c>
      <c r="AO295" s="68" t="b">
        <f>IF(AND(P295&lt;&gt;"",AE295="Italia",LEN(P295)=16,ISNA(VLOOKUP(MID(P295,12,4),COMUNI!B:B,1,FALSE))),FALSE,TRUE)</f>
        <v>1</v>
      </c>
      <c r="AP295" s="68" t="b">
        <f t="shared" si="6"/>
        <v>1</v>
      </c>
      <c r="AQ295" s="68" t="b">
        <f>OR(P295="",X295="",AE295&lt;&gt;"Italia",_xlfn.IFNA(VLOOKUP(X295,COMUNI!A:B,2,FALSE),"")=MID(P295,12,4))</f>
        <v>1</v>
      </c>
      <c r="AR295" s="68" t="b">
        <f t="shared" si="7"/>
        <v>1</v>
      </c>
      <c r="AS295" s="68" t="b">
        <f>IF(AE295="Italia",OR(P295="",U295="",_xlfn.IFNA(VLOOKUP(MID(P295,9,1),MESI!A:B,2,FALSE),"")=MONTH(U295)),TRUE)</f>
        <v>1</v>
      </c>
      <c r="AT295" s="67" t="b">
        <f t="shared" si="8"/>
        <v>1</v>
      </c>
      <c r="AU295" s="67" t="b">
        <f t="shared" si="9"/>
        <v>1</v>
      </c>
      <c r="AV295" s="67" t="b">
        <f t="shared" si="10"/>
        <v>1</v>
      </c>
      <c r="AW295" s="67" t="b">
        <f t="shared" si="11"/>
        <v>1</v>
      </c>
      <c r="AX295" s="67" t="b">
        <f t="shared" si="12"/>
        <v>1</v>
      </c>
      <c r="AY295" s="67" t="s">
        <v>17993</v>
      </c>
      <c r="AZ295" s="67">
        <f t="shared" si="13"/>
        <v>52</v>
      </c>
      <c r="BA295" s="67" t="b">
        <f t="shared" si="14"/>
        <v>1</v>
      </c>
      <c r="BB295" s="84" t="str">
        <f t="shared" si="15"/>
        <v/>
      </c>
      <c r="BC295" s="84" t="str">
        <f t="shared" si="16"/>
        <v/>
      </c>
      <c r="BD295" s="84" t="str">
        <f t="shared" si="17"/>
        <v/>
      </c>
      <c r="BE295" s="84" t="str">
        <f t="shared" si="18"/>
        <v/>
      </c>
      <c r="BF295" s="67" t="b">
        <f t="shared" si="19"/>
        <v>1</v>
      </c>
      <c r="BG295" s="67" t="b">
        <f>IF(ISNA(VLOOKUP(P295,$P$243:P294,1,FALSE)),TRUE,IF(LEN(P295)=16,FALSE,TRUE))</f>
        <v>1</v>
      </c>
      <c r="BH295" s="70" t="b">
        <f t="shared" ca="1" si="20"/>
        <v>1</v>
      </c>
      <c r="BI295" s="70" t="b">
        <f t="shared" ca="1" si="21"/>
        <v>1</v>
      </c>
      <c r="BJ295" s="67" t="b">
        <f>IF(AND(P295&lt;&gt;"",AE295&lt;&gt;"",AE295&lt;&gt;"Italia",ISNA(VLOOKUP(MID(P295,12,4),COMUNI!B:B,1,FALSE))=FALSE),FALSE,TRUE)</f>
        <v>1</v>
      </c>
      <c r="BK295" s="67" t="b">
        <f t="shared" si="22"/>
        <v>1</v>
      </c>
      <c r="BL295" s="67" t="b">
        <f t="shared" si="23"/>
        <v>1</v>
      </c>
      <c r="BU295" s="67" t="str">
        <f t="shared" si="24"/>
        <v/>
      </c>
      <c r="BV295" s="67" t="str">
        <f t="shared" si="25"/>
        <v/>
      </c>
      <c r="BW295" s="67" t="str">
        <f t="shared" si="26"/>
        <v/>
      </c>
      <c r="BX295" s="67" t="str">
        <f t="shared" si="27"/>
        <v/>
      </c>
      <c r="BY295" s="67" t="str">
        <f t="shared" si="28"/>
        <v/>
      </c>
      <c r="BZ295" s="67" t="str">
        <f t="shared" si="29"/>
        <v/>
      </c>
      <c r="CA295" s="67" t="str">
        <f t="shared" si="30"/>
        <v/>
      </c>
      <c r="CB295" s="67" t="str">
        <f t="shared" si="31"/>
        <v/>
      </c>
      <c r="CC295" s="67" t="str">
        <f t="shared" si="32"/>
        <v/>
      </c>
      <c r="CD295" s="67" t="str">
        <f t="shared" si="33"/>
        <v/>
      </c>
      <c r="CE295" s="67" t="str">
        <f t="shared" si="34"/>
        <v/>
      </c>
      <c r="CF295" s="67" t="str">
        <f t="shared" si="35"/>
        <v/>
      </c>
      <c r="CG295" s="67" t="str">
        <f t="shared" si="43"/>
        <v/>
      </c>
      <c r="CH295" s="67" t="str">
        <f t="shared" ca="1" si="37"/>
        <v/>
      </c>
      <c r="CI295" s="67" t="str">
        <f t="shared" ca="1" si="38"/>
        <v/>
      </c>
      <c r="CJ295" s="67" t="str">
        <f t="shared" si="39"/>
        <v/>
      </c>
      <c r="CK295" s="67" t="str">
        <f t="shared" si="40"/>
        <v/>
      </c>
      <c r="CL295" s="67" t="str">
        <f t="shared" si="41"/>
        <v/>
      </c>
    </row>
    <row r="296" spans="1:90" ht="27.75" customHeight="1" x14ac:dyDescent="0.3">
      <c r="A296" s="85">
        <v>53</v>
      </c>
      <c r="B296" s="111"/>
      <c r="C296" s="112"/>
      <c r="D296" s="112"/>
      <c r="E296" s="112"/>
      <c r="F296" s="112"/>
      <c r="G296" s="112"/>
      <c r="H296" s="112"/>
      <c r="I296" s="113"/>
      <c r="J296" s="111"/>
      <c r="K296" s="112"/>
      <c r="L296" s="112"/>
      <c r="M296" s="112"/>
      <c r="N296" s="112"/>
      <c r="O296" s="113"/>
      <c r="P296" s="119"/>
      <c r="Q296" s="120"/>
      <c r="R296" s="120"/>
      <c r="S296" s="120"/>
      <c r="T296" s="120"/>
      <c r="U296" s="114"/>
      <c r="V296" s="115"/>
      <c r="W296" s="116"/>
      <c r="X296" s="111"/>
      <c r="Y296" s="112"/>
      <c r="Z296" s="112"/>
      <c r="AA296" s="113"/>
      <c r="AB296" s="111"/>
      <c r="AC296" s="117"/>
      <c r="AD296" s="118"/>
      <c r="AE296" s="111"/>
      <c r="AF296" s="112"/>
      <c r="AG296" s="113"/>
      <c r="AH296" s="111"/>
      <c r="AI296" s="112"/>
      <c r="AJ296" s="112"/>
      <c r="AK296" s="113"/>
      <c r="AL296" s="67">
        <f t="shared" si="42"/>
        <v>53</v>
      </c>
      <c r="AM296" s="82" t="str">
        <f t="shared" ca="1" si="4"/>
        <v/>
      </c>
      <c r="AN296" s="68" t="str">
        <f t="shared" si="5"/>
        <v/>
      </c>
      <c r="AO296" s="68" t="b">
        <f>IF(AND(P296&lt;&gt;"",AE296="Italia",LEN(P296)=16,ISNA(VLOOKUP(MID(P296,12,4),COMUNI!B:B,1,FALSE))),FALSE,TRUE)</f>
        <v>1</v>
      </c>
      <c r="AP296" s="68" t="b">
        <f t="shared" si="6"/>
        <v>1</v>
      </c>
      <c r="AQ296" s="68" t="b">
        <f>OR(P296="",X296="",AE296&lt;&gt;"Italia",_xlfn.IFNA(VLOOKUP(X296,COMUNI!A:B,2,FALSE),"")=MID(P296,12,4))</f>
        <v>1</v>
      </c>
      <c r="AR296" s="68" t="b">
        <f t="shared" si="7"/>
        <v>1</v>
      </c>
      <c r="AS296" s="68" t="b">
        <f>IF(AE296="Italia",OR(P296="",U296="",_xlfn.IFNA(VLOOKUP(MID(P296,9,1),MESI!A:B,2,FALSE),"")=MONTH(U296)),TRUE)</f>
        <v>1</v>
      </c>
      <c r="AT296" s="67" t="b">
        <f t="shared" si="8"/>
        <v>1</v>
      </c>
      <c r="AU296" s="67" t="b">
        <f t="shared" si="9"/>
        <v>1</v>
      </c>
      <c r="AV296" s="67" t="b">
        <f t="shared" si="10"/>
        <v>1</v>
      </c>
      <c r="AW296" s="67" t="b">
        <f t="shared" si="11"/>
        <v>1</v>
      </c>
      <c r="AX296" s="67" t="b">
        <f t="shared" si="12"/>
        <v>1</v>
      </c>
      <c r="AY296" s="67" t="s">
        <v>17993</v>
      </c>
      <c r="AZ296" s="67">
        <f t="shared" si="13"/>
        <v>53</v>
      </c>
      <c r="BA296" s="67" t="b">
        <f t="shared" si="14"/>
        <v>1</v>
      </c>
      <c r="BB296" s="84" t="str">
        <f t="shared" si="15"/>
        <v/>
      </c>
      <c r="BC296" s="84" t="str">
        <f t="shared" si="16"/>
        <v/>
      </c>
      <c r="BD296" s="84" t="str">
        <f t="shared" si="17"/>
        <v/>
      </c>
      <c r="BE296" s="84" t="str">
        <f t="shared" si="18"/>
        <v/>
      </c>
      <c r="BF296" s="67" t="b">
        <f t="shared" si="19"/>
        <v>1</v>
      </c>
      <c r="BG296" s="67" t="b">
        <f>IF(ISNA(VLOOKUP(P296,$P$243:P295,1,FALSE)),TRUE,IF(LEN(P296)=16,FALSE,TRUE))</f>
        <v>1</v>
      </c>
      <c r="BH296" s="70" t="b">
        <f t="shared" ca="1" si="20"/>
        <v>1</v>
      </c>
      <c r="BI296" s="70" t="b">
        <f t="shared" ca="1" si="21"/>
        <v>1</v>
      </c>
      <c r="BJ296" s="67" t="b">
        <f>IF(AND(P296&lt;&gt;"",AE296&lt;&gt;"",AE296&lt;&gt;"Italia",ISNA(VLOOKUP(MID(P296,12,4),COMUNI!B:B,1,FALSE))=FALSE),FALSE,TRUE)</f>
        <v>1</v>
      </c>
      <c r="BK296" s="67" t="b">
        <f t="shared" si="22"/>
        <v>1</v>
      </c>
      <c r="BL296" s="67" t="b">
        <f t="shared" si="23"/>
        <v>1</v>
      </c>
      <c r="BU296" s="67" t="str">
        <f t="shared" si="24"/>
        <v/>
      </c>
      <c r="BV296" s="67" t="str">
        <f t="shared" si="25"/>
        <v/>
      </c>
      <c r="BW296" s="67" t="str">
        <f t="shared" si="26"/>
        <v/>
      </c>
      <c r="BX296" s="67" t="str">
        <f t="shared" si="27"/>
        <v/>
      </c>
      <c r="BY296" s="67" t="str">
        <f t="shared" si="28"/>
        <v/>
      </c>
      <c r="BZ296" s="67" t="str">
        <f t="shared" si="29"/>
        <v/>
      </c>
      <c r="CA296" s="67" t="str">
        <f t="shared" si="30"/>
        <v/>
      </c>
      <c r="CB296" s="67" t="str">
        <f t="shared" si="31"/>
        <v/>
      </c>
      <c r="CC296" s="67" t="str">
        <f t="shared" si="32"/>
        <v/>
      </c>
      <c r="CD296" s="67" t="str">
        <f t="shared" si="33"/>
        <v/>
      </c>
      <c r="CE296" s="67" t="str">
        <f t="shared" si="34"/>
        <v/>
      </c>
      <c r="CF296" s="67" t="str">
        <f t="shared" si="35"/>
        <v/>
      </c>
      <c r="CG296" s="67" t="str">
        <f t="shared" si="43"/>
        <v/>
      </c>
      <c r="CH296" s="67" t="str">
        <f t="shared" ca="1" si="37"/>
        <v/>
      </c>
      <c r="CI296" s="67" t="str">
        <f t="shared" ca="1" si="38"/>
        <v/>
      </c>
      <c r="CJ296" s="67" t="str">
        <f t="shared" si="39"/>
        <v/>
      </c>
      <c r="CK296" s="67" t="str">
        <f t="shared" si="40"/>
        <v/>
      </c>
      <c r="CL296" s="67" t="str">
        <f t="shared" si="41"/>
        <v/>
      </c>
    </row>
    <row r="297" spans="1:90" ht="27.75" customHeight="1" x14ac:dyDescent="0.3">
      <c r="A297" s="85">
        <v>54</v>
      </c>
      <c r="B297" s="111"/>
      <c r="C297" s="112"/>
      <c r="D297" s="112"/>
      <c r="E297" s="112"/>
      <c r="F297" s="112"/>
      <c r="G297" s="112"/>
      <c r="H297" s="112"/>
      <c r="I297" s="113"/>
      <c r="J297" s="111"/>
      <c r="K297" s="112"/>
      <c r="L297" s="112"/>
      <c r="M297" s="112"/>
      <c r="N297" s="112"/>
      <c r="O297" s="113"/>
      <c r="P297" s="119"/>
      <c r="Q297" s="120"/>
      <c r="R297" s="120"/>
      <c r="S297" s="120"/>
      <c r="T297" s="120"/>
      <c r="U297" s="114"/>
      <c r="V297" s="115"/>
      <c r="W297" s="116"/>
      <c r="X297" s="111"/>
      <c r="Y297" s="112"/>
      <c r="Z297" s="112"/>
      <c r="AA297" s="113"/>
      <c r="AB297" s="111"/>
      <c r="AC297" s="117"/>
      <c r="AD297" s="118"/>
      <c r="AE297" s="111"/>
      <c r="AF297" s="112"/>
      <c r="AG297" s="113"/>
      <c r="AH297" s="111"/>
      <c r="AI297" s="112"/>
      <c r="AJ297" s="112"/>
      <c r="AK297" s="113"/>
      <c r="AL297" s="67">
        <f t="shared" si="42"/>
        <v>54</v>
      </c>
      <c r="AM297" s="82" t="str">
        <f t="shared" ca="1" si="4"/>
        <v/>
      </c>
      <c r="AN297" s="68" t="str">
        <f t="shared" si="5"/>
        <v/>
      </c>
      <c r="AO297" s="68" t="b">
        <f>IF(AND(P297&lt;&gt;"",AE297="Italia",LEN(P297)=16,ISNA(VLOOKUP(MID(P297,12,4),COMUNI!B:B,1,FALSE))),FALSE,TRUE)</f>
        <v>1</v>
      </c>
      <c r="AP297" s="68" t="b">
        <f t="shared" si="6"/>
        <v>1</v>
      </c>
      <c r="AQ297" s="68" t="b">
        <f>OR(P297="",X297="",AE297&lt;&gt;"Italia",_xlfn.IFNA(VLOOKUP(X297,COMUNI!A:B,2,FALSE),"")=MID(P297,12,4))</f>
        <v>1</v>
      </c>
      <c r="AR297" s="68" t="b">
        <f t="shared" si="7"/>
        <v>1</v>
      </c>
      <c r="AS297" s="68" t="b">
        <f>IF(AE297="Italia",OR(P297="",U297="",_xlfn.IFNA(VLOOKUP(MID(P297,9,1),MESI!A:B,2,FALSE),"")=MONTH(U297)),TRUE)</f>
        <v>1</v>
      </c>
      <c r="AT297" s="67" t="b">
        <f t="shared" si="8"/>
        <v>1</v>
      </c>
      <c r="AU297" s="67" t="b">
        <f t="shared" si="9"/>
        <v>1</v>
      </c>
      <c r="AV297" s="67" t="b">
        <f t="shared" si="10"/>
        <v>1</v>
      </c>
      <c r="AW297" s="67" t="b">
        <f t="shared" si="11"/>
        <v>1</v>
      </c>
      <c r="AX297" s="67" t="b">
        <f t="shared" si="12"/>
        <v>1</v>
      </c>
      <c r="AY297" s="67" t="s">
        <v>17993</v>
      </c>
      <c r="AZ297" s="67">
        <f t="shared" si="13"/>
        <v>54</v>
      </c>
      <c r="BA297" s="67" t="b">
        <f t="shared" si="14"/>
        <v>1</v>
      </c>
      <c r="BB297" s="84" t="str">
        <f t="shared" si="15"/>
        <v/>
      </c>
      <c r="BC297" s="84" t="str">
        <f t="shared" si="16"/>
        <v/>
      </c>
      <c r="BD297" s="84" t="str">
        <f t="shared" si="17"/>
        <v/>
      </c>
      <c r="BE297" s="84" t="str">
        <f t="shared" si="18"/>
        <v/>
      </c>
      <c r="BF297" s="67" t="b">
        <f t="shared" si="19"/>
        <v>1</v>
      </c>
      <c r="BG297" s="67" t="b">
        <f>IF(ISNA(VLOOKUP(P297,$P$243:P296,1,FALSE)),TRUE,IF(LEN(P297)=16,FALSE,TRUE))</f>
        <v>1</v>
      </c>
      <c r="BH297" s="70" t="b">
        <f t="shared" ca="1" si="20"/>
        <v>1</v>
      </c>
      <c r="BI297" s="70" t="b">
        <f t="shared" ca="1" si="21"/>
        <v>1</v>
      </c>
      <c r="BJ297" s="67" t="b">
        <f>IF(AND(P297&lt;&gt;"",AE297&lt;&gt;"",AE297&lt;&gt;"Italia",ISNA(VLOOKUP(MID(P297,12,4),COMUNI!B:B,1,FALSE))=FALSE),FALSE,TRUE)</f>
        <v>1</v>
      </c>
      <c r="BK297" s="67" t="b">
        <f t="shared" si="22"/>
        <v>1</v>
      </c>
      <c r="BL297" s="67" t="b">
        <f t="shared" si="23"/>
        <v>1</v>
      </c>
      <c r="BU297" s="67" t="str">
        <f t="shared" si="24"/>
        <v/>
      </c>
      <c r="BV297" s="67" t="str">
        <f t="shared" si="25"/>
        <v/>
      </c>
      <c r="BW297" s="67" t="str">
        <f t="shared" si="26"/>
        <v/>
      </c>
      <c r="BX297" s="67" t="str">
        <f t="shared" si="27"/>
        <v/>
      </c>
      <c r="BY297" s="67" t="str">
        <f t="shared" si="28"/>
        <v/>
      </c>
      <c r="BZ297" s="67" t="str">
        <f t="shared" si="29"/>
        <v/>
      </c>
      <c r="CA297" s="67" t="str">
        <f t="shared" si="30"/>
        <v/>
      </c>
      <c r="CB297" s="67" t="str">
        <f t="shared" si="31"/>
        <v/>
      </c>
      <c r="CC297" s="67" t="str">
        <f t="shared" si="32"/>
        <v/>
      </c>
      <c r="CD297" s="67" t="str">
        <f t="shared" si="33"/>
        <v/>
      </c>
      <c r="CE297" s="67" t="str">
        <f t="shared" si="34"/>
        <v/>
      </c>
      <c r="CF297" s="67" t="str">
        <f t="shared" si="35"/>
        <v/>
      </c>
      <c r="CG297" s="67" t="str">
        <f t="shared" si="43"/>
        <v/>
      </c>
      <c r="CH297" s="67" t="str">
        <f t="shared" ca="1" si="37"/>
        <v/>
      </c>
      <c r="CI297" s="67" t="str">
        <f t="shared" ca="1" si="38"/>
        <v/>
      </c>
      <c r="CJ297" s="67" t="str">
        <f t="shared" si="39"/>
        <v/>
      </c>
      <c r="CK297" s="67" t="str">
        <f t="shared" si="40"/>
        <v/>
      </c>
      <c r="CL297" s="67" t="str">
        <f t="shared" si="41"/>
        <v/>
      </c>
    </row>
    <row r="298" spans="1:90" ht="27.75" customHeight="1" x14ac:dyDescent="0.3">
      <c r="A298" s="85">
        <v>55</v>
      </c>
      <c r="B298" s="111"/>
      <c r="C298" s="112"/>
      <c r="D298" s="112"/>
      <c r="E298" s="112"/>
      <c r="F298" s="112"/>
      <c r="G298" s="112"/>
      <c r="H298" s="112"/>
      <c r="I298" s="113"/>
      <c r="J298" s="111"/>
      <c r="K298" s="112"/>
      <c r="L298" s="112"/>
      <c r="M298" s="112"/>
      <c r="N298" s="112"/>
      <c r="O298" s="113"/>
      <c r="P298" s="119"/>
      <c r="Q298" s="120"/>
      <c r="R298" s="120"/>
      <c r="S298" s="120"/>
      <c r="T298" s="120"/>
      <c r="U298" s="114"/>
      <c r="V298" s="115"/>
      <c r="W298" s="116"/>
      <c r="X298" s="111"/>
      <c r="Y298" s="112"/>
      <c r="Z298" s="112"/>
      <c r="AA298" s="113"/>
      <c r="AB298" s="111"/>
      <c r="AC298" s="117"/>
      <c r="AD298" s="118"/>
      <c r="AE298" s="111"/>
      <c r="AF298" s="112"/>
      <c r="AG298" s="113"/>
      <c r="AH298" s="111"/>
      <c r="AI298" s="112"/>
      <c r="AJ298" s="112"/>
      <c r="AK298" s="113"/>
      <c r="AL298" s="67">
        <f t="shared" si="42"/>
        <v>55</v>
      </c>
      <c r="AM298" s="82" t="str">
        <f t="shared" ca="1" si="4"/>
        <v/>
      </c>
      <c r="AN298" s="68" t="str">
        <f t="shared" si="5"/>
        <v/>
      </c>
      <c r="AO298" s="68" t="b">
        <f>IF(AND(P298&lt;&gt;"",AE298="Italia",LEN(P298)=16,ISNA(VLOOKUP(MID(P298,12,4),COMUNI!B:B,1,FALSE))),FALSE,TRUE)</f>
        <v>1</v>
      </c>
      <c r="AP298" s="68" t="b">
        <f t="shared" si="6"/>
        <v>1</v>
      </c>
      <c r="AQ298" s="68" t="b">
        <f>OR(P298="",X298="",AE298&lt;&gt;"Italia",_xlfn.IFNA(VLOOKUP(X298,COMUNI!A:B,2,FALSE),"")=MID(P298,12,4))</f>
        <v>1</v>
      </c>
      <c r="AR298" s="68" t="b">
        <f t="shared" si="7"/>
        <v>1</v>
      </c>
      <c r="AS298" s="68" t="b">
        <f>IF(AE298="Italia",OR(P298="",U298="",_xlfn.IFNA(VLOOKUP(MID(P298,9,1),MESI!A:B,2,FALSE),"")=MONTH(U298)),TRUE)</f>
        <v>1</v>
      </c>
      <c r="AT298" s="67" t="b">
        <f t="shared" si="8"/>
        <v>1</v>
      </c>
      <c r="AU298" s="67" t="b">
        <f t="shared" si="9"/>
        <v>1</v>
      </c>
      <c r="AV298" s="67" t="b">
        <f t="shared" si="10"/>
        <v>1</v>
      </c>
      <c r="AW298" s="67" t="b">
        <f t="shared" si="11"/>
        <v>1</v>
      </c>
      <c r="AX298" s="67" t="b">
        <f t="shared" si="12"/>
        <v>1</v>
      </c>
      <c r="AY298" s="67" t="s">
        <v>17993</v>
      </c>
      <c r="AZ298" s="67">
        <f t="shared" si="13"/>
        <v>55</v>
      </c>
      <c r="BA298" s="67" t="b">
        <f t="shared" si="14"/>
        <v>1</v>
      </c>
      <c r="BB298" s="84" t="str">
        <f t="shared" si="15"/>
        <v/>
      </c>
      <c r="BC298" s="84" t="str">
        <f t="shared" si="16"/>
        <v/>
      </c>
      <c r="BD298" s="84" t="str">
        <f t="shared" si="17"/>
        <v/>
      </c>
      <c r="BE298" s="84" t="str">
        <f t="shared" si="18"/>
        <v/>
      </c>
      <c r="BF298" s="67" t="b">
        <f t="shared" si="19"/>
        <v>1</v>
      </c>
      <c r="BG298" s="67" t="b">
        <f>IF(ISNA(VLOOKUP(P298,$P$243:P297,1,FALSE)),TRUE,IF(LEN(P298)=16,FALSE,TRUE))</f>
        <v>1</v>
      </c>
      <c r="BH298" s="70" t="b">
        <f t="shared" ca="1" si="20"/>
        <v>1</v>
      </c>
      <c r="BI298" s="70" t="b">
        <f t="shared" ca="1" si="21"/>
        <v>1</v>
      </c>
      <c r="BJ298" s="67" t="b">
        <f>IF(AND(P298&lt;&gt;"",AE298&lt;&gt;"",AE298&lt;&gt;"Italia",ISNA(VLOOKUP(MID(P298,12,4),COMUNI!B:B,1,FALSE))=FALSE),FALSE,TRUE)</f>
        <v>1</v>
      </c>
      <c r="BK298" s="67" t="b">
        <f t="shared" si="22"/>
        <v>1</v>
      </c>
      <c r="BL298" s="67" t="b">
        <f t="shared" si="23"/>
        <v>1</v>
      </c>
      <c r="BU298" s="67" t="str">
        <f t="shared" si="24"/>
        <v/>
      </c>
      <c r="BV298" s="67" t="str">
        <f t="shared" si="25"/>
        <v/>
      </c>
      <c r="BW298" s="67" t="str">
        <f t="shared" si="26"/>
        <v/>
      </c>
      <c r="BX298" s="67" t="str">
        <f t="shared" si="27"/>
        <v/>
      </c>
      <c r="BY298" s="67" t="str">
        <f t="shared" si="28"/>
        <v/>
      </c>
      <c r="BZ298" s="67" t="str">
        <f t="shared" si="29"/>
        <v/>
      </c>
      <c r="CA298" s="67" t="str">
        <f t="shared" si="30"/>
        <v/>
      </c>
      <c r="CB298" s="67" t="str">
        <f t="shared" si="31"/>
        <v/>
      </c>
      <c r="CC298" s="67" t="str">
        <f t="shared" si="32"/>
        <v/>
      </c>
      <c r="CD298" s="67" t="str">
        <f t="shared" si="33"/>
        <v/>
      </c>
      <c r="CE298" s="67" t="str">
        <f t="shared" si="34"/>
        <v/>
      </c>
      <c r="CF298" s="67" t="str">
        <f t="shared" si="35"/>
        <v/>
      </c>
      <c r="CG298" s="67" t="str">
        <f t="shared" si="43"/>
        <v/>
      </c>
      <c r="CH298" s="67" t="str">
        <f t="shared" ca="1" si="37"/>
        <v/>
      </c>
      <c r="CI298" s="67" t="str">
        <f t="shared" ca="1" si="38"/>
        <v/>
      </c>
      <c r="CJ298" s="67" t="str">
        <f t="shared" si="39"/>
        <v/>
      </c>
      <c r="CK298" s="67" t="str">
        <f t="shared" si="40"/>
        <v/>
      </c>
      <c r="CL298" s="67" t="str">
        <f t="shared" si="41"/>
        <v/>
      </c>
    </row>
    <row r="299" spans="1:90" ht="27.75" customHeight="1" x14ac:dyDescent="0.3">
      <c r="A299" s="85">
        <v>56</v>
      </c>
      <c r="B299" s="111"/>
      <c r="C299" s="112"/>
      <c r="D299" s="112"/>
      <c r="E299" s="112"/>
      <c r="F299" s="112"/>
      <c r="G299" s="112"/>
      <c r="H299" s="112"/>
      <c r="I299" s="113"/>
      <c r="J299" s="111"/>
      <c r="K299" s="112"/>
      <c r="L299" s="112"/>
      <c r="M299" s="112"/>
      <c r="N299" s="112"/>
      <c r="O299" s="113"/>
      <c r="P299" s="119"/>
      <c r="Q299" s="120"/>
      <c r="R299" s="120"/>
      <c r="S299" s="120"/>
      <c r="T299" s="120"/>
      <c r="U299" s="114"/>
      <c r="V299" s="115"/>
      <c r="W299" s="116"/>
      <c r="X299" s="111"/>
      <c r="Y299" s="112"/>
      <c r="Z299" s="112"/>
      <c r="AA299" s="113"/>
      <c r="AB299" s="111"/>
      <c r="AC299" s="117"/>
      <c r="AD299" s="118"/>
      <c r="AE299" s="111"/>
      <c r="AF299" s="112"/>
      <c r="AG299" s="113"/>
      <c r="AH299" s="111"/>
      <c r="AI299" s="112"/>
      <c r="AJ299" s="112"/>
      <c r="AK299" s="113"/>
      <c r="AL299" s="67">
        <f t="shared" si="42"/>
        <v>56</v>
      </c>
      <c r="AM299" s="82" t="str">
        <f t="shared" ca="1" si="4"/>
        <v/>
      </c>
      <c r="AN299" s="68" t="str">
        <f t="shared" si="5"/>
        <v/>
      </c>
      <c r="AO299" s="68" t="b">
        <f>IF(AND(P299&lt;&gt;"",AE299="Italia",LEN(P299)=16,ISNA(VLOOKUP(MID(P299,12,4),COMUNI!B:B,1,FALSE))),FALSE,TRUE)</f>
        <v>1</v>
      </c>
      <c r="AP299" s="68" t="b">
        <f t="shared" si="6"/>
        <v>1</v>
      </c>
      <c r="AQ299" s="68" t="b">
        <f>OR(P299="",X299="",AE299&lt;&gt;"Italia",_xlfn.IFNA(VLOOKUP(X299,COMUNI!A:B,2,FALSE),"")=MID(P299,12,4))</f>
        <v>1</v>
      </c>
      <c r="AR299" s="68" t="b">
        <f t="shared" si="7"/>
        <v>1</v>
      </c>
      <c r="AS299" s="68" t="b">
        <f>IF(AE299="Italia",OR(P299="",U299="",_xlfn.IFNA(VLOOKUP(MID(P299,9,1),MESI!A:B,2,FALSE),"")=MONTH(U299)),TRUE)</f>
        <v>1</v>
      </c>
      <c r="AT299" s="67" t="b">
        <f t="shared" si="8"/>
        <v>1</v>
      </c>
      <c r="AU299" s="67" t="b">
        <f t="shared" si="9"/>
        <v>1</v>
      </c>
      <c r="AV299" s="67" t="b">
        <f t="shared" si="10"/>
        <v>1</v>
      </c>
      <c r="AW299" s="67" t="b">
        <f t="shared" si="11"/>
        <v>1</v>
      </c>
      <c r="AX299" s="67" t="b">
        <f t="shared" si="12"/>
        <v>1</v>
      </c>
      <c r="AY299" s="67" t="s">
        <v>17993</v>
      </c>
      <c r="AZ299" s="67">
        <f t="shared" si="13"/>
        <v>56</v>
      </c>
      <c r="BA299" s="67" t="b">
        <f t="shared" si="14"/>
        <v>1</v>
      </c>
      <c r="BB299" s="84" t="str">
        <f t="shared" si="15"/>
        <v/>
      </c>
      <c r="BC299" s="84" t="str">
        <f t="shared" si="16"/>
        <v/>
      </c>
      <c r="BD299" s="84" t="str">
        <f t="shared" si="17"/>
        <v/>
      </c>
      <c r="BE299" s="84" t="str">
        <f t="shared" si="18"/>
        <v/>
      </c>
      <c r="BF299" s="67" t="b">
        <f t="shared" si="19"/>
        <v>1</v>
      </c>
      <c r="BG299" s="67" t="b">
        <f>IF(ISNA(VLOOKUP(P299,$P$243:P298,1,FALSE)),TRUE,IF(LEN(P299)=16,FALSE,TRUE))</f>
        <v>1</v>
      </c>
      <c r="BH299" s="70" t="b">
        <f t="shared" ca="1" si="20"/>
        <v>1</v>
      </c>
      <c r="BI299" s="70" t="b">
        <f t="shared" ca="1" si="21"/>
        <v>1</v>
      </c>
      <c r="BJ299" s="67" t="b">
        <f>IF(AND(P299&lt;&gt;"",AE299&lt;&gt;"",AE299&lt;&gt;"Italia",ISNA(VLOOKUP(MID(P299,12,4),COMUNI!B:B,1,FALSE))=FALSE),FALSE,TRUE)</f>
        <v>1</v>
      </c>
      <c r="BK299" s="67" t="b">
        <f t="shared" si="22"/>
        <v>1</v>
      </c>
      <c r="BL299" s="67" t="b">
        <f t="shared" si="23"/>
        <v>1</v>
      </c>
      <c r="BU299" s="67" t="str">
        <f t="shared" si="24"/>
        <v/>
      </c>
      <c r="BV299" s="67" t="str">
        <f t="shared" si="25"/>
        <v/>
      </c>
      <c r="BW299" s="67" t="str">
        <f t="shared" si="26"/>
        <v/>
      </c>
      <c r="BX299" s="67" t="str">
        <f t="shared" si="27"/>
        <v/>
      </c>
      <c r="BY299" s="67" t="str">
        <f t="shared" si="28"/>
        <v/>
      </c>
      <c r="BZ299" s="67" t="str">
        <f t="shared" si="29"/>
        <v/>
      </c>
      <c r="CA299" s="67" t="str">
        <f t="shared" si="30"/>
        <v/>
      </c>
      <c r="CB299" s="67" t="str">
        <f t="shared" si="31"/>
        <v/>
      </c>
      <c r="CC299" s="67" t="str">
        <f t="shared" si="32"/>
        <v/>
      </c>
      <c r="CD299" s="67" t="str">
        <f t="shared" si="33"/>
        <v/>
      </c>
      <c r="CE299" s="67" t="str">
        <f t="shared" si="34"/>
        <v/>
      </c>
      <c r="CF299" s="67" t="str">
        <f t="shared" si="35"/>
        <v/>
      </c>
      <c r="CG299" s="67" t="str">
        <f t="shared" si="43"/>
        <v/>
      </c>
      <c r="CH299" s="67" t="str">
        <f t="shared" ca="1" si="37"/>
        <v/>
      </c>
      <c r="CI299" s="67" t="str">
        <f t="shared" ca="1" si="38"/>
        <v/>
      </c>
      <c r="CJ299" s="67" t="str">
        <f t="shared" si="39"/>
        <v/>
      </c>
      <c r="CK299" s="67" t="str">
        <f t="shared" si="40"/>
        <v/>
      </c>
      <c r="CL299" s="67" t="str">
        <f t="shared" si="41"/>
        <v/>
      </c>
    </row>
    <row r="300" spans="1:90" ht="27.75" customHeight="1" x14ac:dyDescent="0.3">
      <c r="A300" s="85">
        <v>57</v>
      </c>
      <c r="B300" s="111"/>
      <c r="C300" s="112"/>
      <c r="D300" s="112"/>
      <c r="E300" s="112"/>
      <c r="F300" s="112"/>
      <c r="G300" s="112"/>
      <c r="H300" s="112"/>
      <c r="I300" s="113"/>
      <c r="J300" s="111"/>
      <c r="K300" s="112"/>
      <c r="L300" s="112"/>
      <c r="M300" s="112"/>
      <c r="N300" s="112"/>
      <c r="O300" s="113"/>
      <c r="P300" s="119"/>
      <c r="Q300" s="120"/>
      <c r="R300" s="120"/>
      <c r="S300" s="120"/>
      <c r="T300" s="120"/>
      <c r="U300" s="114"/>
      <c r="V300" s="115"/>
      <c r="W300" s="116"/>
      <c r="X300" s="111"/>
      <c r="Y300" s="112"/>
      <c r="Z300" s="112"/>
      <c r="AA300" s="113"/>
      <c r="AB300" s="111"/>
      <c r="AC300" s="117"/>
      <c r="AD300" s="118"/>
      <c r="AE300" s="111"/>
      <c r="AF300" s="112"/>
      <c r="AG300" s="113"/>
      <c r="AH300" s="111"/>
      <c r="AI300" s="112"/>
      <c r="AJ300" s="112"/>
      <c r="AK300" s="113"/>
      <c r="AL300" s="67">
        <f t="shared" si="42"/>
        <v>57</v>
      </c>
      <c r="AM300" s="82" t="str">
        <f t="shared" ca="1" si="4"/>
        <v/>
      </c>
      <c r="AN300" s="68" t="str">
        <f t="shared" si="5"/>
        <v/>
      </c>
      <c r="AO300" s="68" t="b">
        <f>IF(AND(P300&lt;&gt;"",AE300="Italia",LEN(P300)=16,ISNA(VLOOKUP(MID(P300,12,4),COMUNI!B:B,1,FALSE))),FALSE,TRUE)</f>
        <v>1</v>
      </c>
      <c r="AP300" s="68" t="b">
        <f t="shared" si="6"/>
        <v>1</v>
      </c>
      <c r="AQ300" s="68" t="b">
        <f>OR(P300="",X300="",AE300&lt;&gt;"Italia",_xlfn.IFNA(VLOOKUP(X300,COMUNI!A:B,2,FALSE),"")=MID(P300,12,4))</f>
        <v>1</v>
      </c>
      <c r="AR300" s="68" t="b">
        <f t="shared" si="7"/>
        <v>1</v>
      </c>
      <c r="AS300" s="68" t="b">
        <f>IF(AE300="Italia",OR(P300="",U300="",_xlfn.IFNA(VLOOKUP(MID(P300,9,1),MESI!A:B,2,FALSE),"")=MONTH(U300)),TRUE)</f>
        <v>1</v>
      </c>
      <c r="AT300" s="67" t="b">
        <f t="shared" si="8"/>
        <v>1</v>
      </c>
      <c r="AU300" s="67" t="b">
        <f t="shared" si="9"/>
        <v>1</v>
      </c>
      <c r="AV300" s="67" t="b">
        <f t="shared" si="10"/>
        <v>1</v>
      </c>
      <c r="AW300" s="67" t="b">
        <f t="shared" si="11"/>
        <v>1</v>
      </c>
      <c r="AX300" s="67" t="b">
        <f t="shared" si="12"/>
        <v>1</v>
      </c>
      <c r="AY300" s="67" t="s">
        <v>17993</v>
      </c>
      <c r="AZ300" s="67">
        <f t="shared" si="13"/>
        <v>57</v>
      </c>
      <c r="BA300" s="67" t="b">
        <f t="shared" si="14"/>
        <v>1</v>
      </c>
      <c r="BB300" s="84" t="str">
        <f t="shared" si="15"/>
        <v/>
      </c>
      <c r="BC300" s="84" t="str">
        <f t="shared" si="16"/>
        <v/>
      </c>
      <c r="BD300" s="84" t="str">
        <f t="shared" si="17"/>
        <v/>
      </c>
      <c r="BE300" s="84" t="str">
        <f t="shared" si="18"/>
        <v/>
      </c>
      <c r="BF300" s="67" t="b">
        <f t="shared" si="19"/>
        <v>1</v>
      </c>
      <c r="BG300" s="67" t="b">
        <f>IF(ISNA(VLOOKUP(P300,$P$243:P299,1,FALSE)),TRUE,IF(LEN(P300)=16,FALSE,TRUE))</f>
        <v>1</v>
      </c>
      <c r="BH300" s="70" t="b">
        <f t="shared" ca="1" si="20"/>
        <v>1</v>
      </c>
      <c r="BI300" s="70" t="b">
        <f t="shared" ca="1" si="21"/>
        <v>1</v>
      </c>
      <c r="BJ300" s="67" t="b">
        <f>IF(AND(P300&lt;&gt;"",AE300&lt;&gt;"",AE300&lt;&gt;"Italia",ISNA(VLOOKUP(MID(P300,12,4),COMUNI!B:B,1,FALSE))=FALSE),FALSE,TRUE)</f>
        <v>1</v>
      </c>
      <c r="BK300" s="67" t="b">
        <f t="shared" si="22"/>
        <v>1</v>
      </c>
      <c r="BL300" s="67" t="b">
        <f t="shared" si="23"/>
        <v>1</v>
      </c>
      <c r="BU300" s="67" t="str">
        <f t="shared" si="24"/>
        <v/>
      </c>
      <c r="BV300" s="67" t="str">
        <f t="shared" si="25"/>
        <v/>
      </c>
      <c r="BW300" s="67" t="str">
        <f t="shared" si="26"/>
        <v/>
      </c>
      <c r="BX300" s="67" t="str">
        <f t="shared" si="27"/>
        <v/>
      </c>
      <c r="BY300" s="67" t="str">
        <f t="shared" si="28"/>
        <v/>
      </c>
      <c r="BZ300" s="67" t="str">
        <f t="shared" si="29"/>
        <v/>
      </c>
      <c r="CA300" s="67" t="str">
        <f t="shared" si="30"/>
        <v/>
      </c>
      <c r="CB300" s="67" t="str">
        <f t="shared" si="31"/>
        <v/>
      </c>
      <c r="CC300" s="67" t="str">
        <f t="shared" si="32"/>
        <v/>
      </c>
      <c r="CD300" s="67" t="str">
        <f t="shared" si="33"/>
        <v/>
      </c>
      <c r="CE300" s="67" t="str">
        <f t="shared" si="34"/>
        <v/>
      </c>
      <c r="CF300" s="67" t="str">
        <f t="shared" si="35"/>
        <v/>
      </c>
      <c r="CG300" s="67" t="str">
        <f t="shared" si="43"/>
        <v/>
      </c>
      <c r="CH300" s="67" t="str">
        <f t="shared" ca="1" si="37"/>
        <v/>
      </c>
      <c r="CI300" s="67" t="str">
        <f t="shared" ca="1" si="38"/>
        <v/>
      </c>
      <c r="CJ300" s="67" t="str">
        <f t="shared" si="39"/>
        <v/>
      </c>
      <c r="CK300" s="67" t="str">
        <f t="shared" si="40"/>
        <v/>
      </c>
      <c r="CL300" s="67" t="str">
        <f t="shared" si="41"/>
        <v/>
      </c>
    </row>
    <row r="301" spans="1:90" ht="27.75" customHeight="1" x14ac:dyDescent="0.3">
      <c r="A301" s="85">
        <v>58</v>
      </c>
      <c r="B301" s="111"/>
      <c r="C301" s="112"/>
      <c r="D301" s="112"/>
      <c r="E301" s="112"/>
      <c r="F301" s="112"/>
      <c r="G301" s="112"/>
      <c r="H301" s="112"/>
      <c r="I301" s="113"/>
      <c r="J301" s="111"/>
      <c r="K301" s="112"/>
      <c r="L301" s="112"/>
      <c r="M301" s="112"/>
      <c r="N301" s="112"/>
      <c r="O301" s="113"/>
      <c r="P301" s="119"/>
      <c r="Q301" s="120"/>
      <c r="R301" s="120"/>
      <c r="S301" s="120"/>
      <c r="T301" s="120"/>
      <c r="U301" s="114"/>
      <c r="V301" s="115"/>
      <c r="W301" s="116"/>
      <c r="X301" s="111"/>
      <c r="Y301" s="112"/>
      <c r="Z301" s="112"/>
      <c r="AA301" s="113"/>
      <c r="AB301" s="111"/>
      <c r="AC301" s="117"/>
      <c r="AD301" s="118"/>
      <c r="AE301" s="111"/>
      <c r="AF301" s="112"/>
      <c r="AG301" s="113"/>
      <c r="AH301" s="111"/>
      <c r="AI301" s="112"/>
      <c r="AJ301" s="112"/>
      <c r="AK301" s="113"/>
      <c r="AL301" s="67">
        <f t="shared" si="42"/>
        <v>58</v>
      </c>
      <c r="AM301" s="82" t="str">
        <f t="shared" ca="1" si="4"/>
        <v/>
      </c>
      <c r="AN301" s="68" t="str">
        <f t="shared" si="5"/>
        <v/>
      </c>
      <c r="AO301" s="68" t="b">
        <f>IF(AND(P301&lt;&gt;"",AE301="Italia",LEN(P301)=16,ISNA(VLOOKUP(MID(P301,12,4),COMUNI!B:B,1,FALSE))),FALSE,TRUE)</f>
        <v>1</v>
      </c>
      <c r="AP301" s="68" t="b">
        <f t="shared" si="6"/>
        <v>1</v>
      </c>
      <c r="AQ301" s="68" t="b">
        <f>OR(P301="",X301="",AE301&lt;&gt;"Italia",_xlfn.IFNA(VLOOKUP(X301,COMUNI!A:B,2,FALSE),"")=MID(P301,12,4))</f>
        <v>1</v>
      </c>
      <c r="AR301" s="68" t="b">
        <f t="shared" si="7"/>
        <v>1</v>
      </c>
      <c r="AS301" s="68" t="b">
        <f>IF(AE301="Italia",OR(P301="",U301="",_xlfn.IFNA(VLOOKUP(MID(P301,9,1),MESI!A:B,2,FALSE),"")=MONTH(U301)),TRUE)</f>
        <v>1</v>
      </c>
      <c r="AT301" s="67" t="b">
        <f t="shared" si="8"/>
        <v>1</v>
      </c>
      <c r="AU301" s="67" t="b">
        <f t="shared" si="9"/>
        <v>1</v>
      </c>
      <c r="AV301" s="67" t="b">
        <f t="shared" si="10"/>
        <v>1</v>
      </c>
      <c r="AW301" s="67" t="b">
        <f t="shared" si="11"/>
        <v>1</v>
      </c>
      <c r="AX301" s="67" t="b">
        <f t="shared" si="12"/>
        <v>1</v>
      </c>
      <c r="AY301" s="67" t="s">
        <v>17993</v>
      </c>
      <c r="AZ301" s="67">
        <f t="shared" si="13"/>
        <v>58</v>
      </c>
      <c r="BA301" s="67" t="b">
        <f t="shared" si="14"/>
        <v>1</v>
      </c>
      <c r="BB301" s="84" t="str">
        <f t="shared" si="15"/>
        <v/>
      </c>
      <c r="BC301" s="84" t="str">
        <f t="shared" si="16"/>
        <v/>
      </c>
      <c r="BD301" s="84" t="str">
        <f t="shared" si="17"/>
        <v/>
      </c>
      <c r="BE301" s="84" t="str">
        <f t="shared" si="18"/>
        <v/>
      </c>
      <c r="BF301" s="67" t="b">
        <f t="shared" si="19"/>
        <v>1</v>
      </c>
      <c r="BG301" s="67" t="b">
        <f>IF(ISNA(VLOOKUP(P301,$P$243:P300,1,FALSE)),TRUE,IF(LEN(P301)=16,FALSE,TRUE))</f>
        <v>1</v>
      </c>
      <c r="BH301" s="70" t="b">
        <f t="shared" ca="1" si="20"/>
        <v>1</v>
      </c>
      <c r="BI301" s="70" t="b">
        <f t="shared" ca="1" si="21"/>
        <v>1</v>
      </c>
      <c r="BJ301" s="67" t="b">
        <f>IF(AND(P301&lt;&gt;"",AE301&lt;&gt;"",AE301&lt;&gt;"Italia",ISNA(VLOOKUP(MID(P301,12,4),COMUNI!B:B,1,FALSE))=FALSE),FALSE,TRUE)</f>
        <v>1</v>
      </c>
      <c r="BK301" s="67" t="b">
        <f t="shared" si="22"/>
        <v>1</v>
      </c>
      <c r="BL301" s="67" t="b">
        <f t="shared" si="23"/>
        <v>1</v>
      </c>
      <c r="BU301" s="67" t="str">
        <f t="shared" si="24"/>
        <v/>
      </c>
      <c r="BV301" s="67" t="str">
        <f t="shared" si="25"/>
        <v/>
      </c>
      <c r="BW301" s="67" t="str">
        <f t="shared" si="26"/>
        <v/>
      </c>
      <c r="BX301" s="67" t="str">
        <f t="shared" si="27"/>
        <v/>
      </c>
      <c r="BY301" s="67" t="str">
        <f t="shared" si="28"/>
        <v/>
      </c>
      <c r="BZ301" s="67" t="str">
        <f t="shared" si="29"/>
        <v/>
      </c>
      <c r="CA301" s="67" t="str">
        <f t="shared" si="30"/>
        <v/>
      </c>
      <c r="CB301" s="67" t="str">
        <f t="shared" si="31"/>
        <v/>
      </c>
      <c r="CC301" s="67" t="str">
        <f t="shared" si="32"/>
        <v/>
      </c>
      <c r="CD301" s="67" t="str">
        <f t="shared" si="33"/>
        <v/>
      </c>
      <c r="CE301" s="67" t="str">
        <f t="shared" si="34"/>
        <v/>
      </c>
      <c r="CF301" s="67" t="str">
        <f t="shared" si="35"/>
        <v/>
      </c>
      <c r="CG301" s="67" t="str">
        <f t="shared" si="43"/>
        <v/>
      </c>
      <c r="CH301" s="67" t="str">
        <f t="shared" ca="1" si="37"/>
        <v/>
      </c>
      <c r="CI301" s="67" t="str">
        <f t="shared" ca="1" si="38"/>
        <v/>
      </c>
      <c r="CJ301" s="67" t="str">
        <f t="shared" si="39"/>
        <v/>
      </c>
      <c r="CK301" s="67" t="str">
        <f t="shared" si="40"/>
        <v/>
      </c>
      <c r="CL301" s="67" t="str">
        <f t="shared" si="41"/>
        <v/>
      </c>
    </row>
    <row r="302" spans="1:90" ht="27.75" customHeight="1" x14ac:dyDescent="0.3">
      <c r="A302" s="85">
        <v>59</v>
      </c>
      <c r="B302" s="111"/>
      <c r="C302" s="112"/>
      <c r="D302" s="112"/>
      <c r="E302" s="112"/>
      <c r="F302" s="112"/>
      <c r="G302" s="112"/>
      <c r="H302" s="112"/>
      <c r="I302" s="113"/>
      <c r="J302" s="111"/>
      <c r="K302" s="112"/>
      <c r="L302" s="112"/>
      <c r="M302" s="112"/>
      <c r="N302" s="112"/>
      <c r="O302" s="113"/>
      <c r="P302" s="119"/>
      <c r="Q302" s="120"/>
      <c r="R302" s="120"/>
      <c r="S302" s="120"/>
      <c r="T302" s="120"/>
      <c r="U302" s="114"/>
      <c r="V302" s="115"/>
      <c r="W302" s="116"/>
      <c r="X302" s="111"/>
      <c r="Y302" s="112"/>
      <c r="Z302" s="112"/>
      <c r="AA302" s="113"/>
      <c r="AB302" s="111"/>
      <c r="AC302" s="117"/>
      <c r="AD302" s="118"/>
      <c r="AE302" s="111"/>
      <c r="AF302" s="112"/>
      <c r="AG302" s="113"/>
      <c r="AH302" s="111"/>
      <c r="AI302" s="112"/>
      <c r="AJ302" s="112"/>
      <c r="AK302" s="113"/>
      <c r="AL302" s="67">
        <f t="shared" si="42"/>
        <v>59</v>
      </c>
      <c r="AM302" s="82" t="str">
        <f t="shared" ca="1" si="4"/>
        <v/>
      </c>
      <c r="AN302" s="68" t="str">
        <f t="shared" si="5"/>
        <v/>
      </c>
      <c r="AO302" s="68" t="b">
        <f>IF(AND(P302&lt;&gt;"",AE302="Italia",LEN(P302)=16,ISNA(VLOOKUP(MID(P302,12,4),COMUNI!B:B,1,FALSE))),FALSE,TRUE)</f>
        <v>1</v>
      </c>
      <c r="AP302" s="68" t="b">
        <f t="shared" si="6"/>
        <v>1</v>
      </c>
      <c r="AQ302" s="68" t="b">
        <f>OR(P302="",X302="",AE302&lt;&gt;"Italia",_xlfn.IFNA(VLOOKUP(X302,COMUNI!A:B,2,FALSE),"")=MID(P302,12,4))</f>
        <v>1</v>
      </c>
      <c r="AR302" s="68" t="b">
        <f t="shared" si="7"/>
        <v>1</v>
      </c>
      <c r="AS302" s="68" t="b">
        <f>IF(AE302="Italia",OR(P302="",U302="",_xlfn.IFNA(VLOOKUP(MID(P302,9,1),MESI!A:B,2,FALSE),"")=MONTH(U302)),TRUE)</f>
        <v>1</v>
      </c>
      <c r="AT302" s="67" t="b">
        <f t="shared" si="8"/>
        <v>1</v>
      </c>
      <c r="AU302" s="67" t="b">
        <f t="shared" si="9"/>
        <v>1</v>
      </c>
      <c r="AV302" s="67" t="b">
        <f t="shared" si="10"/>
        <v>1</v>
      </c>
      <c r="AW302" s="67" t="b">
        <f t="shared" si="11"/>
        <v>1</v>
      </c>
      <c r="AX302" s="67" t="b">
        <f t="shared" si="12"/>
        <v>1</v>
      </c>
      <c r="AY302" s="67" t="s">
        <v>17993</v>
      </c>
      <c r="AZ302" s="67">
        <f t="shared" si="13"/>
        <v>59</v>
      </c>
      <c r="BA302" s="67" t="b">
        <f t="shared" si="14"/>
        <v>1</v>
      </c>
      <c r="BB302" s="84" t="str">
        <f t="shared" si="15"/>
        <v/>
      </c>
      <c r="BC302" s="84" t="str">
        <f t="shared" si="16"/>
        <v/>
      </c>
      <c r="BD302" s="84" t="str">
        <f t="shared" si="17"/>
        <v/>
      </c>
      <c r="BE302" s="84" t="str">
        <f t="shared" si="18"/>
        <v/>
      </c>
      <c r="BF302" s="67" t="b">
        <f t="shared" si="19"/>
        <v>1</v>
      </c>
      <c r="BG302" s="67" t="b">
        <f>IF(ISNA(VLOOKUP(P302,$P$243:P301,1,FALSE)),TRUE,IF(LEN(P302)=16,FALSE,TRUE))</f>
        <v>1</v>
      </c>
      <c r="BH302" s="70" t="b">
        <f t="shared" ca="1" si="20"/>
        <v>1</v>
      </c>
      <c r="BI302" s="70" t="b">
        <f t="shared" ca="1" si="21"/>
        <v>1</v>
      </c>
      <c r="BJ302" s="67" t="b">
        <f>IF(AND(P302&lt;&gt;"",AE302&lt;&gt;"",AE302&lt;&gt;"Italia",ISNA(VLOOKUP(MID(P302,12,4),COMUNI!B:B,1,FALSE))=FALSE),FALSE,TRUE)</f>
        <v>1</v>
      </c>
      <c r="BK302" s="67" t="b">
        <f t="shared" si="22"/>
        <v>1</v>
      </c>
      <c r="BL302" s="67" t="b">
        <f t="shared" si="23"/>
        <v>1</v>
      </c>
      <c r="BU302" s="67" t="str">
        <f t="shared" si="24"/>
        <v/>
      </c>
      <c r="BV302" s="67" t="str">
        <f t="shared" si="25"/>
        <v/>
      </c>
      <c r="BW302" s="67" t="str">
        <f t="shared" si="26"/>
        <v/>
      </c>
      <c r="BX302" s="67" t="str">
        <f t="shared" si="27"/>
        <v/>
      </c>
      <c r="BY302" s="67" t="str">
        <f t="shared" si="28"/>
        <v/>
      </c>
      <c r="BZ302" s="67" t="str">
        <f t="shared" si="29"/>
        <v/>
      </c>
      <c r="CA302" s="67" t="str">
        <f t="shared" si="30"/>
        <v/>
      </c>
      <c r="CB302" s="67" t="str">
        <f t="shared" si="31"/>
        <v/>
      </c>
      <c r="CC302" s="67" t="str">
        <f t="shared" si="32"/>
        <v/>
      </c>
      <c r="CD302" s="67" t="str">
        <f t="shared" si="33"/>
        <v/>
      </c>
      <c r="CE302" s="67" t="str">
        <f t="shared" si="34"/>
        <v/>
      </c>
      <c r="CF302" s="67" t="str">
        <f t="shared" si="35"/>
        <v/>
      </c>
      <c r="CG302" s="67" t="str">
        <f t="shared" si="43"/>
        <v/>
      </c>
      <c r="CH302" s="67" t="str">
        <f t="shared" ca="1" si="37"/>
        <v/>
      </c>
      <c r="CI302" s="67" t="str">
        <f t="shared" ca="1" si="38"/>
        <v/>
      </c>
      <c r="CJ302" s="67" t="str">
        <f t="shared" si="39"/>
        <v/>
      </c>
      <c r="CK302" s="67" t="str">
        <f t="shared" si="40"/>
        <v/>
      </c>
      <c r="CL302" s="67" t="str">
        <f t="shared" si="41"/>
        <v/>
      </c>
    </row>
    <row r="303" spans="1:90" ht="27.75" customHeight="1" x14ac:dyDescent="0.3">
      <c r="A303" s="85">
        <v>60</v>
      </c>
      <c r="B303" s="111"/>
      <c r="C303" s="112"/>
      <c r="D303" s="112"/>
      <c r="E303" s="112"/>
      <c r="F303" s="112"/>
      <c r="G303" s="112"/>
      <c r="H303" s="112"/>
      <c r="I303" s="113"/>
      <c r="J303" s="111"/>
      <c r="K303" s="112"/>
      <c r="L303" s="112"/>
      <c r="M303" s="112"/>
      <c r="N303" s="112"/>
      <c r="O303" s="113"/>
      <c r="P303" s="119"/>
      <c r="Q303" s="120"/>
      <c r="R303" s="120"/>
      <c r="S303" s="120"/>
      <c r="T303" s="120"/>
      <c r="U303" s="114"/>
      <c r="V303" s="115"/>
      <c r="W303" s="116"/>
      <c r="X303" s="111"/>
      <c r="Y303" s="112"/>
      <c r="Z303" s="112"/>
      <c r="AA303" s="113"/>
      <c r="AB303" s="111"/>
      <c r="AC303" s="117"/>
      <c r="AD303" s="118"/>
      <c r="AE303" s="111"/>
      <c r="AF303" s="112"/>
      <c r="AG303" s="113"/>
      <c r="AH303" s="111"/>
      <c r="AI303" s="112"/>
      <c r="AJ303" s="112"/>
      <c r="AK303" s="113"/>
      <c r="AL303" s="67">
        <f t="shared" si="42"/>
        <v>60</v>
      </c>
      <c r="AM303" s="82" t="str">
        <f t="shared" ca="1" si="4"/>
        <v/>
      </c>
      <c r="AN303" s="68" t="str">
        <f t="shared" si="5"/>
        <v/>
      </c>
      <c r="AO303" s="68" t="b">
        <f>IF(AND(P303&lt;&gt;"",AE303="Italia",LEN(P303)=16,ISNA(VLOOKUP(MID(P303,12,4),COMUNI!B:B,1,FALSE))),FALSE,TRUE)</f>
        <v>1</v>
      </c>
      <c r="AP303" s="68" t="b">
        <f t="shared" si="6"/>
        <v>1</v>
      </c>
      <c r="AQ303" s="68" t="b">
        <f>OR(P303="",X303="",AE303&lt;&gt;"Italia",_xlfn.IFNA(VLOOKUP(X303,COMUNI!A:B,2,FALSE),"")=MID(P303,12,4))</f>
        <v>1</v>
      </c>
      <c r="AR303" s="68" t="b">
        <f t="shared" si="7"/>
        <v>1</v>
      </c>
      <c r="AS303" s="68" t="b">
        <f>IF(AE303="Italia",OR(P303="",U303="",_xlfn.IFNA(VLOOKUP(MID(P303,9,1),MESI!A:B,2,FALSE),"")=MONTH(U303)),TRUE)</f>
        <v>1</v>
      </c>
      <c r="AT303" s="67" t="b">
        <f t="shared" si="8"/>
        <v>1</v>
      </c>
      <c r="AU303" s="67" t="b">
        <f t="shared" si="9"/>
        <v>1</v>
      </c>
      <c r="AV303" s="67" t="b">
        <f t="shared" si="10"/>
        <v>1</v>
      </c>
      <c r="AW303" s="67" t="b">
        <f t="shared" si="11"/>
        <v>1</v>
      </c>
      <c r="AX303" s="67" t="b">
        <f t="shared" si="12"/>
        <v>1</v>
      </c>
      <c r="AY303" s="67" t="s">
        <v>17993</v>
      </c>
      <c r="AZ303" s="67">
        <f t="shared" si="13"/>
        <v>60</v>
      </c>
      <c r="BA303" s="67" t="b">
        <f t="shared" si="14"/>
        <v>1</v>
      </c>
      <c r="BB303" s="84" t="str">
        <f t="shared" si="15"/>
        <v/>
      </c>
      <c r="BC303" s="84" t="str">
        <f t="shared" si="16"/>
        <v/>
      </c>
      <c r="BD303" s="84" t="str">
        <f t="shared" si="17"/>
        <v/>
      </c>
      <c r="BE303" s="84" t="str">
        <f t="shared" si="18"/>
        <v/>
      </c>
      <c r="BF303" s="67" t="b">
        <f t="shared" si="19"/>
        <v>1</v>
      </c>
      <c r="BG303" s="67" t="b">
        <f>IF(ISNA(VLOOKUP(P303,$P$243:P302,1,FALSE)),TRUE,IF(LEN(P303)=16,FALSE,TRUE))</f>
        <v>1</v>
      </c>
      <c r="BH303" s="70" t="b">
        <f t="shared" ca="1" si="20"/>
        <v>1</v>
      </c>
      <c r="BI303" s="70" t="b">
        <f t="shared" ca="1" si="21"/>
        <v>1</v>
      </c>
      <c r="BJ303" s="67" t="b">
        <f>IF(AND(P303&lt;&gt;"",AE303&lt;&gt;"",AE303&lt;&gt;"Italia",ISNA(VLOOKUP(MID(P303,12,4),COMUNI!B:B,1,FALSE))=FALSE),FALSE,TRUE)</f>
        <v>1</v>
      </c>
      <c r="BK303" s="67" t="b">
        <f t="shared" si="22"/>
        <v>1</v>
      </c>
      <c r="BL303" s="67" t="b">
        <f t="shared" si="23"/>
        <v>1</v>
      </c>
      <c r="BU303" s="67" t="str">
        <f t="shared" si="24"/>
        <v/>
      </c>
      <c r="BV303" s="67" t="str">
        <f t="shared" si="25"/>
        <v/>
      </c>
      <c r="BW303" s="67" t="str">
        <f t="shared" si="26"/>
        <v/>
      </c>
      <c r="BX303" s="67" t="str">
        <f t="shared" si="27"/>
        <v/>
      </c>
      <c r="BY303" s="67" t="str">
        <f t="shared" si="28"/>
        <v/>
      </c>
      <c r="BZ303" s="67" t="str">
        <f t="shared" si="29"/>
        <v/>
      </c>
      <c r="CA303" s="67" t="str">
        <f t="shared" si="30"/>
        <v/>
      </c>
      <c r="CB303" s="67" t="str">
        <f t="shared" si="31"/>
        <v/>
      </c>
      <c r="CC303" s="67" t="str">
        <f t="shared" si="32"/>
        <v/>
      </c>
      <c r="CD303" s="67" t="str">
        <f t="shared" si="33"/>
        <v/>
      </c>
      <c r="CE303" s="67" t="str">
        <f t="shared" si="34"/>
        <v/>
      </c>
      <c r="CF303" s="67" t="str">
        <f t="shared" si="35"/>
        <v/>
      </c>
      <c r="CG303" s="67" t="str">
        <f t="shared" si="43"/>
        <v/>
      </c>
      <c r="CH303" s="67" t="str">
        <f t="shared" ca="1" si="37"/>
        <v/>
      </c>
      <c r="CI303" s="67" t="str">
        <f t="shared" ca="1" si="38"/>
        <v/>
      </c>
      <c r="CJ303" s="67" t="str">
        <f t="shared" si="39"/>
        <v/>
      </c>
      <c r="CK303" s="67" t="str">
        <f t="shared" si="40"/>
        <v/>
      </c>
      <c r="CL303" s="67" t="str">
        <f t="shared" si="41"/>
        <v/>
      </c>
    </row>
    <row r="304" spans="1:90" ht="27.75" customHeight="1" x14ac:dyDescent="0.3">
      <c r="A304" s="85">
        <v>61</v>
      </c>
      <c r="B304" s="111"/>
      <c r="C304" s="112"/>
      <c r="D304" s="112"/>
      <c r="E304" s="112"/>
      <c r="F304" s="112"/>
      <c r="G304" s="112"/>
      <c r="H304" s="112"/>
      <c r="I304" s="113"/>
      <c r="J304" s="111"/>
      <c r="K304" s="112"/>
      <c r="L304" s="112"/>
      <c r="M304" s="112"/>
      <c r="N304" s="112"/>
      <c r="O304" s="113"/>
      <c r="P304" s="119"/>
      <c r="Q304" s="120"/>
      <c r="R304" s="120"/>
      <c r="S304" s="120"/>
      <c r="T304" s="120"/>
      <c r="U304" s="114"/>
      <c r="V304" s="115"/>
      <c r="W304" s="116"/>
      <c r="X304" s="111"/>
      <c r="Y304" s="112"/>
      <c r="Z304" s="112"/>
      <c r="AA304" s="113"/>
      <c r="AB304" s="111"/>
      <c r="AC304" s="117"/>
      <c r="AD304" s="118"/>
      <c r="AE304" s="111"/>
      <c r="AF304" s="112"/>
      <c r="AG304" s="113"/>
      <c r="AH304" s="111"/>
      <c r="AI304" s="112"/>
      <c r="AJ304" s="112"/>
      <c r="AK304" s="113"/>
      <c r="AL304" s="67">
        <f t="shared" si="42"/>
        <v>61</v>
      </c>
      <c r="AM304" s="82" t="str">
        <f t="shared" ca="1" si="4"/>
        <v/>
      </c>
      <c r="AN304" s="68" t="str">
        <f t="shared" si="5"/>
        <v/>
      </c>
      <c r="AO304" s="68" t="b">
        <f>IF(AND(P304&lt;&gt;"",AE304="Italia",LEN(P304)=16,ISNA(VLOOKUP(MID(P304,12,4),COMUNI!B:B,1,FALSE))),FALSE,TRUE)</f>
        <v>1</v>
      </c>
      <c r="AP304" s="68" t="b">
        <f t="shared" si="6"/>
        <v>1</v>
      </c>
      <c r="AQ304" s="68" t="b">
        <f>OR(P304="",X304="",AE304&lt;&gt;"Italia",_xlfn.IFNA(VLOOKUP(X304,COMUNI!A:B,2,FALSE),"")=MID(P304,12,4))</f>
        <v>1</v>
      </c>
      <c r="AR304" s="68" t="b">
        <f t="shared" si="7"/>
        <v>1</v>
      </c>
      <c r="AS304" s="68" t="b">
        <f>IF(AE304="Italia",OR(P304="",U304="",_xlfn.IFNA(VLOOKUP(MID(P304,9,1),MESI!A:B,2,FALSE),"")=MONTH(U304)),TRUE)</f>
        <v>1</v>
      </c>
      <c r="AT304" s="67" t="b">
        <f t="shared" si="8"/>
        <v>1</v>
      </c>
      <c r="AU304" s="67" t="b">
        <f t="shared" si="9"/>
        <v>1</v>
      </c>
      <c r="AV304" s="67" t="b">
        <f t="shared" si="10"/>
        <v>1</v>
      </c>
      <c r="AW304" s="67" t="b">
        <f t="shared" si="11"/>
        <v>1</v>
      </c>
      <c r="AX304" s="67" t="b">
        <f t="shared" si="12"/>
        <v>1</v>
      </c>
      <c r="AY304" s="67" t="s">
        <v>17993</v>
      </c>
      <c r="AZ304" s="67">
        <f t="shared" si="13"/>
        <v>61</v>
      </c>
      <c r="BA304" s="67" t="b">
        <f t="shared" si="14"/>
        <v>1</v>
      </c>
      <c r="BB304" s="84" t="str">
        <f t="shared" si="15"/>
        <v/>
      </c>
      <c r="BC304" s="84" t="str">
        <f t="shared" si="16"/>
        <v/>
      </c>
      <c r="BD304" s="84" t="str">
        <f t="shared" si="17"/>
        <v/>
      </c>
      <c r="BE304" s="84" t="str">
        <f t="shared" si="18"/>
        <v/>
      </c>
      <c r="BF304" s="67" t="b">
        <f t="shared" si="19"/>
        <v>1</v>
      </c>
      <c r="BG304" s="67" t="b">
        <f>IF(ISNA(VLOOKUP(P304,$P$243:P303,1,FALSE)),TRUE,IF(LEN(P304)=16,FALSE,TRUE))</f>
        <v>1</v>
      </c>
      <c r="BH304" s="70" t="b">
        <f t="shared" ca="1" si="20"/>
        <v>1</v>
      </c>
      <c r="BI304" s="70" t="b">
        <f t="shared" ca="1" si="21"/>
        <v>1</v>
      </c>
      <c r="BJ304" s="67" t="b">
        <f>IF(AND(P304&lt;&gt;"",AE304&lt;&gt;"",AE304&lt;&gt;"Italia",ISNA(VLOOKUP(MID(P304,12,4),COMUNI!B:B,1,FALSE))=FALSE),FALSE,TRUE)</f>
        <v>1</v>
      </c>
      <c r="BK304" s="67" t="b">
        <f t="shared" si="22"/>
        <v>1</v>
      </c>
      <c r="BL304" s="67" t="b">
        <f t="shared" si="23"/>
        <v>1</v>
      </c>
      <c r="BU304" s="67" t="str">
        <f t="shared" si="24"/>
        <v/>
      </c>
      <c r="BV304" s="67" t="str">
        <f t="shared" si="25"/>
        <v/>
      </c>
      <c r="BW304" s="67" t="str">
        <f t="shared" si="26"/>
        <v/>
      </c>
      <c r="BX304" s="67" t="str">
        <f t="shared" si="27"/>
        <v/>
      </c>
      <c r="BY304" s="67" t="str">
        <f t="shared" si="28"/>
        <v/>
      </c>
      <c r="BZ304" s="67" t="str">
        <f t="shared" si="29"/>
        <v/>
      </c>
      <c r="CA304" s="67" t="str">
        <f t="shared" si="30"/>
        <v/>
      </c>
      <c r="CB304" s="67" t="str">
        <f t="shared" si="31"/>
        <v/>
      </c>
      <c r="CC304" s="67" t="str">
        <f t="shared" si="32"/>
        <v/>
      </c>
      <c r="CD304" s="67" t="str">
        <f t="shared" si="33"/>
        <v/>
      </c>
      <c r="CE304" s="67" t="str">
        <f t="shared" si="34"/>
        <v/>
      </c>
      <c r="CF304" s="67" t="str">
        <f t="shared" si="35"/>
        <v/>
      </c>
      <c r="CG304" s="67" t="str">
        <f t="shared" si="43"/>
        <v/>
      </c>
      <c r="CH304" s="67" t="str">
        <f t="shared" ca="1" si="37"/>
        <v/>
      </c>
      <c r="CI304" s="67" t="str">
        <f t="shared" ca="1" si="38"/>
        <v/>
      </c>
      <c r="CJ304" s="67" t="str">
        <f t="shared" si="39"/>
        <v/>
      </c>
      <c r="CK304" s="67" t="str">
        <f t="shared" si="40"/>
        <v/>
      </c>
      <c r="CL304" s="67" t="str">
        <f t="shared" si="41"/>
        <v/>
      </c>
    </row>
    <row r="305" spans="1:90" ht="27.75" customHeight="1" x14ac:dyDescent="0.3">
      <c r="A305" s="85">
        <v>62</v>
      </c>
      <c r="B305" s="111"/>
      <c r="C305" s="112"/>
      <c r="D305" s="112"/>
      <c r="E305" s="112"/>
      <c r="F305" s="112"/>
      <c r="G305" s="112"/>
      <c r="H305" s="112"/>
      <c r="I305" s="113"/>
      <c r="J305" s="111"/>
      <c r="K305" s="112"/>
      <c r="L305" s="112"/>
      <c r="M305" s="112"/>
      <c r="N305" s="112"/>
      <c r="O305" s="113"/>
      <c r="P305" s="119"/>
      <c r="Q305" s="120"/>
      <c r="R305" s="120"/>
      <c r="S305" s="120"/>
      <c r="T305" s="120"/>
      <c r="U305" s="114"/>
      <c r="V305" s="115"/>
      <c r="W305" s="116"/>
      <c r="X305" s="111"/>
      <c r="Y305" s="112"/>
      <c r="Z305" s="112"/>
      <c r="AA305" s="113"/>
      <c r="AB305" s="111"/>
      <c r="AC305" s="117"/>
      <c r="AD305" s="118"/>
      <c r="AE305" s="111"/>
      <c r="AF305" s="112"/>
      <c r="AG305" s="113"/>
      <c r="AH305" s="111"/>
      <c r="AI305" s="112"/>
      <c r="AJ305" s="112"/>
      <c r="AK305" s="113"/>
      <c r="AL305" s="67">
        <f t="shared" si="42"/>
        <v>62</v>
      </c>
      <c r="AM305" s="82" t="str">
        <f t="shared" ca="1" si="4"/>
        <v/>
      </c>
      <c r="AN305" s="68" t="str">
        <f t="shared" si="5"/>
        <v/>
      </c>
      <c r="AO305" s="68" t="b">
        <f>IF(AND(P305&lt;&gt;"",AE305="Italia",LEN(P305)=16,ISNA(VLOOKUP(MID(P305,12,4),COMUNI!B:B,1,FALSE))),FALSE,TRUE)</f>
        <v>1</v>
      </c>
      <c r="AP305" s="68" t="b">
        <f t="shared" si="6"/>
        <v>1</v>
      </c>
      <c r="AQ305" s="68" t="b">
        <f>OR(P305="",X305="",AE305&lt;&gt;"Italia",_xlfn.IFNA(VLOOKUP(X305,COMUNI!A:B,2,FALSE),"")=MID(P305,12,4))</f>
        <v>1</v>
      </c>
      <c r="AR305" s="68" t="b">
        <f t="shared" si="7"/>
        <v>1</v>
      </c>
      <c r="AS305" s="68" t="b">
        <f>IF(AE305="Italia",OR(P305="",U305="",_xlfn.IFNA(VLOOKUP(MID(P305,9,1),MESI!A:B,2,FALSE),"")=MONTH(U305)),TRUE)</f>
        <v>1</v>
      </c>
      <c r="AT305" s="67" t="b">
        <f t="shared" si="8"/>
        <v>1</v>
      </c>
      <c r="AU305" s="67" t="b">
        <f t="shared" si="9"/>
        <v>1</v>
      </c>
      <c r="AV305" s="67" t="b">
        <f t="shared" si="10"/>
        <v>1</v>
      </c>
      <c r="AW305" s="67" t="b">
        <f t="shared" si="11"/>
        <v>1</v>
      </c>
      <c r="AX305" s="67" t="b">
        <f t="shared" si="12"/>
        <v>1</v>
      </c>
      <c r="AY305" s="67" t="s">
        <v>17993</v>
      </c>
      <c r="AZ305" s="67">
        <f t="shared" si="13"/>
        <v>62</v>
      </c>
      <c r="BA305" s="67" t="b">
        <f t="shared" si="14"/>
        <v>1</v>
      </c>
      <c r="BB305" s="84" t="str">
        <f t="shared" si="15"/>
        <v/>
      </c>
      <c r="BC305" s="84" t="str">
        <f t="shared" si="16"/>
        <v/>
      </c>
      <c r="BD305" s="84" t="str">
        <f t="shared" si="17"/>
        <v/>
      </c>
      <c r="BE305" s="84" t="str">
        <f t="shared" si="18"/>
        <v/>
      </c>
      <c r="BF305" s="67" t="b">
        <f t="shared" si="19"/>
        <v>1</v>
      </c>
      <c r="BG305" s="67" t="b">
        <f>IF(ISNA(VLOOKUP(P305,$P$243:P304,1,FALSE)),TRUE,IF(LEN(P305)=16,FALSE,TRUE))</f>
        <v>1</v>
      </c>
      <c r="BH305" s="70" t="b">
        <f t="shared" ca="1" si="20"/>
        <v>1</v>
      </c>
      <c r="BI305" s="70" t="b">
        <f t="shared" ca="1" si="21"/>
        <v>1</v>
      </c>
      <c r="BJ305" s="67" t="b">
        <f>IF(AND(P305&lt;&gt;"",AE305&lt;&gt;"",AE305&lt;&gt;"Italia",ISNA(VLOOKUP(MID(P305,12,4),COMUNI!B:B,1,FALSE))=FALSE),FALSE,TRUE)</f>
        <v>1</v>
      </c>
      <c r="BK305" s="67" t="b">
        <f t="shared" si="22"/>
        <v>1</v>
      </c>
      <c r="BL305" s="67" t="b">
        <f t="shared" si="23"/>
        <v>1</v>
      </c>
      <c r="BU305" s="67" t="str">
        <f t="shared" si="24"/>
        <v/>
      </c>
      <c r="BV305" s="67" t="str">
        <f t="shared" si="25"/>
        <v/>
      </c>
      <c r="BW305" s="67" t="str">
        <f t="shared" si="26"/>
        <v/>
      </c>
      <c r="BX305" s="67" t="str">
        <f t="shared" si="27"/>
        <v/>
      </c>
      <c r="BY305" s="67" t="str">
        <f t="shared" si="28"/>
        <v/>
      </c>
      <c r="BZ305" s="67" t="str">
        <f t="shared" si="29"/>
        <v/>
      </c>
      <c r="CA305" s="67" t="str">
        <f t="shared" si="30"/>
        <v/>
      </c>
      <c r="CB305" s="67" t="str">
        <f t="shared" si="31"/>
        <v/>
      </c>
      <c r="CC305" s="67" t="str">
        <f t="shared" si="32"/>
        <v/>
      </c>
      <c r="CD305" s="67" t="str">
        <f t="shared" si="33"/>
        <v/>
      </c>
      <c r="CE305" s="67" t="str">
        <f t="shared" si="34"/>
        <v/>
      </c>
      <c r="CF305" s="67" t="str">
        <f t="shared" si="35"/>
        <v/>
      </c>
      <c r="CG305" s="67" t="str">
        <f t="shared" si="43"/>
        <v/>
      </c>
      <c r="CH305" s="67" t="str">
        <f t="shared" ca="1" si="37"/>
        <v/>
      </c>
      <c r="CI305" s="67" t="str">
        <f t="shared" ca="1" si="38"/>
        <v/>
      </c>
      <c r="CJ305" s="67" t="str">
        <f t="shared" si="39"/>
        <v/>
      </c>
      <c r="CK305" s="67" t="str">
        <f t="shared" si="40"/>
        <v/>
      </c>
      <c r="CL305" s="67" t="str">
        <f t="shared" si="41"/>
        <v/>
      </c>
    </row>
    <row r="306" spans="1:90" ht="27.75" customHeight="1" x14ac:dyDescent="0.3">
      <c r="A306" s="85">
        <v>63</v>
      </c>
      <c r="B306" s="111"/>
      <c r="C306" s="112"/>
      <c r="D306" s="112"/>
      <c r="E306" s="112"/>
      <c r="F306" s="112"/>
      <c r="G306" s="112"/>
      <c r="H306" s="112"/>
      <c r="I306" s="113"/>
      <c r="J306" s="111"/>
      <c r="K306" s="112"/>
      <c r="L306" s="112"/>
      <c r="M306" s="112"/>
      <c r="N306" s="112"/>
      <c r="O306" s="113"/>
      <c r="P306" s="119"/>
      <c r="Q306" s="120"/>
      <c r="R306" s="120"/>
      <c r="S306" s="120"/>
      <c r="T306" s="120"/>
      <c r="U306" s="114"/>
      <c r="V306" s="115"/>
      <c r="W306" s="116"/>
      <c r="X306" s="111"/>
      <c r="Y306" s="112"/>
      <c r="Z306" s="112"/>
      <c r="AA306" s="113"/>
      <c r="AB306" s="111"/>
      <c r="AC306" s="117"/>
      <c r="AD306" s="118"/>
      <c r="AE306" s="111"/>
      <c r="AF306" s="112"/>
      <c r="AG306" s="113"/>
      <c r="AH306" s="111"/>
      <c r="AI306" s="112"/>
      <c r="AJ306" s="112"/>
      <c r="AK306" s="113"/>
      <c r="AL306" s="67">
        <f t="shared" si="42"/>
        <v>63</v>
      </c>
      <c r="AM306" s="82" t="str">
        <f t="shared" ca="1" si="4"/>
        <v/>
      </c>
      <c r="AN306" s="68" t="str">
        <f t="shared" si="5"/>
        <v/>
      </c>
      <c r="AO306" s="68" t="b">
        <f>IF(AND(P306&lt;&gt;"",AE306="Italia",LEN(P306)=16,ISNA(VLOOKUP(MID(P306,12,4),COMUNI!B:B,1,FALSE))),FALSE,TRUE)</f>
        <v>1</v>
      </c>
      <c r="AP306" s="68" t="b">
        <f t="shared" si="6"/>
        <v>1</v>
      </c>
      <c r="AQ306" s="68" t="b">
        <f>OR(P306="",X306="",AE306&lt;&gt;"Italia",_xlfn.IFNA(VLOOKUP(X306,COMUNI!A:B,2,FALSE),"")=MID(P306,12,4))</f>
        <v>1</v>
      </c>
      <c r="AR306" s="68" t="b">
        <f t="shared" si="7"/>
        <v>1</v>
      </c>
      <c r="AS306" s="68" t="b">
        <f>IF(AE306="Italia",OR(P306="",U306="",_xlfn.IFNA(VLOOKUP(MID(P306,9,1),MESI!A:B,2,FALSE),"")=MONTH(U306)),TRUE)</f>
        <v>1</v>
      </c>
      <c r="AT306" s="67" t="b">
        <f t="shared" si="8"/>
        <v>1</v>
      </c>
      <c r="AU306" s="67" t="b">
        <f t="shared" si="9"/>
        <v>1</v>
      </c>
      <c r="AV306" s="67" t="b">
        <f t="shared" si="10"/>
        <v>1</v>
      </c>
      <c r="AW306" s="67" t="b">
        <f t="shared" si="11"/>
        <v>1</v>
      </c>
      <c r="AX306" s="67" t="b">
        <f t="shared" si="12"/>
        <v>1</v>
      </c>
      <c r="AY306" s="67" t="s">
        <v>17993</v>
      </c>
      <c r="AZ306" s="67">
        <f t="shared" si="13"/>
        <v>63</v>
      </c>
      <c r="BA306" s="67" t="b">
        <f t="shared" si="14"/>
        <v>1</v>
      </c>
      <c r="BB306" s="84" t="str">
        <f t="shared" si="15"/>
        <v/>
      </c>
      <c r="BC306" s="84" t="str">
        <f t="shared" si="16"/>
        <v/>
      </c>
      <c r="BD306" s="84" t="str">
        <f t="shared" si="17"/>
        <v/>
      </c>
      <c r="BE306" s="84" t="str">
        <f t="shared" si="18"/>
        <v/>
      </c>
      <c r="BF306" s="67" t="b">
        <f t="shared" si="19"/>
        <v>1</v>
      </c>
      <c r="BG306" s="67" t="b">
        <f>IF(ISNA(VLOOKUP(P306,$P$243:P305,1,FALSE)),TRUE,IF(LEN(P306)=16,FALSE,TRUE))</f>
        <v>1</v>
      </c>
      <c r="BH306" s="70" t="b">
        <f t="shared" ca="1" si="20"/>
        <v>1</v>
      </c>
      <c r="BI306" s="70" t="b">
        <f t="shared" ca="1" si="21"/>
        <v>1</v>
      </c>
      <c r="BJ306" s="67" t="b">
        <f>IF(AND(P306&lt;&gt;"",AE306&lt;&gt;"",AE306&lt;&gt;"Italia",ISNA(VLOOKUP(MID(P306,12,4),COMUNI!B:B,1,FALSE))=FALSE),FALSE,TRUE)</f>
        <v>1</v>
      </c>
      <c r="BK306" s="67" t="b">
        <f t="shared" si="22"/>
        <v>1</v>
      </c>
      <c r="BL306" s="67" t="b">
        <f t="shared" si="23"/>
        <v>1</v>
      </c>
      <c r="BU306" s="67" t="str">
        <f t="shared" si="24"/>
        <v/>
      </c>
      <c r="BV306" s="67" t="str">
        <f t="shared" si="25"/>
        <v/>
      </c>
      <c r="BW306" s="67" t="str">
        <f t="shared" si="26"/>
        <v/>
      </c>
      <c r="BX306" s="67" t="str">
        <f t="shared" si="27"/>
        <v/>
      </c>
      <c r="BY306" s="67" t="str">
        <f t="shared" si="28"/>
        <v/>
      </c>
      <c r="BZ306" s="67" t="str">
        <f t="shared" si="29"/>
        <v/>
      </c>
      <c r="CA306" s="67" t="str">
        <f t="shared" si="30"/>
        <v/>
      </c>
      <c r="CB306" s="67" t="str">
        <f t="shared" si="31"/>
        <v/>
      </c>
      <c r="CC306" s="67" t="str">
        <f t="shared" si="32"/>
        <v/>
      </c>
      <c r="CD306" s="67" t="str">
        <f t="shared" si="33"/>
        <v/>
      </c>
      <c r="CE306" s="67" t="str">
        <f t="shared" si="34"/>
        <v/>
      </c>
      <c r="CF306" s="67" t="str">
        <f t="shared" si="35"/>
        <v/>
      </c>
      <c r="CG306" s="67" t="str">
        <f t="shared" si="43"/>
        <v/>
      </c>
      <c r="CH306" s="67" t="str">
        <f t="shared" ca="1" si="37"/>
        <v/>
      </c>
      <c r="CI306" s="67" t="str">
        <f t="shared" ca="1" si="38"/>
        <v/>
      </c>
      <c r="CJ306" s="67" t="str">
        <f t="shared" si="39"/>
        <v/>
      </c>
      <c r="CK306" s="67" t="str">
        <f t="shared" si="40"/>
        <v/>
      </c>
      <c r="CL306" s="67" t="str">
        <f t="shared" si="41"/>
        <v/>
      </c>
    </row>
    <row r="307" spans="1:90" ht="27.75" customHeight="1" x14ac:dyDescent="0.3">
      <c r="A307" s="85">
        <v>64</v>
      </c>
      <c r="B307" s="111"/>
      <c r="C307" s="112"/>
      <c r="D307" s="112"/>
      <c r="E307" s="112"/>
      <c r="F307" s="112"/>
      <c r="G307" s="112"/>
      <c r="H307" s="112"/>
      <c r="I307" s="113"/>
      <c r="J307" s="111"/>
      <c r="K307" s="112"/>
      <c r="L307" s="112"/>
      <c r="M307" s="112"/>
      <c r="N307" s="112"/>
      <c r="O307" s="113"/>
      <c r="P307" s="119"/>
      <c r="Q307" s="120"/>
      <c r="R307" s="120"/>
      <c r="S307" s="120"/>
      <c r="T307" s="120"/>
      <c r="U307" s="114"/>
      <c r="V307" s="115"/>
      <c r="W307" s="116"/>
      <c r="X307" s="111"/>
      <c r="Y307" s="112"/>
      <c r="Z307" s="112"/>
      <c r="AA307" s="113"/>
      <c r="AB307" s="111"/>
      <c r="AC307" s="117"/>
      <c r="AD307" s="118"/>
      <c r="AE307" s="111"/>
      <c r="AF307" s="112"/>
      <c r="AG307" s="113"/>
      <c r="AH307" s="111"/>
      <c r="AI307" s="112"/>
      <c r="AJ307" s="112"/>
      <c r="AK307" s="113"/>
      <c r="AL307" s="67">
        <f t="shared" si="42"/>
        <v>64</v>
      </c>
      <c r="AM307" s="82" t="str">
        <f t="shared" ca="1" si="4"/>
        <v/>
      </c>
      <c r="AN307" s="68" t="str">
        <f t="shared" si="5"/>
        <v/>
      </c>
      <c r="AO307" s="68" t="b">
        <f>IF(AND(P307&lt;&gt;"",AE307="Italia",LEN(P307)=16,ISNA(VLOOKUP(MID(P307,12,4),COMUNI!B:B,1,FALSE))),FALSE,TRUE)</f>
        <v>1</v>
      </c>
      <c r="AP307" s="68" t="b">
        <f t="shared" si="6"/>
        <v>1</v>
      </c>
      <c r="AQ307" s="68" t="b">
        <f>OR(P307="",X307="",AE307&lt;&gt;"Italia",_xlfn.IFNA(VLOOKUP(X307,COMUNI!A:B,2,FALSE),"")=MID(P307,12,4))</f>
        <v>1</v>
      </c>
      <c r="AR307" s="68" t="b">
        <f t="shared" si="7"/>
        <v>1</v>
      </c>
      <c r="AS307" s="68" t="b">
        <f>IF(AE307="Italia",OR(P307="",U307="",_xlfn.IFNA(VLOOKUP(MID(P307,9,1),MESI!A:B,2,FALSE),"")=MONTH(U307)),TRUE)</f>
        <v>1</v>
      </c>
      <c r="AT307" s="67" t="b">
        <f t="shared" si="8"/>
        <v>1</v>
      </c>
      <c r="AU307" s="67" t="b">
        <f t="shared" si="9"/>
        <v>1</v>
      </c>
      <c r="AV307" s="67" t="b">
        <f t="shared" si="10"/>
        <v>1</v>
      </c>
      <c r="AW307" s="67" t="b">
        <f t="shared" si="11"/>
        <v>1</v>
      </c>
      <c r="AX307" s="67" t="b">
        <f t="shared" si="12"/>
        <v>1</v>
      </c>
      <c r="AY307" s="67" t="s">
        <v>17993</v>
      </c>
      <c r="AZ307" s="67">
        <f t="shared" si="13"/>
        <v>64</v>
      </c>
      <c r="BA307" s="67" t="b">
        <f t="shared" si="14"/>
        <v>1</v>
      </c>
      <c r="BB307" s="84" t="str">
        <f t="shared" si="15"/>
        <v/>
      </c>
      <c r="BC307" s="84" t="str">
        <f t="shared" si="16"/>
        <v/>
      </c>
      <c r="BD307" s="84" t="str">
        <f t="shared" si="17"/>
        <v/>
      </c>
      <c r="BE307" s="84" t="str">
        <f t="shared" si="18"/>
        <v/>
      </c>
      <c r="BF307" s="67" t="b">
        <f t="shared" si="19"/>
        <v>1</v>
      </c>
      <c r="BG307" s="67" t="b">
        <f>IF(ISNA(VLOOKUP(P307,$P$243:P306,1,FALSE)),TRUE,IF(LEN(P307)=16,FALSE,TRUE))</f>
        <v>1</v>
      </c>
      <c r="BH307" s="70" t="b">
        <f t="shared" ca="1" si="20"/>
        <v>1</v>
      </c>
      <c r="BI307" s="70" t="b">
        <f t="shared" ca="1" si="21"/>
        <v>1</v>
      </c>
      <c r="BJ307" s="67" t="b">
        <f>IF(AND(P307&lt;&gt;"",AE307&lt;&gt;"",AE307&lt;&gt;"Italia",ISNA(VLOOKUP(MID(P307,12,4),COMUNI!B:B,1,FALSE))=FALSE),FALSE,TRUE)</f>
        <v>1</v>
      </c>
      <c r="BK307" s="67" t="b">
        <f t="shared" si="22"/>
        <v>1</v>
      </c>
      <c r="BL307" s="67" t="b">
        <f t="shared" si="23"/>
        <v>1</v>
      </c>
      <c r="BU307" s="67" t="str">
        <f t="shared" si="24"/>
        <v/>
      </c>
      <c r="BV307" s="67" t="str">
        <f t="shared" si="25"/>
        <v/>
      </c>
      <c r="BW307" s="67" t="str">
        <f t="shared" si="26"/>
        <v/>
      </c>
      <c r="BX307" s="67" t="str">
        <f t="shared" si="27"/>
        <v/>
      </c>
      <c r="BY307" s="67" t="str">
        <f t="shared" si="28"/>
        <v/>
      </c>
      <c r="BZ307" s="67" t="str">
        <f t="shared" si="29"/>
        <v/>
      </c>
      <c r="CA307" s="67" t="str">
        <f t="shared" si="30"/>
        <v/>
      </c>
      <c r="CB307" s="67" t="str">
        <f t="shared" si="31"/>
        <v/>
      </c>
      <c r="CC307" s="67" t="str">
        <f t="shared" si="32"/>
        <v/>
      </c>
      <c r="CD307" s="67" t="str">
        <f t="shared" si="33"/>
        <v/>
      </c>
      <c r="CE307" s="67" t="str">
        <f t="shared" si="34"/>
        <v/>
      </c>
      <c r="CF307" s="67" t="str">
        <f t="shared" si="35"/>
        <v/>
      </c>
      <c r="CG307" s="67" t="str">
        <f t="shared" si="43"/>
        <v/>
      </c>
      <c r="CH307" s="67" t="str">
        <f t="shared" ca="1" si="37"/>
        <v/>
      </c>
      <c r="CI307" s="67" t="str">
        <f t="shared" ca="1" si="38"/>
        <v/>
      </c>
      <c r="CJ307" s="67" t="str">
        <f t="shared" si="39"/>
        <v/>
      </c>
      <c r="CK307" s="67" t="str">
        <f t="shared" si="40"/>
        <v/>
      </c>
      <c r="CL307" s="67" t="str">
        <f t="shared" si="41"/>
        <v/>
      </c>
    </row>
    <row r="308" spans="1:90" ht="27.75" customHeight="1" x14ac:dyDescent="0.3">
      <c r="A308" s="85">
        <v>65</v>
      </c>
      <c r="B308" s="111"/>
      <c r="C308" s="112"/>
      <c r="D308" s="112"/>
      <c r="E308" s="112"/>
      <c r="F308" s="112"/>
      <c r="G308" s="112"/>
      <c r="H308" s="112"/>
      <c r="I308" s="113"/>
      <c r="J308" s="111"/>
      <c r="K308" s="112"/>
      <c r="L308" s="112"/>
      <c r="M308" s="112"/>
      <c r="N308" s="112"/>
      <c r="O308" s="113"/>
      <c r="P308" s="119"/>
      <c r="Q308" s="120"/>
      <c r="R308" s="120"/>
      <c r="S308" s="120"/>
      <c r="T308" s="120"/>
      <c r="U308" s="114"/>
      <c r="V308" s="115"/>
      <c r="W308" s="116"/>
      <c r="X308" s="111"/>
      <c r="Y308" s="112"/>
      <c r="Z308" s="112"/>
      <c r="AA308" s="113"/>
      <c r="AB308" s="111"/>
      <c r="AC308" s="117"/>
      <c r="AD308" s="118"/>
      <c r="AE308" s="111"/>
      <c r="AF308" s="112"/>
      <c r="AG308" s="113"/>
      <c r="AH308" s="111"/>
      <c r="AI308" s="112"/>
      <c r="AJ308" s="112"/>
      <c r="AK308" s="113"/>
      <c r="AL308" s="67">
        <f t="shared" si="42"/>
        <v>65</v>
      </c>
      <c r="AM308" s="82" t="str">
        <f t="shared" ca="1" si="4"/>
        <v/>
      </c>
      <c r="AN308" s="68" t="str">
        <f t="shared" si="5"/>
        <v/>
      </c>
      <c r="AO308" s="68" t="b">
        <f>IF(AND(P308&lt;&gt;"",AE308="Italia",LEN(P308)=16,ISNA(VLOOKUP(MID(P308,12,4),COMUNI!B:B,1,FALSE))),FALSE,TRUE)</f>
        <v>1</v>
      </c>
      <c r="AP308" s="68" t="b">
        <f t="shared" si="6"/>
        <v>1</v>
      </c>
      <c r="AQ308" s="68" t="b">
        <f>OR(P308="",X308="",AE308&lt;&gt;"Italia",_xlfn.IFNA(VLOOKUP(X308,COMUNI!A:B,2,FALSE),"")=MID(P308,12,4))</f>
        <v>1</v>
      </c>
      <c r="AR308" s="68" t="b">
        <f t="shared" si="7"/>
        <v>1</v>
      </c>
      <c r="AS308" s="68" t="b">
        <f>IF(AE308="Italia",OR(P308="",U308="",_xlfn.IFNA(VLOOKUP(MID(P308,9,1),MESI!A:B,2,FALSE),"")=MONTH(U308)),TRUE)</f>
        <v>1</v>
      </c>
      <c r="AT308" s="67" t="b">
        <f t="shared" si="8"/>
        <v>1</v>
      </c>
      <c r="AU308" s="67" t="b">
        <f t="shared" si="9"/>
        <v>1</v>
      </c>
      <c r="AV308" s="67" t="b">
        <f t="shared" si="10"/>
        <v>1</v>
      </c>
      <c r="AW308" s="67" t="b">
        <f t="shared" si="11"/>
        <v>1</v>
      </c>
      <c r="AX308" s="67" t="b">
        <f t="shared" si="12"/>
        <v>1</v>
      </c>
      <c r="AY308" s="67" t="s">
        <v>17993</v>
      </c>
      <c r="AZ308" s="67">
        <f t="shared" si="13"/>
        <v>65</v>
      </c>
      <c r="BA308" s="67" t="b">
        <f t="shared" si="14"/>
        <v>1</v>
      </c>
      <c r="BB308" s="84" t="str">
        <f t="shared" si="15"/>
        <v/>
      </c>
      <c r="BC308" s="84" t="str">
        <f t="shared" si="16"/>
        <v/>
      </c>
      <c r="BD308" s="84" t="str">
        <f t="shared" si="17"/>
        <v/>
      </c>
      <c r="BE308" s="84" t="str">
        <f t="shared" si="18"/>
        <v/>
      </c>
      <c r="BF308" s="67" t="b">
        <f t="shared" si="19"/>
        <v>1</v>
      </c>
      <c r="BG308" s="67" t="b">
        <f>IF(ISNA(VLOOKUP(P308,$P$243:P307,1,FALSE)),TRUE,IF(LEN(P308)=16,FALSE,TRUE))</f>
        <v>1</v>
      </c>
      <c r="BH308" s="70" t="b">
        <f t="shared" ca="1" si="20"/>
        <v>1</v>
      </c>
      <c r="BI308" s="70" t="b">
        <f t="shared" ca="1" si="21"/>
        <v>1</v>
      </c>
      <c r="BJ308" s="67" t="b">
        <f>IF(AND(P308&lt;&gt;"",AE308&lt;&gt;"",AE308&lt;&gt;"Italia",ISNA(VLOOKUP(MID(P308,12,4),COMUNI!B:B,1,FALSE))=FALSE),FALSE,TRUE)</f>
        <v>1</v>
      </c>
      <c r="BK308" s="67" t="b">
        <f t="shared" si="22"/>
        <v>1</v>
      </c>
      <c r="BL308" s="67" t="b">
        <f t="shared" si="23"/>
        <v>1</v>
      </c>
      <c r="BU308" s="67" t="str">
        <f t="shared" si="24"/>
        <v/>
      </c>
      <c r="BV308" s="67" t="str">
        <f t="shared" si="25"/>
        <v/>
      </c>
      <c r="BW308" s="67" t="str">
        <f t="shared" si="26"/>
        <v/>
      </c>
      <c r="BX308" s="67" t="str">
        <f t="shared" si="27"/>
        <v/>
      </c>
      <c r="BY308" s="67" t="str">
        <f t="shared" si="28"/>
        <v/>
      </c>
      <c r="BZ308" s="67" t="str">
        <f t="shared" si="29"/>
        <v/>
      </c>
      <c r="CA308" s="67" t="str">
        <f t="shared" si="30"/>
        <v/>
      </c>
      <c r="CB308" s="67" t="str">
        <f t="shared" si="31"/>
        <v/>
      </c>
      <c r="CC308" s="67" t="str">
        <f t="shared" si="32"/>
        <v/>
      </c>
      <c r="CD308" s="67" t="str">
        <f t="shared" si="33"/>
        <v/>
      </c>
      <c r="CE308" s="67" t="str">
        <f t="shared" si="34"/>
        <v/>
      </c>
      <c r="CF308" s="67" t="str">
        <f t="shared" si="35"/>
        <v/>
      </c>
      <c r="CG308" s="67" t="str">
        <f t="shared" si="43"/>
        <v/>
      </c>
      <c r="CH308" s="67" t="str">
        <f t="shared" ca="1" si="37"/>
        <v/>
      </c>
      <c r="CI308" s="67" t="str">
        <f t="shared" ca="1" si="38"/>
        <v/>
      </c>
      <c r="CJ308" s="67" t="str">
        <f t="shared" si="39"/>
        <v/>
      </c>
      <c r="CK308" s="67" t="str">
        <f t="shared" si="40"/>
        <v/>
      </c>
      <c r="CL308" s="67" t="str">
        <f t="shared" si="41"/>
        <v/>
      </c>
    </row>
    <row r="309" spans="1:90" ht="27.75" customHeight="1" x14ac:dyDescent="0.3">
      <c r="A309" s="85">
        <v>66</v>
      </c>
      <c r="B309" s="111"/>
      <c r="C309" s="112"/>
      <c r="D309" s="112"/>
      <c r="E309" s="112"/>
      <c r="F309" s="112"/>
      <c r="G309" s="112"/>
      <c r="H309" s="112"/>
      <c r="I309" s="113"/>
      <c r="J309" s="111"/>
      <c r="K309" s="112"/>
      <c r="L309" s="112"/>
      <c r="M309" s="112"/>
      <c r="N309" s="112"/>
      <c r="O309" s="113"/>
      <c r="P309" s="119"/>
      <c r="Q309" s="120"/>
      <c r="R309" s="120"/>
      <c r="S309" s="120"/>
      <c r="T309" s="120"/>
      <c r="U309" s="114"/>
      <c r="V309" s="115"/>
      <c r="W309" s="116"/>
      <c r="X309" s="111"/>
      <c r="Y309" s="112"/>
      <c r="Z309" s="112"/>
      <c r="AA309" s="113"/>
      <c r="AB309" s="111"/>
      <c r="AC309" s="117"/>
      <c r="AD309" s="118"/>
      <c r="AE309" s="111"/>
      <c r="AF309" s="112"/>
      <c r="AG309" s="113"/>
      <c r="AH309" s="111"/>
      <c r="AI309" s="112"/>
      <c r="AJ309" s="112"/>
      <c r="AK309" s="113"/>
      <c r="AL309" s="67">
        <f t="shared" si="42"/>
        <v>66</v>
      </c>
      <c r="AM309" s="82" t="str">
        <f t="shared" ref="AM309:AM350" ca="1" si="44">BU309&amp;BV309&amp;BW309&amp;BX309&amp;BY309&amp;BZ309&amp;CA309&amp;CB309&amp;CC309&amp;CD309&amp;CE309&amp;CG309&amp;CH309&amp;CI309&amp;CJ309&amp;CK309&amp;CL309&amp;CF309</f>
        <v/>
      </c>
      <c r="AN309" s="68" t="str">
        <f t="shared" ref="AN309:AN350" si="45">B309&amp;J309&amp;P309&amp;U309&amp;X309&amp;AB309&amp;AE309&amp;AH309</f>
        <v/>
      </c>
      <c r="AO309" s="68" t="b">
        <f>IF(AND(P309&lt;&gt;"",AE309="Italia",LEN(P309)=16,ISNA(VLOOKUP(MID(P309,12,4),COMUNI!B:B,1,FALSE))),FALSE,TRUE)</f>
        <v>1</v>
      </c>
      <c r="AP309" s="68" t="b">
        <f t="shared" ref="AP309:AP350" si="46">IF(AND(AE309="Italia",LEN(P309)=16,RIGHT(YEAR(U309),2)&lt;&gt;MID(P309,7,2),P309&lt;&gt;"",U309&lt;&gt;"")=TRUE,FALSE,TRUE)</f>
        <v>1</v>
      </c>
      <c r="AQ309" s="68" t="b">
        <f>OR(P309="",X309="",AE309&lt;&gt;"Italia",_xlfn.IFNA(VLOOKUP(X309,COMUNI!A:B,2,FALSE),"")=MID(P309,12,4))</f>
        <v>1</v>
      </c>
      <c r="AR309" s="68" t="b">
        <f t="shared" ref="AR309:AR350" si="47">IF(AND(AE309="Italia",OR(B309="",J309="",P309="",U309="",X309="",AH309="")),FALSE,IF(AND(AN309&lt;&gt;"",AE309&lt;&gt;"Italia",OR(B309="",J309="",P309="",U309="",AH309="")),FALSE,TRUE))</f>
        <v>1</v>
      </c>
      <c r="AS309" s="68" t="b">
        <f>IF(AE309="Italia",OR(P309="",U309="",_xlfn.IFNA(VLOOKUP(MID(P309,9,1),MESI!A:B,2,FALSE),"")=MONTH(U309)),TRUE)</f>
        <v>1</v>
      </c>
      <c r="AT309" s="67" t="b">
        <f t="shared" ref="AT309:AT350" si="48">IF(ISERR(IF(AE309="Italia",OR(P309="",U309="",VALUE(MID(P309,10,2))=DAY(U309),VALUE(MID(P309,10,2))=DAY(U309)+40),TRUE)),TRUE,IF(AE309="Italia",OR(P309="",U309="",VALUE(MID(P309,10,2))=DAY(U309),VALUE(MID(P309,10,2))=DAY(U309)+40),TRUE))</f>
        <v>1</v>
      </c>
      <c r="AU309" s="67" t="b">
        <f t="shared" ref="AU309:AU350" si="49">IF(AND(AE309&lt;&gt;"Italia",AE309&lt;&gt;"",P309&lt;&gt;"M",P309&lt;&gt;"F",LEN(P309)&lt;&gt;16),FALSE,TRUE)</f>
        <v>1</v>
      </c>
      <c r="AV309" s="67" t="b">
        <f t="shared" ref="AV309:AV350" si="50">IF(AND(AE309="Italia",P309&lt;&gt;"",LEN(P309)&lt;&gt;16),FALSE,TRUE)</f>
        <v>1</v>
      </c>
      <c r="AW309" s="67" t="b">
        <f t="shared" ref="AW309:AW350" si="51">IF(AND(AN310&lt;&gt;"",AN309=""),FALSE,TRUE)</f>
        <v>1</v>
      </c>
      <c r="AX309" s="67" t="b">
        <f t="shared" ref="AX309:AX350" si="52">IF(AND((B309&amp;J309&amp;P309&amp;U309&amp;X309&amp;AB309&amp;AH309)&lt;&gt;"",AE309=""),FALSE,TRUE)</f>
        <v>1</v>
      </c>
      <c r="AY309" s="67" t="s">
        <v>17993</v>
      </c>
      <c r="AZ309" s="67">
        <f t="shared" ref="AZ309:AZ350" si="53">AL309</f>
        <v>66</v>
      </c>
      <c r="BA309" s="67" t="b">
        <f t="shared" ref="BA309:BA350" si="54">IF(A309="",FALSE,TRUE)</f>
        <v>1</v>
      </c>
      <c r="BB309" s="84" t="str">
        <f t="shared" ref="BB309:BB350" si="55">LEFT(SUBSTITUTE(SUBSTITUTE(SUBSTITUTE(SUBSTITUTE(SUBSTITUTE(UPPER(SUBSTITUTE(SUBSTITUTE(SUBSTITUTE(SUBSTITUTE(SUBSTITUTE(SUBSTITUTE(SUBSTITUTE(SUBSTITUTE(J309,"è","e"),"ò","o"),"à","a"),"è","e"),"ì","i"),"ù","u"),"'","")," ","")),"A",""),"E",""),"I",""),"O",""),"U","")&amp;SUBSTITUTE(SUBSTITUTE(SUBSTITUTE(SUBSTITUTE(SUBSTITUTE(SUBSTITUTE(SUBSTITUTE(SUBSTITUTE(SUBSTITUTE(SUBSTITUTE(SUBSTITUTE(SUBSTITUTE(SUBSTITUTE(SUBSTITUTE(SUBSTITUTE(SUBSTITUTE(SUBSTITUTE(SUBSTITUTE(SUBSTITUTE(SUBSTITUTE(SUBSTITUTE(UPPER(SUBSTITUTE(SUBSTITUTE(SUBSTITUTE(SUBSTITUTE(SUBSTITUTE(SUBSTITUTE(SUBSTITUTE(SUBSTITUTE(J309,"è","e"),"ò","o"),"à","a"),"è","e"),"ì","i"),"ù","u"),"'","")," ","")),"B",""),"C",""),"D",""),"F",""),"G",""),"H",""),"L",""),"M",""),"N",""),"P",""),"Q",""),"R",""),"S",""),"T",""),"V",""),"Z",""),"J",""),"K",""),"W",""),"X",""),"Y",""),3)</f>
        <v/>
      </c>
      <c r="BC309" s="84" t="str">
        <f t="shared" ref="BC309:BC350" si="56">IF(LEN(SUBSTITUTE(SUBSTITUTE(SUBSTITUTE(SUBSTITUTE(SUBSTITUTE(UPPER(SUBSTITUTE(SUBSTITUTE(SUBSTITUTE(SUBSTITUTE(SUBSTITUTE(SUBSTITUTE(SUBSTITUTE(SUBSTITUTE(B309,"è","e"),"ò","o"),"à","a"),"è","e"),"ì","i"),"ù","u"),"'","")," ","")),"A",""),"E",""),"I",""),"O",""),"U",""))&gt;3,LEFT(SUBSTITUTE(SUBSTITUTE(SUBSTITUTE(SUBSTITUTE(SUBSTITUTE(UPPER(SUBSTITUTE(SUBSTITUTE(SUBSTITUTE(SUBSTITUTE(SUBSTITUTE(SUBSTITUTE(SUBSTITUTE(SUBSTITUTE(B309,"è","e"),"ò","o"),"à","a"),"è","e"),"ì","i"),"ù","u"),"'","")," ","")),"A",""),"E",""),"I",""),"O",""),"U",""),1)&amp;MID(SUBSTITUTE(SUBSTITUTE(SUBSTITUTE(SUBSTITUTE(SUBSTITUTE(UPPER(SUBSTITUTE(SUBSTITUTE(SUBSTITUTE(SUBSTITUTE(SUBSTITUTE(SUBSTITUTE(SUBSTITUTE(SUBSTITUTE(B309,"è","e"),"ò","o"),"à","a"),"è","e"),"ì","i"),"ù","u"),"'","")," ","")),"A",""),"E",""),"I",""),"O",""),"U",""),3,2),LEFT(SUBSTITUTE(SUBSTITUTE(SUBSTITUTE(SUBSTITUTE(SUBSTITUTE(UPPER(SUBSTITUTE(SUBSTITUTE(SUBSTITUTE(SUBSTITUTE(SUBSTITUTE(SUBSTITUTE(SUBSTITUTE(SUBSTITUTE(B309,"è","e"),"ò","o"),"à","a"),"è","e"),"ì","i"),"ù","u"),"'","")," ","")),"A",""),"E",""),"I",""),"O",""),"U","")&amp;SUBSTITUTE(SUBSTITUTE(SUBSTITUTE(SUBSTITUTE(SUBSTITUTE(SUBSTITUTE(SUBSTITUTE(SUBSTITUTE(SUBSTITUTE(SUBSTITUTE(SUBSTITUTE(SUBSTITUTE(SUBSTITUTE(SUBSTITUTE(SUBSTITUTE(SUBSTITUTE(SUBSTITUTE(SUBSTITUTE(SUBSTITUTE(SUBSTITUTE(SUBSTITUTE(UPPER(SUBSTITUTE(SUBSTITUTE(SUBSTITUTE(SUBSTITUTE(SUBSTITUTE(SUBSTITUTE(SUBSTITUTE(SUBSTITUTE(B309,"è","e"),"ò","o"),"à","a"),"è","e"),"ì","i"),"ù","u"),"'","")," ","")),"B",""),"C",""),"D",""),"F",""),"G",""),"H",""),"L",""),"M",""),"N",""),"P",""),"Q",""),"R",""),"S",""),"T",""),"V",""),"Z",""),"J",""),"K",""),"W",""),"X",""),"Y",""),3))</f>
        <v/>
      </c>
      <c r="BD309" s="84" t="str">
        <f t="shared" ref="BD309:BD350" si="57">IF(LEN(BB309)=1,BB309&amp;"XX",IF(LEN(BB309)=2,BB309&amp;"X",BB309))</f>
        <v/>
      </c>
      <c r="BE309" s="84" t="str">
        <f t="shared" ref="BE309:BE350" si="58">IF(LEN(BC309)=1,BC309&amp;"XX",IF(LEN(BC309)=2,BC309&amp;"X",BC309))</f>
        <v/>
      </c>
      <c r="BF309" s="67" t="b">
        <f t="shared" ref="BF309:BF350" si="59">IF(OR(P309="",AND(AE309&lt;&gt;"Italia",LEN(P309)&lt;&gt;16)),TRUE,(BD309&amp;BE309)=LEFT(P309,6))</f>
        <v>1</v>
      </c>
      <c r="BG309" s="67" t="b">
        <f>IF(ISNA(VLOOKUP(P309,$P$243:P308,1,FALSE)),TRUE,IF(LEN(P309)=16,FALSE,TRUE))</f>
        <v>1</v>
      </c>
      <c r="BH309" s="70" t="b">
        <f t="shared" ref="BH309:BH350" ca="1" si="60">IF(AND(U309&lt;TODAY()-(365*120),U309&lt;&gt;""),FALSE,TRUE)</f>
        <v>1</v>
      </c>
      <c r="BI309" s="70" t="b">
        <f t="shared" ref="BI309:BI350" ca="1" si="61">IF(AND(U309&lt;&gt;"",U309&gt;TODAY()-(365*5)),FALSE,TRUE)</f>
        <v>1</v>
      </c>
      <c r="BJ309" s="67" t="b">
        <f>IF(AND(P309&lt;&gt;"",AE309&lt;&gt;"",AE309&lt;&gt;"Italia",ISNA(VLOOKUP(MID(P309,12,4),COMUNI!B:B,1,FALSE))=FALSE),FALSE,TRUE)</f>
        <v>1</v>
      </c>
      <c r="BK309" s="67" t="b">
        <f t="shared" ref="BK309:BK350" si="62">IF(AND(AB309&lt;&gt;"",AE309&lt;&gt;"",AE309&lt;&gt;"Italia"),FALSE,TRUE)</f>
        <v>1</v>
      </c>
      <c r="BL309" s="67" t="b">
        <f t="shared" ref="BL309:BL350" si="63">IF(AND(AE309&lt;&gt;"",AE309&lt;&gt;"Italia",X309&lt;&gt;""),FALSE,TRUE)</f>
        <v>1</v>
      </c>
      <c r="BU309" s="67" t="str">
        <f t="shared" ref="BU309:BU350" si="64">IF(AO309=FALSE,AY309&amp;AZ309&amp;": CF non corretto nella parte relativa al comune di nascita. ","")</f>
        <v/>
      </c>
      <c r="BV309" s="67" t="str">
        <f t="shared" ref="BV309:BV350" si="65">IF(AP309=FALSE,AY309&amp;AZ309&amp;": Anno di nascita incoerente con CF. ","")</f>
        <v/>
      </c>
      <c r="BW309" s="67" t="str">
        <f t="shared" ref="BW309:BW350" si="66">IF(AQ309=FALSE,AY309&amp;AZ309&amp;": Comune di nascita incoerente con CF. ","")</f>
        <v/>
      </c>
      <c r="BX309" s="67" t="str">
        <f t="shared" ref="BX309:BX350" si="67">IF(AR309=FALSE,AY309&amp;AZ309&amp;": Non tutti i dati sono stati compilati. ","")</f>
        <v/>
      </c>
      <c r="BY309" s="67" t="str">
        <f t="shared" ref="BY309:BY350" si="68">IF(AS309=FALSE,AY309&amp;AZ309&amp;": Mese di nascita incoerente con CF. ","")</f>
        <v/>
      </c>
      <c r="BZ309" s="67" t="str">
        <f t="shared" ref="BZ309:BZ350" si="69">IF(AT309=FALSE,AY309&amp;AZ309&amp;": Giorno di nascita incoerente con CF. ","")</f>
        <v/>
      </c>
      <c r="CA309" s="67" t="str">
        <f t="shared" ref="CA309:CA350" si="70">IF(AU309=FALSE,AY309&amp;AZ309&amp;": Se il soggetto è nato all'estero, inserire CF italiano o sesso. ","")</f>
        <v/>
      </c>
      <c r="CB309" s="67" t="str">
        <f t="shared" ref="CB309:CB350" si="71">IF(BF309=FALSE,AY309&amp;AZ309&amp;": Nome e il cognome incoerenti con il CF. ","")</f>
        <v/>
      </c>
      <c r="CC309" s="67" t="str">
        <f t="shared" ref="CC309:CC350" si="72">IF(AV309=FALSE,AY309&amp;AZ309&amp;": Codice fiscale con lunghezza imprevista (diverso da 16 caratteri). ","")</f>
        <v/>
      </c>
      <c r="CD309" s="67" t="str">
        <f t="shared" ref="CD309:CD350" si="73">IF(AW309=FALSE,AY309&amp;AZ309&amp;": Rilevata una riga vuota. ","")</f>
        <v/>
      </c>
      <c r="CE309" s="67" t="str">
        <f t="shared" ref="CE309:CE350" si="74">IF(BG309=FALSE,AY309&amp;AZ309&amp;": CF duplicato. ","")</f>
        <v/>
      </c>
      <c r="CF309" s="67" t="str">
        <f t="shared" ref="CF309:CF350" si="75">IF(AX309=FALSE,AY309&amp;AZ309&amp;": Lo stato non è indicato. ","")</f>
        <v/>
      </c>
      <c r="CG309" s="67" t="str">
        <f t="shared" si="43"/>
        <v/>
      </c>
      <c r="CH309" s="67" t="str">
        <f t="shared" ref="CH309:CH350" ca="1" si="76">IF(BH309=FALSE,AY309&amp;AZ309&amp;": Data di nascita di soggetto troppo anziano. ","")</f>
        <v/>
      </c>
      <c r="CI309" s="67" t="str">
        <f t="shared" ref="CI309:CI350" ca="1" si="77">IF(BI309=FALSE,AY309&amp;AZ309&amp;": Data di nascita di soggetto troppo giovane. ","")</f>
        <v/>
      </c>
      <c r="CJ309" s="67" t="str">
        <f t="shared" ref="CJ309:CJ350" si="78">IF(BJ309=FALSE,AY309&amp;AZ309&amp;": CF con località di nascita italiana, ma nazione di nascita estera. ","")</f>
        <v/>
      </c>
      <c r="CK309" s="67" t="str">
        <f t="shared" ref="CK309:CK350" si="79">IF(BK309=FALSE,AY309&amp;AZ309&amp;": Nazione di nascita estera, ma provincia di nascita italiana compilata. ","")</f>
        <v/>
      </c>
      <c r="CL309" s="67" t="str">
        <f t="shared" ref="CL309:CL350" si="80">IF(BL309=FALSE,AY309&amp;AZ309&amp;": Comune di nascita compilato nonostante la nazione di nascita sia estera. ","")</f>
        <v/>
      </c>
    </row>
    <row r="310" spans="1:90" ht="27.75" customHeight="1" x14ac:dyDescent="0.3">
      <c r="A310" s="85">
        <v>67</v>
      </c>
      <c r="B310" s="111"/>
      <c r="C310" s="112"/>
      <c r="D310" s="112"/>
      <c r="E310" s="112"/>
      <c r="F310" s="112"/>
      <c r="G310" s="112"/>
      <c r="H310" s="112"/>
      <c r="I310" s="113"/>
      <c r="J310" s="111"/>
      <c r="K310" s="112"/>
      <c r="L310" s="112"/>
      <c r="M310" s="112"/>
      <c r="N310" s="112"/>
      <c r="O310" s="113"/>
      <c r="P310" s="119"/>
      <c r="Q310" s="120"/>
      <c r="R310" s="120"/>
      <c r="S310" s="120"/>
      <c r="T310" s="120"/>
      <c r="U310" s="114"/>
      <c r="V310" s="115"/>
      <c r="W310" s="116"/>
      <c r="X310" s="111"/>
      <c r="Y310" s="112"/>
      <c r="Z310" s="112"/>
      <c r="AA310" s="113"/>
      <c r="AB310" s="111"/>
      <c r="AC310" s="117"/>
      <c r="AD310" s="118"/>
      <c r="AE310" s="111"/>
      <c r="AF310" s="112"/>
      <c r="AG310" s="113"/>
      <c r="AH310" s="111"/>
      <c r="AI310" s="112"/>
      <c r="AJ310" s="112"/>
      <c r="AK310" s="113"/>
      <c r="AL310" s="67">
        <f t="shared" ref="AL310:AL350" si="81">AL309+1</f>
        <v>67</v>
      </c>
      <c r="AM310" s="82" t="str">
        <f t="shared" ca="1" si="44"/>
        <v/>
      </c>
      <c r="AN310" s="68" t="str">
        <f t="shared" si="45"/>
        <v/>
      </c>
      <c r="AO310" s="68" t="b">
        <f>IF(AND(P310&lt;&gt;"",AE310="Italia",LEN(P310)=16,ISNA(VLOOKUP(MID(P310,12,4),COMUNI!B:B,1,FALSE))),FALSE,TRUE)</f>
        <v>1</v>
      </c>
      <c r="AP310" s="68" t="b">
        <f t="shared" si="46"/>
        <v>1</v>
      </c>
      <c r="AQ310" s="68" t="b">
        <f>OR(P310="",X310="",AE310&lt;&gt;"Italia",_xlfn.IFNA(VLOOKUP(X310,COMUNI!A:B,2,FALSE),"")=MID(P310,12,4))</f>
        <v>1</v>
      </c>
      <c r="AR310" s="68" t="b">
        <f t="shared" si="47"/>
        <v>1</v>
      </c>
      <c r="AS310" s="68" t="b">
        <f>IF(AE310="Italia",OR(P310="",U310="",_xlfn.IFNA(VLOOKUP(MID(P310,9,1),MESI!A:B,2,FALSE),"")=MONTH(U310)),TRUE)</f>
        <v>1</v>
      </c>
      <c r="AT310" s="67" t="b">
        <f t="shared" si="48"/>
        <v>1</v>
      </c>
      <c r="AU310" s="67" t="b">
        <f t="shared" si="49"/>
        <v>1</v>
      </c>
      <c r="AV310" s="67" t="b">
        <f t="shared" si="50"/>
        <v>1</v>
      </c>
      <c r="AW310" s="67" t="b">
        <f t="shared" si="51"/>
        <v>1</v>
      </c>
      <c r="AX310" s="67" t="b">
        <f t="shared" si="52"/>
        <v>1</v>
      </c>
      <c r="AY310" s="67" t="s">
        <v>17993</v>
      </c>
      <c r="AZ310" s="67">
        <f t="shared" si="53"/>
        <v>67</v>
      </c>
      <c r="BA310" s="67" t="b">
        <f t="shared" si="54"/>
        <v>1</v>
      </c>
      <c r="BB310" s="84" t="str">
        <f t="shared" si="55"/>
        <v/>
      </c>
      <c r="BC310" s="84" t="str">
        <f t="shared" si="56"/>
        <v/>
      </c>
      <c r="BD310" s="84" t="str">
        <f t="shared" si="57"/>
        <v/>
      </c>
      <c r="BE310" s="84" t="str">
        <f t="shared" si="58"/>
        <v/>
      </c>
      <c r="BF310" s="67" t="b">
        <f t="shared" si="59"/>
        <v>1</v>
      </c>
      <c r="BG310" s="67" t="b">
        <f>IF(ISNA(VLOOKUP(P310,$P$243:P309,1,FALSE)),TRUE,IF(LEN(P310)=16,FALSE,TRUE))</f>
        <v>1</v>
      </c>
      <c r="BH310" s="70" t="b">
        <f t="shared" ca="1" si="60"/>
        <v>1</v>
      </c>
      <c r="BI310" s="70" t="b">
        <f t="shared" ca="1" si="61"/>
        <v>1</v>
      </c>
      <c r="BJ310" s="67" t="b">
        <f>IF(AND(P310&lt;&gt;"",AE310&lt;&gt;"",AE310&lt;&gt;"Italia",ISNA(VLOOKUP(MID(P310,12,4),COMUNI!B:B,1,FALSE))=FALSE),FALSE,TRUE)</f>
        <v>1</v>
      </c>
      <c r="BK310" s="67" t="b">
        <f t="shared" si="62"/>
        <v>1</v>
      </c>
      <c r="BL310" s="67" t="b">
        <f t="shared" si="63"/>
        <v>1</v>
      </c>
      <c r="BU310" s="67" t="str">
        <f t="shared" si="64"/>
        <v/>
      </c>
      <c r="BV310" s="67" t="str">
        <f t="shared" si="65"/>
        <v/>
      </c>
      <c r="BW310" s="67" t="str">
        <f t="shared" si="66"/>
        <v/>
      </c>
      <c r="BX310" s="67" t="str">
        <f t="shared" si="67"/>
        <v/>
      </c>
      <c r="BY310" s="67" t="str">
        <f t="shared" si="68"/>
        <v/>
      </c>
      <c r="BZ310" s="67" t="str">
        <f t="shared" si="69"/>
        <v/>
      </c>
      <c r="CA310" s="67" t="str">
        <f t="shared" si="70"/>
        <v/>
      </c>
      <c r="CB310" s="67" t="str">
        <f t="shared" si="71"/>
        <v/>
      </c>
      <c r="CC310" s="67" t="str">
        <f t="shared" si="72"/>
        <v/>
      </c>
      <c r="CD310" s="67" t="str">
        <f t="shared" si="73"/>
        <v/>
      </c>
      <c r="CE310" s="67" t="str">
        <f t="shared" si="74"/>
        <v/>
      </c>
      <c r="CF310" s="67" t="str">
        <f t="shared" si="75"/>
        <v/>
      </c>
      <c r="CG310" s="67" t="str">
        <f t="shared" si="43"/>
        <v/>
      </c>
      <c r="CH310" s="67" t="str">
        <f t="shared" ca="1" si="76"/>
        <v/>
      </c>
      <c r="CI310" s="67" t="str">
        <f t="shared" ca="1" si="77"/>
        <v/>
      </c>
      <c r="CJ310" s="67" t="str">
        <f t="shared" si="78"/>
        <v/>
      </c>
      <c r="CK310" s="67" t="str">
        <f t="shared" si="79"/>
        <v/>
      </c>
      <c r="CL310" s="67" t="str">
        <f t="shared" si="80"/>
        <v/>
      </c>
    </row>
    <row r="311" spans="1:90" ht="27.75" customHeight="1" x14ac:dyDescent="0.3">
      <c r="A311" s="85">
        <v>68</v>
      </c>
      <c r="B311" s="111"/>
      <c r="C311" s="112"/>
      <c r="D311" s="112"/>
      <c r="E311" s="112"/>
      <c r="F311" s="112"/>
      <c r="G311" s="112"/>
      <c r="H311" s="112"/>
      <c r="I311" s="113"/>
      <c r="J311" s="111"/>
      <c r="K311" s="112"/>
      <c r="L311" s="112"/>
      <c r="M311" s="112"/>
      <c r="N311" s="112"/>
      <c r="O311" s="113"/>
      <c r="P311" s="119"/>
      <c r="Q311" s="120"/>
      <c r="R311" s="120"/>
      <c r="S311" s="120"/>
      <c r="T311" s="120"/>
      <c r="U311" s="114"/>
      <c r="V311" s="115"/>
      <c r="W311" s="116"/>
      <c r="X311" s="111"/>
      <c r="Y311" s="112"/>
      <c r="Z311" s="112"/>
      <c r="AA311" s="113"/>
      <c r="AB311" s="111"/>
      <c r="AC311" s="117"/>
      <c r="AD311" s="118"/>
      <c r="AE311" s="111"/>
      <c r="AF311" s="112"/>
      <c r="AG311" s="113"/>
      <c r="AH311" s="111"/>
      <c r="AI311" s="112"/>
      <c r="AJ311" s="112"/>
      <c r="AK311" s="113"/>
      <c r="AL311" s="67">
        <f t="shared" si="81"/>
        <v>68</v>
      </c>
      <c r="AM311" s="82" t="str">
        <f t="shared" ca="1" si="44"/>
        <v/>
      </c>
      <c r="AN311" s="68" t="str">
        <f t="shared" si="45"/>
        <v/>
      </c>
      <c r="AO311" s="68" t="b">
        <f>IF(AND(P311&lt;&gt;"",AE311="Italia",LEN(P311)=16,ISNA(VLOOKUP(MID(P311,12,4),COMUNI!B:B,1,FALSE))),FALSE,TRUE)</f>
        <v>1</v>
      </c>
      <c r="AP311" s="68" t="b">
        <f t="shared" si="46"/>
        <v>1</v>
      </c>
      <c r="AQ311" s="68" t="b">
        <f>OR(P311="",X311="",AE311&lt;&gt;"Italia",_xlfn.IFNA(VLOOKUP(X311,COMUNI!A:B,2,FALSE),"")=MID(P311,12,4))</f>
        <v>1</v>
      </c>
      <c r="AR311" s="68" t="b">
        <f t="shared" si="47"/>
        <v>1</v>
      </c>
      <c r="AS311" s="68" t="b">
        <f>IF(AE311="Italia",OR(P311="",U311="",_xlfn.IFNA(VLOOKUP(MID(P311,9,1),MESI!A:B,2,FALSE),"")=MONTH(U311)),TRUE)</f>
        <v>1</v>
      </c>
      <c r="AT311" s="67" t="b">
        <f t="shared" si="48"/>
        <v>1</v>
      </c>
      <c r="AU311" s="67" t="b">
        <f t="shared" si="49"/>
        <v>1</v>
      </c>
      <c r="AV311" s="67" t="b">
        <f t="shared" si="50"/>
        <v>1</v>
      </c>
      <c r="AW311" s="67" t="b">
        <f t="shared" si="51"/>
        <v>1</v>
      </c>
      <c r="AX311" s="67" t="b">
        <f t="shared" si="52"/>
        <v>1</v>
      </c>
      <c r="AY311" s="67" t="s">
        <v>17993</v>
      </c>
      <c r="AZ311" s="67">
        <f t="shared" si="53"/>
        <v>68</v>
      </c>
      <c r="BA311" s="67" t="b">
        <f t="shared" si="54"/>
        <v>1</v>
      </c>
      <c r="BB311" s="84" t="str">
        <f t="shared" si="55"/>
        <v/>
      </c>
      <c r="BC311" s="84" t="str">
        <f t="shared" si="56"/>
        <v/>
      </c>
      <c r="BD311" s="84" t="str">
        <f t="shared" si="57"/>
        <v/>
      </c>
      <c r="BE311" s="84" t="str">
        <f t="shared" si="58"/>
        <v/>
      </c>
      <c r="BF311" s="67" t="b">
        <f t="shared" si="59"/>
        <v>1</v>
      </c>
      <c r="BG311" s="67" t="b">
        <f>IF(ISNA(VLOOKUP(P311,$P$243:P310,1,FALSE)),TRUE,IF(LEN(P311)=16,FALSE,TRUE))</f>
        <v>1</v>
      </c>
      <c r="BH311" s="70" t="b">
        <f t="shared" ca="1" si="60"/>
        <v>1</v>
      </c>
      <c r="BI311" s="70" t="b">
        <f t="shared" ca="1" si="61"/>
        <v>1</v>
      </c>
      <c r="BJ311" s="67" t="b">
        <f>IF(AND(P311&lt;&gt;"",AE311&lt;&gt;"",AE311&lt;&gt;"Italia",ISNA(VLOOKUP(MID(P311,12,4),COMUNI!B:B,1,FALSE))=FALSE),FALSE,TRUE)</f>
        <v>1</v>
      </c>
      <c r="BK311" s="67" t="b">
        <f t="shared" si="62"/>
        <v>1</v>
      </c>
      <c r="BL311" s="67" t="b">
        <f t="shared" si="63"/>
        <v>1</v>
      </c>
      <c r="BU311" s="67" t="str">
        <f t="shared" si="64"/>
        <v/>
      </c>
      <c r="BV311" s="67" t="str">
        <f t="shared" si="65"/>
        <v/>
      </c>
      <c r="BW311" s="67" t="str">
        <f t="shared" si="66"/>
        <v/>
      </c>
      <c r="BX311" s="67" t="str">
        <f t="shared" si="67"/>
        <v/>
      </c>
      <c r="BY311" s="67" t="str">
        <f t="shared" si="68"/>
        <v/>
      </c>
      <c r="BZ311" s="67" t="str">
        <f t="shared" si="69"/>
        <v/>
      </c>
      <c r="CA311" s="67" t="str">
        <f t="shared" si="70"/>
        <v/>
      </c>
      <c r="CB311" s="67" t="str">
        <f t="shared" si="71"/>
        <v/>
      </c>
      <c r="CC311" s="67" t="str">
        <f t="shared" si="72"/>
        <v/>
      </c>
      <c r="CD311" s="67" t="str">
        <f t="shared" si="73"/>
        <v/>
      </c>
      <c r="CE311" s="67" t="str">
        <f t="shared" si="74"/>
        <v/>
      </c>
      <c r="CF311" s="67" t="str">
        <f t="shared" si="75"/>
        <v/>
      </c>
      <c r="CG311" s="67" t="str">
        <f t="shared" si="43"/>
        <v/>
      </c>
      <c r="CH311" s="67" t="str">
        <f t="shared" ca="1" si="76"/>
        <v/>
      </c>
      <c r="CI311" s="67" t="str">
        <f t="shared" ca="1" si="77"/>
        <v/>
      </c>
      <c r="CJ311" s="67" t="str">
        <f t="shared" si="78"/>
        <v/>
      </c>
      <c r="CK311" s="67" t="str">
        <f t="shared" si="79"/>
        <v/>
      </c>
      <c r="CL311" s="67" t="str">
        <f t="shared" si="80"/>
        <v/>
      </c>
    </row>
    <row r="312" spans="1:90" ht="27.75" customHeight="1" x14ac:dyDescent="0.3">
      <c r="A312" s="85">
        <v>69</v>
      </c>
      <c r="B312" s="111"/>
      <c r="C312" s="112"/>
      <c r="D312" s="112"/>
      <c r="E312" s="112"/>
      <c r="F312" s="112"/>
      <c r="G312" s="112"/>
      <c r="H312" s="112"/>
      <c r="I312" s="113"/>
      <c r="J312" s="111"/>
      <c r="K312" s="112"/>
      <c r="L312" s="112"/>
      <c r="M312" s="112"/>
      <c r="N312" s="112"/>
      <c r="O312" s="113"/>
      <c r="P312" s="119"/>
      <c r="Q312" s="120"/>
      <c r="R312" s="120"/>
      <c r="S312" s="120"/>
      <c r="T312" s="120"/>
      <c r="U312" s="114"/>
      <c r="V312" s="115"/>
      <c r="W312" s="116"/>
      <c r="X312" s="111"/>
      <c r="Y312" s="112"/>
      <c r="Z312" s="112"/>
      <c r="AA312" s="113"/>
      <c r="AB312" s="111"/>
      <c r="AC312" s="117"/>
      <c r="AD312" s="118"/>
      <c r="AE312" s="111"/>
      <c r="AF312" s="112"/>
      <c r="AG312" s="113"/>
      <c r="AH312" s="111"/>
      <c r="AI312" s="112"/>
      <c r="AJ312" s="112"/>
      <c r="AK312" s="113"/>
      <c r="AL312" s="67">
        <f t="shared" si="81"/>
        <v>69</v>
      </c>
      <c r="AM312" s="82" t="str">
        <f t="shared" ca="1" si="44"/>
        <v/>
      </c>
      <c r="AN312" s="68" t="str">
        <f t="shared" si="45"/>
        <v/>
      </c>
      <c r="AO312" s="68" t="b">
        <f>IF(AND(P312&lt;&gt;"",AE312="Italia",LEN(P312)=16,ISNA(VLOOKUP(MID(P312,12,4),COMUNI!B:B,1,FALSE))),FALSE,TRUE)</f>
        <v>1</v>
      </c>
      <c r="AP312" s="68" t="b">
        <f t="shared" si="46"/>
        <v>1</v>
      </c>
      <c r="AQ312" s="68" t="b">
        <f>OR(P312="",X312="",AE312&lt;&gt;"Italia",_xlfn.IFNA(VLOOKUP(X312,COMUNI!A:B,2,FALSE),"")=MID(P312,12,4))</f>
        <v>1</v>
      </c>
      <c r="AR312" s="68" t="b">
        <f t="shared" si="47"/>
        <v>1</v>
      </c>
      <c r="AS312" s="68" t="b">
        <f>IF(AE312="Italia",OR(P312="",U312="",_xlfn.IFNA(VLOOKUP(MID(P312,9,1),MESI!A:B,2,FALSE),"")=MONTH(U312)),TRUE)</f>
        <v>1</v>
      </c>
      <c r="AT312" s="67" t="b">
        <f t="shared" si="48"/>
        <v>1</v>
      </c>
      <c r="AU312" s="67" t="b">
        <f t="shared" si="49"/>
        <v>1</v>
      </c>
      <c r="AV312" s="67" t="b">
        <f t="shared" si="50"/>
        <v>1</v>
      </c>
      <c r="AW312" s="67" t="b">
        <f t="shared" si="51"/>
        <v>1</v>
      </c>
      <c r="AX312" s="67" t="b">
        <f t="shared" si="52"/>
        <v>1</v>
      </c>
      <c r="AY312" s="67" t="s">
        <v>17993</v>
      </c>
      <c r="AZ312" s="67">
        <f t="shared" si="53"/>
        <v>69</v>
      </c>
      <c r="BA312" s="67" t="b">
        <f t="shared" si="54"/>
        <v>1</v>
      </c>
      <c r="BB312" s="84" t="str">
        <f t="shared" si="55"/>
        <v/>
      </c>
      <c r="BC312" s="84" t="str">
        <f t="shared" si="56"/>
        <v/>
      </c>
      <c r="BD312" s="84" t="str">
        <f t="shared" si="57"/>
        <v/>
      </c>
      <c r="BE312" s="84" t="str">
        <f t="shared" si="58"/>
        <v/>
      </c>
      <c r="BF312" s="67" t="b">
        <f t="shared" si="59"/>
        <v>1</v>
      </c>
      <c r="BG312" s="67" t="b">
        <f>IF(ISNA(VLOOKUP(P312,$P$243:P311,1,FALSE)),TRUE,IF(LEN(P312)=16,FALSE,TRUE))</f>
        <v>1</v>
      </c>
      <c r="BH312" s="70" t="b">
        <f t="shared" ca="1" si="60"/>
        <v>1</v>
      </c>
      <c r="BI312" s="70" t="b">
        <f t="shared" ca="1" si="61"/>
        <v>1</v>
      </c>
      <c r="BJ312" s="67" t="b">
        <f>IF(AND(P312&lt;&gt;"",AE312&lt;&gt;"",AE312&lt;&gt;"Italia",ISNA(VLOOKUP(MID(P312,12,4),COMUNI!B:B,1,FALSE))=FALSE),FALSE,TRUE)</f>
        <v>1</v>
      </c>
      <c r="BK312" s="67" t="b">
        <f t="shared" si="62"/>
        <v>1</v>
      </c>
      <c r="BL312" s="67" t="b">
        <f t="shared" si="63"/>
        <v>1</v>
      </c>
      <c r="BU312" s="67" t="str">
        <f t="shared" si="64"/>
        <v/>
      </c>
      <c r="BV312" s="67" t="str">
        <f t="shared" si="65"/>
        <v/>
      </c>
      <c r="BW312" s="67" t="str">
        <f t="shared" si="66"/>
        <v/>
      </c>
      <c r="BX312" s="67" t="str">
        <f t="shared" si="67"/>
        <v/>
      </c>
      <c r="BY312" s="67" t="str">
        <f t="shared" si="68"/>
        <v/>
      </c>
      <c r="BZ312" s="67" t="str">
        <f t="shared" si="69"/>
        <v/>
      </c>
      <c r="CA312" s="67" t="str">
        <f t="shared" si="70"/>
        <v/>
      </c>
      <c r="CB312" s="67" t="str">
        <f t="shared" si="71"/>
        <v/>
      </c>
      <c r="CC312" s="67" t="str">
        <f t="shared" si="72"/>
        <v/>
      </c>
      <c r="CD312" s="67" t="str">
        <f t="shared" si="73"/>
        <v/>
      </c>
      <c r="CE312" s="67" t="str">
        <f t="shared" si="74"/>
        <v/>
      </c>
      <c r="CF312" s="67" t="str">
        <f t="shared" si="75"/>
        <v/>
      </c>
      <c r="CG312" s="67" t="str">
        <f t="shared" ref="CG312:CG350" si="82">IF(BA312=FALSE,AY312&amp;AZ312&amp;": La cancellazione del numero iniziale comporta la mancata interrogazione del casellario. ","")</f>
        <v/>
      </c>
      <c r="CH312" s="67" t="str">
        <f t="shared" ca="1" si="76"/>
        <v/>
      </c>
      <c r="CI312" s="67" t="str">
        <f t="shared" ca="1" si="77"/>
        <v/>
      </c>
      <c r="CJ312" s="67" t="str">
        <f t="shared" si="78"/>
        <v/>
      </c>
      <c r="CK312" s="67" t="str">
        <f t="shared" si="79"/>
        <v/>
      </c>
      <c r="CL312" s="67" t="str">
        <f t="shared" si="80"/>
        <v/>
      </c>
    </row>
    <row r="313" spans="1:90" ht="27.75" customHeight="1" x14ac:dyDescent="0.3">
      <c r="A313" s="85">
        <v>70</v>
      </c>
      <c r="B313" s="111"/>
      <c r="C313" s="112"/>
      <c r="D313" s="112"/>
      <c r="E313" s="112"/>
      <c r="F313" s="112"/>
      <c r="G313" s="112"/>
      <c r="H313" s="112"/>
      <c r="I313" s="113"/>
      <c r="J313" s="111"/>
      <c r="K313" s="112"/>
      <c r="L313" s="112"/>
      <c r="M313" s="112"/>
      <c r="N313" s="112"/>
      <c r="O313" s="113"/>
      <c r="P313" s="119"/>
      <c r="Q313" s="120"/>
      <c r="R313" s="120"/>
      <c r="S313" s="120"/>
      <c r="T313" s="120"/>
      <c r="U313" s="114"/>
      <c r="V313" s="115"/>
      <c r="W313" s="116"/>
      <c r="X313" s="111"/>
      <c r="Y313" s="112"/>
      <c r="Z313" s="112"/>
      <c r="AA313" s="113"/>
      <c r="AB313" s="111"/>
      <c r="AC313" s="117"/>
      <c r="AD313" s="118"/>
      <c r="AE313" s="111"/>
      <c r="AF313" s="112"/>
      <c r="AG313" s="113"/>
      <c r="AH313" s="111"/>
      <c r="AI313" s="112"/>
      <c r="AJ313" s="112"/>
      <c r="AK313" s="113"/>
      <c r="AL313" s="67">
        <f t="shared" si="81"/>
        <v>70</v>
      </c>
      <c r="AM313" s="82" t="str">
        <f t="shared" ca="1" si="44"/>
        <v/>
      </c>
      <c r="AN313" s="68" t="str">
        <f t="shared" si="45"/>
        <v/>
      </c>
      <c r="AO313" s="68" t="b">
        <f>IF(AND(P313&lt;&gt;"",AE313="Italia",LEN(P313)=16,ISNA(VLOOKUP(MID(P313,12,4),COMUNI!B:B,1,FALSE))),FALSE,TRUE)</f>
        <v>1</v>
      </c>
      <c r="AP313" s="68" t="b">
        <f t="shared" si="46"/>
        <v>1</v>
      </c>
      <c r="AQ313" s="68" t="b">
        <f>OR(P313="",X313="",AE313&lt;&gt;"Italia",_xlfn.IFNA(VLOOKUP(X313,COMUNI!A:B,2,FALSE),"")=MID(P313,12,4))</f>
        <v>1</v>
      </c>
      <c r="AR313" s="68" t="b">
        <f t="shared" si="47"/>
        <v>1</v>
      </c>
      <c r="AS313" s="68" t="b">
        <f>IF(AE313="Italia",OR(P313="",U313="",_xlfn.IFNA(VLOOKUP(MID(P313,9,1),MESI!A:B,2,FALSE),"")=MONTH(U313)),TRUE)</f>
        <v>1</v>
      </c>
      <c r="AT313" s="67" t="b">
        <f t="shared" si="48"/>
        <v>1</v>
      </c>
      <c r="AU313" s="67" t="b">
        <f t="shared" si="49"/>
        <v>1</v>
      </c>
      <c r="AV313" s="67" t="b">
        <f t="shared" si="50"/>
        <v>1</v>
      </c>
      <c r="AW313" s="67" t="b">
        <f t="shared" si="51"/>
        <v>1</v>
      </c>
      <c r="AX313" s="67" t="b">
        <f t="shared" si="52"/>
        <v>1</v>
      </c>
      <c r="AY313" s="67" t="s">
        <v>17993</v>
      </c>
      <c r="AZ313" s="67">
        <f t="shared" si="53"/>
        <v>70</v>
      </c>
      <c r="BA313" s="67" t="b">
        <f t="shared" si="54"/>
        <v>1</v>
      </c>
      <c r="BB313" s="84" t="str">
        <f t="shared" si="55"/>
        <v/>
      </c>
      <c r="BC313" s="84" t="str">
        <f t="shared" si="56"/>
        <v/>
      </c>
      <c r="BD313" s="84" t="str">
        <f t="shared" si="57"/>
        <v/>
      </c>
      <c r="BE313" s="84" t="str">
        <f t="shared" si="58"/>
        <v/>
      </c>
      <c r="BF313" s="67" t="b">
        <f t="shared" si="59"/>
        <v>1</v>
      </c>
      <c r="BG313" s="67" t="b">
        <f>IF(ISNA(VLOOKUP(P313,$P$243:P312,1,FALSE)),TRUE,IF(LEN(P313)=16,FALSE,TRUE))</f>
        <v>1</v>
      </c>
      <c r="BH313" s="70" t="b">
        <f t="shared" ca="1" si="60"/>
        <v>1</v>
      </c>
      <c r="BI313" s="70" t="b">
        <f t="shared" ca="1" si="61"/>
        <v>1</v>
      </c>
      <c r="BJ313" s="67" t="b">
        <f>IF(AND(P313&lt;&gt;"",AE313&lt;&gt;"",AE313&lt;&gt;"Italia",ISNA(VLOOKUP(MID(P313,12,4),COMUNI!B:B,1,FALSE))=FALSE),FALSE,TRUE)</f>
        <v>1</v>
      </c>
      <c r="BK313" s="67" t="b">
        <f t="shared" si="62"/>
        <v>1</v>
      </c>
      <c r="BL313" s="67" t="b">
        <f t="shared" si="63"/>
        <v>1</v>
      </c>
      <c r="BU313" s="67" t="str">
        <f t="shared" si="64"/>
        <v/>
      </c>
      <c r="BV313" s="67" t="str">
        <f t="shared" si="65"/>
        <v/>
      </c>
      <c r="BW313" s="67" t="str">
        <f t="shared" si="66"/>
        <v/>
      </c>
      <c r="BX313" s="67" t="str">
        <f t="shared" si="67"/>
        <v/>
      </c>
      <c r="BY313" s="67" t="str">
        <f t="shared" si="68"/>
        <v/>
      </c>
      <c r="BZ313" s="67" t="str">
        <f t="shared" si="69"/>
        <v/>
      </c>
      <c r="CA313" s="67" t="str">
        <f t="shared" si="70"/>
        <v/>
      </c>
      <c r="CB313" s="67" t="str">
        <f t="shared" si="71"/>
        <v/>
      </c>
      <c r="CC313" s="67" t="str">
        <f t="shared" si="72"/>
        <v/>
      </c>
      <c r="CD313" s="67" t="str">
        <f t="shared" si="73"/>
        <v/>
      </c>
      <c r="CE313" s="67" t="str">
        <f t="shared" si="74"/>
        <v/>
      </c>
      <c r="CF313" s="67" t="str">
        <f t="shared" si="75"/>
        <v/>
      </c>
      <c r="CG313" s="67" t="str">
        <f t="shared" si="82"/>
        <v/>
      </c>
      <c r="CH313" s="67" t="str">
        <f t="shared" ca="1" si="76"/>
        <v/>
      </c>
      <c r="CI313" s="67" t="str">
        <f t="shared" ca="1" si="77"/>
        <v/>
      </c>
      <c r="CJ313" s="67" t="str">
        <f t="shared" si="78"/>
        <v/>
      </c>
      <c r="CK313" s="67" t="str">
        <f t="shared" si="79"/>
        <v/>
      </c>
      <c r="CL313" s="67" t="str">
        <f t="shared" si="80"/>
        <v/>
      </c>
    </row>
    <row r="314" spans="1:90" ht="27.75" customHeight="1" x14ac:dyDescent="0.3">
      <c r="A314" s="85">
        <v>71</v>
      </c>
      <c r="B314" s="111"/>
      <c r="C314" s="112"/>
      <c r="D314" s="112"/>
      <c r="E314" s="112"/>
      <c r="F314" s="112"/>
      <c r="G314" s="112"/>
      <c r="H314" s="112"/>
      <c r="I314" s="113"/>
      <c r="J314" s="111"/>
      <c r="K314" s="112"/>
      <c r="L314" s="112"/>
      <c r="M314" s="112"/>
      <c r="N314" s="112"/>
      <c r="O314" s="113"/>
      <c r="P314" s="119"/>
      <c r="Q314" s="120"/>
      <c r="R314" s="120"/>
      <c r="S314" s="120"/>
      <c r="T314" s="120"/>
      <c r="U314" s="114"/>
      <c r="V314" s="115"/>
      <c r="W314" s="116"/>
      <c r="X314" s="111"/>
      <c r="Y314" s="112"/>
      <c r="Z314" s="112"/>
      <c r="AA314" s="113"/>
      <c r="AB314" s="111"/>
      <c r="AC314" s="117"/>
      <c r="AD314" s="118"/>
      <c r="AE314" s="111"/>
      <c r="AF314" s="112"/>
      <c r="AG314" s="113"/>
      <c r="AH314" s="111"/>
      <c r="AI314" s="112"/>
      <c r="AJ314" s="112"/>
      <c r="AK314" s="113"/>
      <c r="AL314" s="67">
        <f t="shared" si="81"/>
        <v>71</v>
      </c>
      <c r="AM314" s="82" t="str">
        <f t="shared" ca="1" si="44"/>
        <v/>
      </c>
      <c r="AN314" s="68" t="str">
        <f t="shared" si="45"/>
        <v/>
      </c>
      <c r="AO314" s="68" t="b">
        <f>IF(AND(P314&lt;&gt;"",AE314="Italia",LEN(P314)=16,ISNA(VLOOKUP(MID(P314,12,4),COMUNI!B:B,1,FALSE))),FALSE,TRUE)</f>
        <v>1</v>
      </c>
      <c r="AP314" s="68" t="b">
        <f t="shared" si="46"/>
        <v>1</v>
      </c>
      <c r="AQ314" s="68" t="b">
        <f>OR(P314="",X314="",AE314&lt;&gt;"Italia",_xlfn.IFNA(VLOOKUP(X314,COMUNI!A:B,2,FALSE),"")=MID(P314,12,4))</f>
        <v>1</v>
      </c>
      <c r="AR314" s="68" t="b">
        <f t="shared" si="47"/>
        <v>1</v>
      </c>
      <c r="AS314" s="68" t="b">
        <f>IF(AE314="Italia",OR(P314="",U314="",_xlfn.IFNA(VLOOKUP(MID(P314,9,1),MESI!A:B,2,FALSE),"")=MONTH(U314)),TRUE)</f>
        <v>1</v>
      </c>
      <c r="AT314" s="67" t="b">
        <f t="shared" si="48"/>
        <v>1</v>
      </c>
      <c r="AU314" s="67" t="b">
        <f t="shared" si="49"/>
        <v>1</v>
      </c>
      <c r="AV314" s="67" t="b">
        <f t="shared" si="50"/>
        <v>1</v>
      </c>
      <c r="AW314" s="67" t="b">
        <f t="shared" si="51"/>
        <v>1</v>
      </c>
      <c r="AX314" s="67" t="b">
        <f t="shared" si="52"/>
        <v>1</v>
      </c>
      <c r="AY314" s="67" t="s">
        <v>17993</v>
      </c>
      <c r="AZ314" s="67">
        <f t="shared" si="53"/>
        <v>71</v>
      </c>
      <c r="BA314" s="67" t="b">
        <f t="shared" si="54"/>
        <v>1</v>
      </c>
      <c r="BB314" s="84" t="str">
        <f t="shared" si="55"/>
        <v/>
      </c>
      <c r="BC314" s="84" t="str">
        <f t="shared" si="56"/>
        <v/>
      </c>
      <c r="BD314" s="84" t="str">
        <f t="shared" si="57"/>
        <v/>
      </c>
      <c r="BE314" s="84" t="str">
        <f t="shared" si="58"/>
        <v/>
      </c>
      <c r="BF314" s="67" t="b">
        <f t="shared" si="59"/>
        <v>1</v>
      </c>
      <c r="BG314" s="67" t="b">
        <f>IF(ISNA(VLOOKUP(P314,$P$243:P313,1,FALSE)),TRUE,IF(LEN(P314)=16,FALSE,TRUE))</f>
        <v>1</v>
      </c>
      <c r="BH314" s="70" t="b">
        <f t="shared" ca="1" si="60"/>
        <v>1</v>
      </c>
      <c r="BI314" s="70" t="b">
        <f t="shared" ca="1" si="61"/>
        <v>1</v>
      </c>
      <c r="BJ314" s="67" t="b">
        <f>IF(AND(P314&lt;&gt;"",AE314&lt;&gt;"",AE314&lt;&gt;"Italia",ISNA(VLOOKUP(MID(P314,12,4),COMUNI!B:B,1,FALSE))=FALSE),FALSE,TRUE)</f>
        <v>1</v>
      </c>
      <c r="BK314" s="67" t="b">
        <f t="shared" si="62"/>
        <v>1</v>
      </c>
      <c r="BL314" s="67" t="b">
        <f t="shared" si="63"/>
        <v>1</v>
      </c>
      <c r="BU314" s="67" t="str">
        <f t="shared" si="64"/>
        <v/>
      </c>
      <c r="BV314" s="67" t="str">
        <f t="shared" si="65"/>
        <v/>
      </c>
      <c r="BW314" s="67" t="str">
        <f t="shared" si="66"/>
        <v/>
      </c>
      <c r="BX314" s="67" t="str">
        <f t="shared" si="67"/>
        <v/>
      </c>
      <c r="BY314" s="67" t="str">
        <f t="shared" si="68"/>
        <v/>
      </c>
      <c r="BZ314" s="67" t="str">
        <f t="shared" si="69"/>
        <v/>
      </c>
      <c r="CA314" s="67" t="str">
        <f t="shared" si="70"/>
        <v/>
      </c>
      <c r="CB314" s="67" t="str">
        <f t="shared" si="71"/>
        <v/>
      </c>
      <c r="CC314" s="67" t="str">
        <f t="shared" si="72"/>
        <v/>
      </c>
      <c r="CD314" s="67" t="str">
        <f t="shared" si="73"/>
        <v/>
      </c>
      <c r="CE314" s="67" t="str">
        <f t="shared" si="74"/>
        <v/>
      </c>
      <c r="CF314" s="67" t="str">
        <f t="shared" si="75"/>
        <v/>
      </c>
      <c r="CG314" s="67" t="str">
        <f t="shared" si="82"/>
        <v/>
      </c>
      <c r="CH314" s="67" t="str">
        <f t="shared" ca="1" si="76"/>
        <v/>
      </c>
      <c r="CI314" s="67" t="str">
        <f t="shared" ca="1" si="77"/>
        <v/>
      </c>
      <c r="CJ314" s="67" t="str">
        <f t="shared" si="78"/>
        <v/>
      </c>
      <c r="CK314" s="67" t="str">
        <f t="shared" si="79"/>
        <v/>
      </c>
      <c r="CL314" s="67" t="str">
        <f t="shared" si="80"/>
        <v/>
      </c>
    </row>
    <row r="315" spans="1:90" ht="27.75" customHeight="1" x14ac:dyDescent="0.3">
      <c r="A315" s="85">
        <v>72</v>
      </c>
      <c r="B315" s="111"/>
      <c r="C315" s="112"/>
      <c r="D315" s="112"/>
      <c r="E315" s="112"/>
      <c r="F315" s="112"/>
      <c r="G315" s="112"/>
      <c r="H315" s="112"/>
      <c r="I315" s="113"/>
      <c r="J315" s="111"/>
      <c r="K315" s="112"/>
      <c r="L315" s="112"/>
      <c r="M315" s="112"/>
      <c r="N315" s="112"/>
      <c r="O315" s="113"/>
      <c r="P315" s="119"/>
      <c r="Q315" s="120"/>
      <c r="R315" s="120"/>
      <c r="S315" s="120"/>
      <c r="T315" s="120"/>
      <c r="U315" s="114"/>
      <c r="V315" s="115"/>
      <c r="W315" s="116"/>
      <c r="X315" s="111"/>
      <c r="Y315" s="112"/>
      <c r="Z315" s="112"/>
      <c r="AA315" s="113"/>
      <c r="AB315" s="111"/>
      <c r="AC315" s="117"/>
      <c r="AD315" s="118"/>
      <c r="AE315" s="111"/>
      <c r="AF315" s="112"/>
      <c r="AG315" s="113"/>
      <c r="AH315" s="111"/>
      <c r="AI315" s="112"/>
      <c r="AJ315" s="112"/>
      <c r="AK315" s="113"/>
      <c r="AL315" s="67">
        <f t="shared" si="81"/>
        <v>72</v>
      </c>
      <c r="AM315" s="82" t="str">
        <f t="shared" ca="1" si="44"/>
        <v/>
      </c>
      <c r="AN315" s="68" t="str">
        <f t="shared" si="45"/>
        <v/>
      </c>
      <c r="AO315" s="68" t="b">
        <f>IF(AND(P315&lt;&gt;"",AE315="Italia",LEN(P315)=16,ISNA(VLOOKUP(MID(P315,12,4),COMUNI!B:B,1,FALSE))),FALSE,TRUE)</f>
        <v>1</v>
      </c>
      <c r="AP315" s="68" t="b">
        <f t="shared" si="46"/>
        <v>1</v>
      </c>
      <c r="AQ315" s="68" t="b">
        <f>OR(P315="",X315="",AE315&lt;&gt;"Italia",_xlfn.IFNA(VLOOKUP(X315,COMUNI!A:B,2,FALSE),"")=MID(P315,12,4))</f>
        <v>1</v>
      </c>
      <c r="AR315" s="68" t="b">
        <f t="shared" si="47"/>
        <v>1</v>
      </c>
      <c r="AS315" s="68" t="b">
        <f>IF(AE315="Italia",OR(P315="",U315="",_xlfn.IFNA(VLOOKUP(MID(P315,9,1),MESI!A:B,2,FALSE),"")=MONTH(U315)),TRUE)</f>
        <v>1</v>
      </c>
      <c r="AT315" s="67" t="b">
        <f t="shared" si="48"/>
        <v>1</v>
      </c>
      <c r="AU315" s="67" t="b">
        <f t="shared" si="49"/>
        <v>1</v>
      </c>
      <c r="AV315" s="67" t="b">
        <f t="shared" si="50"/>
        <v>1</v>
      </c>
      <c r="AW315" s="67" t="b">
        <f t="shared" si="51"/>
        <v>1</v>
      </c>
      <c r="AX315" s="67" t="b">
        <f t="shared" si="52"/>
        <v>1</v>
      </c>
      <c r="AY315" s="67" t="s">
        <v>17993</v>
      </c>
      <c r="AZ315" s="67">
        <f t="shared" si="53"/>
        <v>72</v>
      </c>
      <c r="BA315" s="67" t="b">
        <f t="shared" si="54"/>
        <v>1</v>
      </c>
      <c r="BB315" s="84" t="str">
        <f t="shared" si="55"/>
        <v/>
      </c>
      <c r="BC315" s="84" t="str">
        <f t="shared" si="56"/>
        <v/>
      </c>
      <c r="BD315" s="84" t="str">
        <f t="shared" si="57"/>
        <v/>
      </c>
      <c r="BE315" s="84" t="str">
        <f t="shared" si="58"/>
        <v/>
      </c>
      <c r="BF315" s="67" t="b">
        <f t="shared" si="59"/>
        <v>1</v>
      </c>
      <c r="BG315" s="67" t="b">
        <f>IF(ISNA(VLOOKUP(P315,$P$243:P314,1,FALSE)),TRUE,IF(LEN(P315)=16,FALSE,TRUE))</f>
        <v>1</v>
      </c>
      <c r="BH315" s="70" t="b">
        <f t="shared" ca="1" si="60"/>
        <v>1</v>
      </c>
      <c r="BI315" s="70" t="b">
        <f t="shared" ca="1" si="61"/>
        <v>1</v>
      </c>
      <c r="BJ315" s="67" t="b">
        <f>IF(AND(P315&lt;&gt;"",AE315&lt;&gt;"",AE315&lt;&gt;"Italia",ISNA(VLOOKUP(MID(P315,12,4),COMUNI!B:B,1,FALSE))=FALSE),FALSE,TRUE)</f>
        <v>1</v>
      </c>
      <c r="BK315" s="67" t="b">
        <f t="shared" si="62"/>
        <v>1</v>
      </c>
      <c r="BL315" s="67" t="b">
        <f t="shared" si="63"/>
        <v>1</v>
      </c>
      <c r="BU315" s="67" t="str">
        <f t="shared" si="64"/>
        <v/>
      </c>
      <c r="BV315" s="67" t="str">
        <f t="shared" si="65"/>
        <v/>
      </c>
      <c r="BW315" s="67" t="str">
        <f t="shared" si="66"/>
        <v/>
      </c>
      <c r="BX315" s="67" t="str">
        <f t="shared" si="67"/>
        <v/>
      </c>
      <c r="BY315" s="67" t="str">
        <f t="shared" si="68"/>
        <v/>
      </c>
      <c r="BZ315" s="67" t="str">
        <f t="shared" si="69"/>
        <v/>
      </c>
      <c r="CA315" s="67" t="str">
        <f t="shared" si="70"/>
        <v/>
      </c>
      <c r="CB315" s="67" t="str">
        <f t="shared" si="71"/>
        <v/>
      </c>
      <c r="CC315" s="67" t="str">
        <f t="shared" si="72"/>
        <v/>
      </c>
      <c r="CD315" s="67" t="str">
        <f t="shared" si="73"/>
        <v/>
      </c>
      <c r="CE315" s="67" t="str">
        <f t="shared" si="74"/>
        <v/>
      </c>
      <c r="CF315" s="67" t="str">
        <f t="shared" si="75"/>
        <v/>
      </c>
      <c r="CG315" s="67" t="str">
        <f t="shared" si="82"/>
        <v/>
      </c>
      <c r="CH315" s="67" t="str">
        <f t="shared" ca="1" si="76"/>
        <v/>
      </c>
      <c r="CI315" s="67" t="str">
        <f t="shared" ca="1" si="77"/>
        <v/>
      </c>
      <c r="CJ315" s="67" t="str">
        <f t="shared" si="78"/>
        <v/>
      </c>
      <c r="CK315" s="67" t="str">
        <f t="shared" si="79"/>
        <v/>
      </c>
      <c r="CL315" s="67" t="str">
        <f t="shared" si="80"/>
        <v/>
      </c>
    </row>
    <row r="316" spans="1:90" ht="29.25" customHeight="1" x14ac:dyDescent="0.3">
      <c r="A316" s="85">
        <v>73</v>
      </c>
      <c r="B316" s="111"/>
      <c r="C316" s="112"/>
      <c r="D316" s="112"/>
      <c r="E316" s="112"/>
      <c r="F316" s="112"/>
      <c r="G316" s="112"/>
      <c r="H316" s="112"/>
      <c r="I316" s="113"/>
      <c r="J316" s="111"/>
      <c r="K316" s="112"/>
      <c r="L316" s="112"/>
      <c r="M316" s="112"/>
      <c r="N316" s="112"/>
      <c r="O316" s="113"/>
      <c r="P316" s="119"/>
      <c r="Q316" s="120"/>
      <c r="R316" s="120"/>
      <c r="S316" s="120"/>
      <c r="T316" s="120"/>
      <c r="U316" s="114"/>
      <c r="V316" s="115"/>
      <c r="W316" s="116"/>
      <c r="X316" s="111"/>
      <c r="Y316" s="112"/>
      <c r="Z316" s="112"/>
      <c r="AA316" s="113"/>
      <c r="AB316" s="111"/>
      <c r="AC316" s="117"/>
      <c r="AD316" s="118"/>
      <c r="AE316" s="111"/>
      <c r="AF316" s="112"/>
      <c r="AG316" s="113"/>
      <c r="AH316" s="111"/>
      <c r="AI316" s="112"/>
      <c r="AJ316" s="112"/>
      <c r="AK316" s="113"/>
      <c r="AL316" s="67">
        <f t="shared" si="81"/>
        <v>73</v>
      </c>
      <c r="AM316" s="82" t="str">
        <f t="shared" ca="1" si="44"/>
        <v/>
      </c>
      <c r="AN316" s="68" t="str">
        <f t="shared" si="45"/>
        <v/>
      </c>
      <c r="AO316" s="68" t="b">
        <f>IF(AND(P316&lt;&gt;"",AE316="Italia",LEN(P316)=16,ISNA(VLOOKUP(MID(P316,12,4),COMUNI!B:B,1,FALSE))),FALSE,TRUE)</f>
        <v>1</v>
      </c>
      <c r="AP316" s="68" t="b">
        <f t="shared" si="46"/>
        <v>1</v>
      </c>
      <c r="AQ316" s="68" t="b">
        <f>OR(P316="",X316="",AE316&lt;&gt;"Italia",_xlfn.IFNA(VLOOKUP(X316,COMUNI!A:B,2,FALSE),"")=MID(P316,12,4))</f>
        <v>1</v>
      </c>
      <c r="AR316" s="68" t="b">
        <f t="shared" si="47"/>
        <v>1</v>
      </c>
      <c r="AS316" s="68" t="b">
        <f>IF(AE316="Italia",OR(P316="",U316="",_xlfn.IFNA(VLOOKUP(MID(P316,9,1),MESI!A:B,2,FALSE),"")=MONTH(U316)),TRUE)</f>
        <v>1</v>
      </c>
      <c r="AT316" s="67" t="b">
        <f t="shared" si="48"/>
        <v>1</v>
      </c>
      <c r="AU316" s="67" t="b">
        <f t="shared" si="49"/>
        <v>1</v>
      </c>
      <c r="AV316" s="67" t="b">
        <f t="shared" si="50"/>
        <v>1</v>
      </c>
      <c r="AW316" s="67" t="b">
        <f t="shared" si="51"/>
        <v>1</v>
      </c>
      <c r="AX316" s="67" t="b">
        <f t="shared" si="52"/>
        <v>1</v>
      </c>
      <c r="AY316" s="67" t="s">
        <v>17993</v>
      </c>
      <c r="AZ316" s="67">
        <f t="shared" si="53"/>
        <v>73</v>
      </c>
      <c r="BA316" s="67" t="b">
        <f t="shared" si="54"/>
        <v>1</v>
      </c>
      <c r="BB316" s="84" t="str">
        <f t="shared" si="55"/>
        <v/>
      </c>
      <c r="BC316" s="84" t="str">
        <f t="shared" si="56"/>
        <v/>
      </c>
      <c r="BD316" s="84" t="str">
        <f t="shared" si="57"/>
        <v/>
      </c>
      <c r="BE316" s="84" t="str">
        <f t="shared" si="58"/>
        <v/>
      </c>
      <c r="BF316" s="67" t="b">
        <f t="shared" si="59"/>
        <v>1</v>
      </c>
      <c r="BG316" s="67" t="b">
        <f>IF(ISNA(VLOOKUP(P316,$P$243:P315,1,FALSE)),TRUE,IF(LEN(P316)=16,FALSE,TRUE))</f>
        <v>1</v>
      </c>
      <c r="BH316" s="70" t="b">
        <f t="shared" ca="1" si="60"/>
        <v>1</v>
      </c>
      <c r="BI316" s="70" t="b">
        <f t="shared" ca="1" si="61"/>
        <v>1</v>
      </c>
      <c r="BJ316" s="67" t="b">
        <f>IF(AND(P316&lt;&gt;"",AE316&lt;&gt;"",AE316&lt;&gt;"Italia",ISNA(VLOOKUP(MID(P316,12,4),COMUNI!B:B,1,FALSE))=FALSE),FALSE,TRUE)</f>
        <v>1</v>
      </c>
      <c r="BK316" s="67" t="b">
        <f t="shared" si="62"/>
        <v>1</v>
      </c>
      <c r="BL316" s="67" t="b">
        <f t="shared" si="63"/>
        <v>1</v>
      </c>
      <c r="BU316" s="67" t="str">
        <f t="shared" si="64"/>
        <v/>
      </c>
      <c r="BV316" s="67" t="str">
        <f t="shared" si="65"/>
        <v/>
      </c>
      <c r="BW316" s="67" t="str">
        <f t="shared" si="66"/>
        <v/>
      </c>
      <c r="BX316" s="67" t="str">
        <f t="shared" si="67"/>
        <v/>
      </c>
      <c r="BY316" s="67" t="str">
        <f t="shared" si="68"/>
        <v/>
      </c>
      <c r="BZ316" s="67" t="str">
        <f t="shared" si="69"/>
        <v/>
      </c>
      <c r="CA316" s="67" t="str">
        <f t="shared" si="70"/>
        <v/>
      </c>
      <c r="CB316" s="67" t="str">
        <f t="shared" si="71"/>
        <v/>
      </c>
      <c r="CC316" s="67" t="str">
        <f t="shared" si="72"/>
        <v/>
      </c>
      <c r="CD316" s="67" t="str">
        <f t="shared" si="73"/>
        <v/>
      </c>
      <c r="CE316" s="67" t="str">
        <f t="shared" si="74"/>
        <v/>
      </c>
      <c r="CF316" s="67" t="str">
        <f t="shared" si="75"/>
        <v/>
      </c>
      <c r="CG316" s="67" t="str">
        <f t="shared" si="82"/>
        <v/>
      </c>
      <c r="CH316" s="67" t="str">
        <f t="shared" ca="1" si="76"/>
        <v/>
      </c>
      <c r="CI316" s="67" t="str">
        <f t="shared" ca="1" si="77"/>
        <v/>
      </c>
      <c r="CJ316" s="67" t="str">
        <f t="shared" si="78"/>
        <v/>
      </c>
      <c r="CK316" s="67" t="str">
        <f t="shared" si="79"/>
        <v/>
      </c>
      <c r="CL316" s="67" t="str">
        <f t="shared" si="80"/>
        <v/>
      </c>
    </row>
    <row r="317" spans="1:90" ht="29.25" customHeight="1" x14ac:dyDescent="0.3">
      <c r="A317" s="85">
        <v>74</v>
      </c>
      <c r="B317" s="111"/>
      <c r="C317" s="112"/>
      <c r="D317" s="112"/>
      <c r="E317" s="112"/>
      <c r="F317" s="112"/>
      <c r="G317" s="112"/>
      <c r="H317" s="112"/>
      <c r="I317" s="113"/>
      <c r="J317" s="111"/>
      <c r="K317" s="112"/>
      <c r="L317" s="112"/>
      <c r="M317" s="112"/>
      <c r="N317" s="112"/>
      <c r="O317" s="113"/>
      <c r="P317" s="119"/>
      <c r="Q317" s="120"/>
      <c r="R317" s="120"/>
      <c r="S317" s="120"/>
      <c r="T317" s="120"/>
      <c r="U317" s="114"/>
      <c r="V317" s="115"/>
      <c r="W317" s="116"/>
      <c r="X317" s="111"/>
      <c r="Y317" s="112"/>
      <c r="Z317" s="112"/>
      <c r="AA317" s="113"/>
      <c r="AB317" s="111"/>
      <c r="AC317" s="117"/>
      <c r="AD317" s="118"/>
      <c r="AE317" s="111"/>
      <c r="AF317" s="112"/>
      <c r="AG317" s="113"/>
      <c r="AH317" s="111"/>
      <c r="AI317" s="112"/>
      <c r="AJ317" s="112"/>
      <c r="AK317" s="113"/>
      <c r="AL317" s="67">
        <f t="shared" si="81"/>
        <v>74</v>
      </c>
      <c r="AM317" s="82" t="str">
        <f t="shared" ca="1" si="44"/>
        <v/>
      </c>
      <c r="AN317" s="68" t="str">
        <f t="shared" si="45"/>
        <v/>
      </c>
      <c r="AO317" s="68" t="b">
        <f>IF(AND(P317&lt;&gt;"",AE317="Italia",LEN(P317)=16,ISNA(VLOOKUP(MID(P317,12,4),COMUNI!B:B,1,FALSE))),FALSE,TRUE)</f>
        <v>1</v>
      </c>
      <c r="AP317" s="68" t="b">
        <f t="shared" si="46"/>
        <v>1</v>
      </c>
      <c r="AQ317" s="68" t="b">
        <f>OR(P317="",X317="",AE317&lt;&gt;"Italia",_xlfn.IFNA(VLOOKUP(X317,COMUNI!A:B,2,FALSE),"")=MID(P317,12,4))</f>
        <v>1</v>
      </c>
      <c r="AR317" s="68" t="b">
        <f t="shared" si="47"/>
        <v>1</v>
      </c>
      <c r="AS317" s="68" t="b">
        <f>IF(AE317="Italia",OR(P317="",U317="",_xlfn.IFNA(VLOOKUP(MID(P317,9,1),MESI!A:B,2,FALSE),"")=MONTH(U317)),TRUE)</f>
        <v>1</v>
      </c>
      <c r="AT317" s="67" t="b">
        <f t="shared" si="48"/>
        <v>1</v>
      </c>
      <c r="AU317" s="67" t="b">
        <f t="shared" si="49"/>
        <v>1</v>
      </c>
      <c r="AV317" s="67" t="b">
        <f t="shared" si="50"/>
        <v>1</v>
      </c>
      <c r="AW317" s="67" t="b">
        <f t="shared" si="51"/>
        <v>1</v>
      </c>
      <c r="AX317" s="67" t="b">
        <f t="shared" si="52"/>
        <v>1</v>
      </c>
      <c r="AY317" s="67" t="s">
        <v>17993</v>
      </c>
      <c r="AZ317" s="67">
        <f t="shared" si="53"/>
        <v>74</v>
      </c>
      <c r="BA317" s="67" t="b">
        <f t="shared" si="54"/>
        <v>1</v>
      </c>
      <c r="BB317" s="84" t="str">
        <f t="shared" si="55"/>
        <v/>
      </c>
      <c r="BC317" s="84" t="str">
        <f t="shared" si="56"/>
        <v/>
      </c>
      <c r="BD317" s="84" t="str">
        <f t="shared" si="57"/>
        <v/>
      </c>
      <c r="BE317" s="84" t="str">
        <f t="shared" si="58"/>
        <v/>
      </c>
      <c r="BF317" s="67" t="b">
        <f t="shared" si="59"/>
        <v>1</v>
      </c>
      <c r="BG317" s="67" t="b">
        <f>IF(ISNA(VLOOKUP(P317,$P$243:P316,1,FALSE)),TRUE,IF(LEN(P317)=16,FALSE,TRUE))</f>
        <v>1</v>
      </c>
      <c r="BH317" s="70" t="b">
        <f t="shared" ca="1" si="60"/>
        <v>1</v>
      </c>
      <c r="BI317" s="70" t="b">
        <f t="shared" ca="1" si="61"/>
        <v>1</v>
      </c>
      <c r="BJ317" s="67" t="b">
        <f>IF(AND(P317&lt;&gt;"",AE317&lt;&gt;"",AE317&lt;&gt;"Italia",ISNA(VLOOKUP(MID(P317,12,4),COMUNI!B:B,1,FALSE))=FALSE),FALSE,TRUE)</f>
        <v>1</v>
      </c>
      <c r="BK317" s="67" t="b">
        <f t="shared" si="62"/>
        <v>1</v>
      </c>
      <c r="BL317" s="67" t="b">
        <f t="shared" si="63"/>
        <v>1</v>
      </c>
      <c r="BU317" s="67" t="str">
        <f t="shared" si="64"/>
        <v/>
      </c>
      <c r="BV317" s="67" t="str">
        <f t="shared" si="65"/>
        <v/>
      </c>
      <c r="BW317" s="67" t="str">
        <f t="shared" si="66"/>
        <v/>
      </c>
      <c r="BX317" s="67" t="str">
        <f t="shared" si="67"/>
        <v/>
      </c>
      <c r="BY317" s="67" t="str">
        <f t="shared" si="68"/>
        <v/>
      </c>
      <c r="BZ317" s="67" t="str">
        <f t="shared" si="69"/>
        <v/>
      </c>
      <c r="CA317" s="67" t="str">
        <f t="shared" si="70"/>
        <v/>
      </c>
      <c r="CB317" s="67" t="str">
        <f t="shared" si="71"/>
        <v/>
      </c>
      <c r="CC317" s="67" t="str">
        <f t="shared" si="72"/>
        <v/>
      </c>
      <c r="CD317" s="67" t="str">
        <f t="shared" si="73"/>
        <v/>
      </c>
      <c r="CE317" s="67" t="str">
        <f t="shared" si="74"/>
        <v/>
      </c>
      <c r="CF317" s="67" t="str">
        <f t="shared" si="75"/>
        <v/>
      </c>
      <c r="CG317" s="67" t="str">
        <f t="shared" si="82"/>
        <v/>
      </c>
      <c r="CH317" s="67" t="str">
        <f t="shared" ca="1" si="76"/>
        <v/>
      </c>
      <c r="CI317" s="67" t="str">
        <f t="shared" ca="1" si="77"/>
        <v/>
      </c>
      <c r="CJ317" s="67" t="str">
        <f t="shared" si="78"/>
        <v/>
      </c>
      <c r="CK317" s="67" t="str">
        <f t="shared" si="79"/>
        <v/>
      </c>
      <c r="CL317" s="67" t="str">
        <f t="shared" si="80"/>
        <v/>
      </c>
    </row>
    <row r="318" spans="1:90" ht="29.25" customHeight="1" x14ac:dyDescent="0.3">
      <c r="A318" s="85">
        <v>75</v>
      </c>
      <c r="B318" s="111"/>
      <c r="C318" s="112"/>
      <c r="D318" s="112"/>
      <c r="E318" s="112"/>
      <c r="F318" s="112"/>
      <c r="G318" s="112"/>
      <c r="H318" s="112"/>
      <c r="I318" s="113"/>
      <c r="J318" s="111"/>
      <c r="K318" s="112"/>
      <c r="L318" s="112"/>
      <c r="M318" s="112"/>
      <c r="N318" s="112"/>
      <c r="O318" s="113"/>
      <c r="P318" s="119"/>
      <c r="Q318" s="120"/>
      <c r="R318" s="120"/>
      <c r="S318" s="120"/>
      <c r="T318" s="120"/>
      <c r="U318" s="114"/>
      <c r="V318" s="115"/>
      <c r="W318" s="116"/>
      <c r="X318" s="111"/>
      <c r="Y318" s="112"/>
      <c r="Z318" s="112"/>
      <c r="AA318" s="113"/>
      <c r="AB318" s="111"/>
      <c r="AC318" s="117"/>
      <c r="AD318" s="118"/>
      <c r="AE318" s="111"/>
      <c r="AF318" s="112"/>
      <c r="AG318" s="113"/>
      <c r="AH318" s="111"/>
      <c r="AI318" s="112"/>
      <c r="AJ318" s="112"/>
      <c r="AK318" s="113"/>
      <c r="AL318" s="67">
        <f t="shared" si="81"/>
        <v>75</v>
      </c>
      <c r="AM318" s="82" t="str">
        <f t="shared" ca="1" si="44"/>
        <v/>
      </c>
      <c r="AN318" s="68" t="str">
        <f t="shared" si="45"/>
        <v/>
      </c>
      <c r="AO318" s="68" t="b">
        <f>IF(AND(P318&lt;&gt;"",AE318="Italia",LEN(P318)=16,ISNA(VLOOKUP(MID(P318,12,4),COMUNI!B:B,1,FALSE))),FALSE,TRUE)</f>
        <v>1</v>
      </c>
      <c r="AP318" s="68" t="b">
        <f t="shared" si="46"/>
        <v>1</v>
      </c>
      <c r="AQ318" s="68" t="b">
        <f>OR(P318="",X318="",AE318&lt;&gt;"Italia",_xlfn.IFNA(VLOOKUP(X318,COMUNI!A:B,2,FALSE),"")=MID(P318,12,4))</f>
        <v>1</v>
      </c>
      <c r="AR318" s="68" t="b">
        <f t="shared" si="47"/>
        <v>1</v>
      </c>
      <c r="AS318" s="68" t="b">
        <f>IF(AE318="Italia",OR(P318="",U318="",_xlfn.IFNA(VLOOKUP(MID(P318,9,1),MESI!A:B,2,FALSE),"")=MONTH(U318)),TRUE)</f>
        <v>1</v>
      </c>
      <c r="AT318" s="67" t="b">
        <f t="shared" si="48"/>
        <v>1</v>
      </c>
      <c r="AU318" s="67" t="b">
        <f t="shared" si="49"/>
        <v>1</v>
      </c>
      <c r="AV318" s="67" t="b">
        <f t="shared" si="50"/>
        <v>1</v>
      </c>
      <c r="AW318" s="67" t="b">
        <f t="shared" si="51"/>
        <v>1</v>
      </c>
      <c r="AX318" s="67" t="b">
        <f t="shared" si="52"/>
        <v>1</v>
      </c>
      <c r="AY318" s="67" t="s">
        <v>17993</v>
      </c>
      <c r="AZ318" s="67">
        <f t="shared" si="53"/>
        <v>75</v>
      </c>
      <c r="BA318" s="67" t="b">
        <f t="shared" si="54"/>
        <v>1</v>
      </c>
      <c r="BB318" s="84" t="str">
        <f t="shared" si="55"/>
        <v/>
      </c>
      <c r="BC318" s="84" t="str">
        <f t="shared" si="56"/>
        <v/>
      </c>
      <c r="BD318" s="84" t="str">
        <f t="shared" si="57"/>
        <v/>
      </c>
      <c r="BE318" s="84" t="str">
        <f t="shared" si="58"/>
        <v/>
      </c>
      <c r="BF318" s="67" t="b">
        <f t="shared" si="59"/>
        <v>1</v>
      </c>
      <c r="BG318" s="67" t="b">
        <f>IF(ISNA(VLOOKUP(P318,$P$243:P317,1,FALSE)),TRUE,IF(LEN(P318)=16,FALSE,TRUE))</f>
        <v>1</v>
      </c>
      <c r="BH318" s="70" t="b">
        <f t="shared" ca="1" si="60"/>
        <v>1</v>
      </c>
      <c r="BI318" s="70" t="b">
        <f t="shared" ca="1" si="61"/>
        <v>1</v>
      </c>
      <c r="BJ318" s="67" t="b">
        <f>IF(AND(P318&lt;&gt;"",AE318&lt;&gt;"",AE318&lt;&gt;"Italia",ISNA(VLOOKUP(MID(P318,12,4),COMUNI!B:B,1,FALSE))=FALSE),FALSE,TRUE)</f>
        <v>1</v>
      </c>
      <c r="BK318" s="67" t="b">
        <f t="shared" si="62"/>
        <v>1</v>
      </c>
      <c r="BL318" s="67" t="b">
        <f t="shared" si="63"/>
        <v>1</v>
      </c>
      <c r="BU318" s="67" t="str">
        <f t="shared" si="64"/>
        <v/>
      </c>
      <c r="BV318" s="67" t="str">
        <f t="shared" si="65"/>
        <v/>
      </c>
      <c r="BW318" s="67" t="str">
        <f t="shared" si="66"/>
        <v/>
      </c>
      <c r="BX318" s="67" t="str">
        <f t="shared" si="67"/>
        <v/>
      </c>
      <c r="BY318" s="67" t="str">
        <f t="shared" si="68"/>
        <v/>
      </c>
      <c r="BZ318" s="67" t="str">
        <f t="shared" si="69"/>
        <v/>
      </c>
      <c r="CA318" s="67" t="str">
        <f t="shared" si="70"/>
        <v/>
      </c>
      <c r="CB318" s="67" t="str">
        <f t="shared" si="71"/>
        <v/>
      </c>
      <c r="CC318" s="67" t="str">
        <f t="shared" si="72"/>
        <v/>
      </c>
      <c r="CD318" s="67" t="str">
        <f t="shared" si="73"/>
        <v/>
      </c>
      <c r="CE318" s="67" t="str">
        <f t="shared" si="74"/>
        <v/>
      </c>
      <c r="CF318" s="67" t="str">
        <f t="shared" si="75"/>
        <v/>
      </c>
      <c r="CG318" s="67" t="str">
        <f t="shared" si="82"/>
        <v/>
      </c>
      <c r="CH318" s="67" t="str">
        <f t="shared" ca="1" si="76"/>
        <v/>
      </c>
      <c r="CI318" s="67" t="str">
        <f t="shared" ca="1" si="77"/>
        <v/>
      </c>
      <c r="CJ318" s="67" t="str">
        <f t="shared" si="78"/>
        <v/>
      </c>
      <c r="CK318" s="67" t="str">
        <f t="shared" si="79"/>
        <v/>
      </c>
      <c r="CL318" s="67" t="str">
        <f t="shared" si="80"/>
        <v/>
      </c>
    </row>
    <row r="319" spans="1:90" ht="29.25" customHeight="1" x14ac:dyDescent="0.3">
      <c r="A319" s="85">
        <v>76</v>
      </c>
      <c r="B319" s="111"/>
      <c r="C319" s="112"/>
      <c r="D319" s="112"/>
      <c r="E319" s="112"/>
      <c r="F319" s="112"/>
      <c r="G319" s="112"/>
      <c r="H319" s="112"/>
      <c r="I319" s="113"/>
      <c r="J319" s="111"/>
      <c r="K319" s="112"/>
      <c r="L319" s="112"/>
      <c r="M319" s="112"/>
      <c r="N319" s="112"/>
      <c r="O319" s="113"/>
      <c r="P319" s="119"/>
      <c r="Q319" s="120"/>
      <c r="R319" s="120"/>
      <c r="S319" s="120"/>
      <c r="T319" s="120"/>
      <c r="U319" s="114"/>
      <c r="V319" s="115"/>
      <c r="W319" s="116"/>
      <c r="X319" s="111"/>
      <c r="Y319" s="112"/>
      <c r="Z319" s="112"/>
      <c r="AA319" s="113"/>
      <c r="AB319" s="111"/>
      <c r="AC319" s="117"/>
      <c r="AD319" s="118"/>
      <c r="AE319" s="111"/>
      <c r="AF319" s="112"/>
      <c r="AG319" s="113"/>
      <c r="AH319" s="111"/>
      <c r="AI319" s="112"/>
      <c r="AJ319" s="112"/>
      <c r="AK319" s="113"/>
      <c r="AL319" s="67">
        <f t="shared" si="81"/>
        <v>76</v>
      </c>
      <c r="AM319" s="82" t="str">
        <f t="shared" ca="1" si="44"/>
        <v/>
      </c>
      <c r="AN319" s="68" t="str">
        <f t="shared" si="45"/>
        <v/>
      </c>
      <c r="AO319" s="68" t="b">
        <f>IF(AND(P319&lt;&gt;"",AE319="Italia",LEN(P319)=16,ISNA(VLOOKUP(MID(P319,12,4),COMUNI!B:B,1,FALSE))),FALSE,TRUE)</f>
        <v>1</v>
      </c>
      <c r="AP319" s="68" t="b">
        <f t="shared" si="46"/>
        <v>1</v>
      </c>
      <c r="AQ319" s="68" t="b">
        <f>OR(P319="",X319="",AE319&lt;&gt;"Italia",_xlfn.IFNA(VLOOKUP(X319,COMUNI!A:B,2,FALSE),"")=MID(P319,12,4))</f>
        <v>1</v>
      </c>
      <c r="AR319" s="68" t="b">
        <f t="shared" si="47"/>
        <v>1</v>
      </c>
      <c r="AS319" s="68" t="b">
        <f>IF(AE319="Italia",OR(P319="",U319="",_xlfn.IFNA(VLOOKUP(MID(P319,9,1),MESI!A:B,2,FALSE),"")=MONTH(U319)),TRUE)</f>
        <v>1</v>
      </c>
      <c r="AT319" s="67" t="b">
        <f t="shared" si="48"/>
        <v>1</v>
      </c>
      <c r="AU319" s="67" t="b">
        <f t="shared" si="49"/>
        <v>1</v>
      </c>
      <c r="AV319" s="67" t="b">
        <f t="shared" si="50"/>
        <v>1</v>
      </c>
      <c r="AW319" s="67" t="b">
        <f t="shared" si="51"/>
        <v>1</v>
      </c>
      <c r="AX319" s="67" t="b">
        <f t="shared" si="52"/>
        <v>1</v>
      </c>
      <c r="AY319" s="67" t="s">
        <v>17993</v>
      </c>
      <c r="AZ319" s="67">
        <f t="shared" si="53"/>
        <v>76</v>
      </c>
      <c r="BA319" s="67" t="b">
        <f t="shared" si="54"/>
        <v>1</v>
      </c>
      <c r="BB319" s="84" t="str">
        <f t="shared" si="55"/>
        <v/>
      </c>
      <c r="BC319" s="84" t="str">
        <f t="shared" si="56"/>
        <v/>
      </c>
      <c r="BD319" s="84" t="str">
        <f t="shared" si="57"/>
        <v/>
      </c>
      <c r="BE319" s="84" t="str">
        <f t="shared" si="58"/>
        <v/>
      </c>
      <c r="BF319" s="67" t="b">
        <f t="shared" si="59"/>
        <v>1</v>
      </c>
      <c r="BG319" s="67" t="b">
        <f>IF(ISNA(VLOOKUP(P319,$P$243:P318,1,FALSE)),TRUE,IF(LEN(P319)=16,FALSE,TRUE))</f>
        <v>1</v>
      </c>
      <c r="BH319" s="70" t="b">
        <f t="shared" ca="1" si="60"/>
        <v>1</v>
      </c>
      <c r="BI319" s="70" t="b">
        <f t="shared" ca="1" si="61"/>
        <v>1</v>
      </c>
      <c r="BJ319" s="67" t="b">
        <f>IF(AND(P319&lt;&gt;"",AE319&lt;&gt;"",AE319&lt;&gt;"Italia",ISNA(VLOOKUP(MID(P319,12,4),COMUNI!B:B,1,FALSE))=FALSE),FALSE,TRUE)</f>
        <v>1</v>
      </c>
      <c r="BK319" s="67" t="b">
        <f t="shared" si="62"/>
        <v>1</v>
      </c>
      <c r="BL319" s="67" t="b">
        <f t="shared" si="63"/>
        <v>1</v>
      </c>
      <c r="BU319" s="67" t="str">
        <f t="shared" si="64"/>
        <v/>
      </c>
      <c r="BV319" s="67" t="str">
        <f t="shared" si="65"/>
        <v/>
      </c>
      <c r="BW319" s="67" t="str">
        <f t="shared" si="66"/>
        <v/>
      </c>
      <c r="BX319" s="67" t="str">
        <f t="shared" si="67"/>
        <v/>
      </c>
      <c r="BY319" s="67" t="str">
        <f t="shared" si="68"/>
        <v/>
      </c>
      <c r="BZ319" s="67" t="str">
        <f t="shared" si="69"/>
        <v/>
      </c>
      <c r="CA319" s="67" t="str">
        <f t="shared" si="70"/>
        <v/>
      </c>
      <c r="CB319" s="67" t="str">
        <f t="shared" si="71"/>
        <v/>
      </c>
      <c r="CC319" s="67" t="str">
        <f t="shared" si="72"/>
        <v/>
      </c>
      <c r="CD319" s="67" t="str">
        <f t="shared" si="73"/>
        <v/>
      </c>
      <c r="CE319" s="67" t="str">
        <f t="shared" si="74"/>
        <v/>
      </c>
      <c r="CF319" s="67" t="str">
        <f t="shared" si="75"/>
        <v/>
      </c>
      <c r="CG319" s="67" t="str">
        <f t="shared" si="82"/>
        <v/>
      </c>
      <c r="CH319" s="67" t="str">
        <f t="shared" ca="1" si="76"/>
        <v/>
      </c>
      <c r="CI319" s="67" t="str">
        <f t="shared" ca="1" si="77"/>
        <v/>
      </c>
      <c r="CJ319" s="67" t="str">
        <f t="shared" si="78"/>
        <v/>
      </c>
      <c r="CK319" s="67" t="str">
        <f t="shared" si="79"/>
        <v/>
      </c>
      <c r="CL319" s="67" t="str">
        <f t="shared" si="80"/>
        <v/>
      </c>
    </row>
    <row r="320" spans="1:90" ht="29.25" customHeight="1" x14ac:dyDescent="0.3">
      <c r="A320" s="85">
        <v>77</v>
      </c>
      <c r="B320" s="111"/>
      <c r="C320" s="112"/>
      <c r="D320" s="112"/>
      <c r="E320" s="112"/>
      <c r="F320" s="112"/>
      <c r="G320" s="112"/>
      <c r="H320" s="112"/>
      <c r="I320" s="113"/>
      <c r="J320" s="111"/>
      <c r="K320" s="112"/>
      <c r="L320" s="112"/>
      <c r="M320" s="112"/>
      <c r="N320" s="112"/>
      <c r="O320" s="113"/>
      <c r="P320" s="119"/>
      <c r="Q320" s="120"/>
      <c r="R320" s="120"/>
      <c r="S320" s="120"/>
      <c r="T320" s="120"/>
      <c r="U320" s="114"/>
      <c r="V320" s="115"/>
      <c r="W320" s="116"/>
      <c r="X320" s="111"/>
      <c r="Y320" s="112"/>
      <c r="Z320" s="112"/>
      <c r="AA320" s="113"/>
      <c r="AB320" s="111"/>
      <c r="AC320" s="117"/>
      <c r="AD320" s="118"/>
      <c r="AE320" s="111"/>
      <c r="AF320" s="112"/>
      <c r="AG320" s="113"/>
      <c r="AH320" s="111"/>
      <c r="AI320" s="112"/>
      <c r="AJ320" s="112"/>
      <c r="AK320" s="113"/>
      <c r="AL320" s="67">
        <f t="shared" si="81"/>
        <v>77</v>
      </c>
      <c r="AM320" s="82" t="str">
        <f t="shared" ca="1" si="44"/>
        <v/>
      </c>
      <c r="AN320" s="68" t="str">
        <f t="shared" si="45"/>
        <v/>
      </c>
      <c r="AO320" s="68" t="b">
        <f>IF(AND(P320&lt;&gt;"",AE320="Italia",LEN(P320)=16,ISNA(VLOOKUP(MID(P320,12,4),COMUNI!B:B,1,FALSE))),FALSE,TRUE)</f>
        <v>1</v>
      </c>
      <c r="AP320" s="68" t="b">
        <f t="shared" si="46"/>
        <v>1</v>
      </c>
      <c r="AQ320" s="68" t="b">
        <f>OR(P320="",X320="",AE320&lt;&gt;"Italia",_xlfn.IFNA(VLOOKUP(X320,COMUNI!A:B,2,FALSE),"")=MID(P320,12,4))</f>
        <v>1</v>
      </c>
      <c r="AR320" s="68" t="b">
        <f t="shared" si="47"/>
        <v>1</v>
      </c>
      <c r="AS320" s="68" t="b">
        <f>IF(AE320="Italia",OR(P320="",U320="",_xlfn.IFNA(VLOOKUP(MID(P320,9,1),MESI!A:B,2,FALSE),"")=MONTH(U320)),TRUE)</f>
        <v>1</v>
      </c>
      <c r="AT320" s="67" t="b">
        <f t="shared" si="48"/>
        <v>1</v>
      </c>
      <c r="AU320" s="67" t="b">
        <f t="shared" si="49"/>
        <v>1</v>
      </c>
      <c r="AV320" s="67" t="b">
        <f t="shared" si="50"/>
        <v>1</v>
      </c>
      <c r="AW320" s="67" t="b">
        <f t="shared" si="51"/>
        <v>1</v>
      </c>
      <c r="AX320" s="67" t="b">
        <f t="shared" si="52"/>
        <v>1</v>
      </c>
      <c r="AY320" s="67" t="s">
        <v>17993</v>
      </c>
      <c r="AZ320" s="67">
        <f t="shared" si="53"/>
        <v>77</v>
      </c>
      <c r="BA320" s="67" t="b">
        <f t="shared" si="54"/>
        <v>1</v>
      </c>
      <c r="BB320" s="84" t="str">
        <f t="shared" si="55"/>
        <v/>
      </c>
      <c r="BC320" s="84" t="str">
        <f t="shared" si="56"/>
        <v/>
      </c>
      <c r="BD320" s="84" t="str">
        <f t="shared" si="57"/>
        <v/>
      </c>
      <c r="BE320" s="84" t="str">
        <f t="shared" si="58"/>
        <v/>
      </c>
      <c r="BF320" s="67" t="b">
        <f t="shared" si="59"/>
        <v>1</v>
      </c>
      <c r="BG320" s="67" t="b">
        <f>IF(ISNA(VLOOKUP(P320,$P$243:P319,1,FALSE)),TRUE,IF(LEN(P320)=16,FALSE,TRUE))</f>
        <v>1</v>
      </c>
      <c r="BH320" s="70" t="b">
        <f t="shared" ca="1" si="60"/>
        <v>1</v>
      </c>
      <c r="BI320" s="70" t="b">
        <f t="shared" ca="1" si="61"/>
        <v>1</v>
      </c>
      <c r="BJ320" s="67" t="b">
        <f>IF(AND(P320&lt;&gt;"",AE320&lt;&gt;"",AE320&lt;&gt;"Italia",ISNA(VLOOKUP(MID(P320,12,4),COMUNI!B:B,1,FALSE))=FALSE),FALSE,TRUE)</f>
        <v>1</v>
      </c>
      <c r="BK320" s="67" t="b">
        <f t="shared" si="62"/>
        <v>1</v>
      </c>
      <c r="BL320" s="67" t="b">
        <f t="shared" si="63"/>
        <v>1</v>
      </c>
      <c r="BU320" s="67" t="str">
        <f t="shared" si="64"/>
        <v/>
      </c>
      <c r="BV320" s="67" t="str">
        <f t="shared" si="65"/>
        <v/>
      </c>
      <c r="BW320" s="67" t="str">
        <f t="shared" si="66"/>
        <v/>
      </c>
      <c r="BX320" s="67" t="str">
        <f t="shared" si="67"/>
        <v/>
      </c>
      <c r="BY320" s="67" t="str">
        <f t="shared" si="68"/>
        <v/>
      </c>
      <c r="BZ320" s="67" t="str">
        <f t="shared" si="69"/>
        <v/>
      </c>
      <c r="CA320" s="67" t="str">
        <f t="shared" si="70"/>
        <v/>
      </c>
      <c r="CB320" s="67" t="str">
        <f t="shared" si="71"/>
        <v/>
      </c>
      <c r="CC320" s="67" t="str">
        <f t="shared" si="72"/>
        <v/>
      </c>
      <c r="CD320" s="67" t="str">
        <f t="shared" si="73"/>
        <v/>
      </c>
      <c r="CE320" s="67" t="str">
        <f t="shared" si="74"/>
        <v/>
      </c>
      <c r="CF320" s="67" t="str">
        <f t="shared" si="75"/>
        <v/>
      </c>
      <c r="CG320" s="67" t="str">
        <f t="shared" si="82"/>
        <v/>
      </c>
      <c r="CH320" s="67" t="str">
        <f t="shared" ca="1" si="76"/>
        <v/>
      </c>
      <c r="CI320" s="67" t="str">
        <f t="shared" ca="1" si="77"/>
        <v/>
      </c>
      <c r="CJ320" s="67" t="str">
        <f t="shared" si="78"/>
        <v/>
      </c>
      <c r="CK320" s="67" t="str">
        <f t="shared" si="79"/>
        <v/>
      </c>
      <c r="CL320" s="67" t="str">
        <f t="shared" si="80"/>
        <v/>
      </c>
    </row>
    <row r="321" spans="1:90" ht="29.25" customHeight="1" x14ac:dyDescent="0.3">
      <c r="A321" s="85">
        <v>78</v>
      </c>
      <c r="B321" s="111"/>
      <c r="C321" s="112"/>
      <c r="D321" s="112"/>
      <c r="E321" s="112"/>
      <c r="F321" s="112"/>
      <c r="G321" s="112"/>
      <c r="H321" s="112"/>
      <c r="I321" s="113"/>
      <c r="J321" s="111"/>
      <c r="K321" s="112"/>
      <c r="L321" s="112"/>
      <c r="M321" s="112"/>
      <c r="N321" s="112"/>
      <c r="O321" s="113"/>
      <c r="P321" s="119"/>
      <c r="Q321" s="120"/>
      <c r="R321" s="120"/>
      <c r="S321" s="120"/>
      <c r="T321" s="120"/>
      <c r="U321" s="114"/>
      <c r="V321" s="115"/>
      <c r="W321" s="116"/>
      <c r="X321" s="111"/>
      <c r="Y321" s="112"/>
      <c r="Z321" s="112"/>
      <c r="AA321" s="113"/>
      <c r="AB321" s="111"/>
      <c r="AC321" s="117"/>
      <c r="AD321" s="118"/>
      <c r="AE321" s="111"/>
      <c r="AF321" s="112"/>
      <c r="AG321" s="113"/>
      <c r="AH321" s="111"/>
      <c r="AI321" s="112"/>
      <c r="AJ321" s="112"/>
      <c r="AK321" s="113"/>
      <c r="AL321" s="67">
        <f t="shared" si="81"/>
        <v>78</v>
      </c>
      <c r="AM321" s="82" t="str">
        <f t="shared" ca="1" si="44"/>
        <v/>
      </c>
      <c r="AN321" s="68" t="str">
        <f t="shared" si="45"/>
        <v/>
      </c>
      <c r="AO321" s="68" t="b">
        <f>IF(AND(P321&lt;&gt;"",AE321="Italia",LEN(P321)=16,ISNA(VLOOKUP(MID(P321,12,4),COMUNI!B:B,1,FALSE))),FALSE,TRUE)</f>
        <v>1</v>
      </c>
      <c r="AP321" s="68" t="b">
        <f t="shared" si="46"/>
        <v>1</v>
      </c>
      <c r="AQ321" s="68" t="b">
        <f>OR(P321="",X321="",AE321&lt;&gt;"Italia",_xlfn.IFNA(VLOOKUP(X321,COMUNI!A:B,2,FALSE),"")=MID(P321,12,4))</f>
        <v>1</v>
      </c>
      <c r="AR321" s="68" t="b">
        <f t="shared" si="47"/>
        <v>1</v>
      </c>
      <c r="AS321" s="68" t="b">
        <f>IF(AE321="Italia",OR(P321="",U321="",_xlfn.IFNA(VLOOKUP(MID(P321,9,1),MESI!A:B,2,FALSE),"")=MONTH(U321)),TRUE)</f>
        <v>1</v>
      </c>
      <c r="AT321" s="67" t="b">
        <f t="shared" si="48"/>
        <v>1</v>
      </c>
      <c r="AU321" s="67" t="b">
        <f t="shared" si="49"/>
        <v>1</v>
      </c>
      <c r="AV321" s="67" t="b">
        <f t="shared" si="50"/>
        <v>1</v>
      </c>
      <c r="AW321" s="67" t="b">
        <f t="shared" si="51"/>
        <v>1</v>
      </c>
      <c r="AX321" s="67" t="b">
        <f t="shared" si="52"/>
        <v>1</v>
      </c>
      <c r="AY321" s="67" t="s">
        <v>17993</v>
      </c>
      <c r="AZ321" s="67">
        <f t="shared" si="53"/>
        <v>78</v>
      </c>
      <c r="BA321" s="67" t="b">
        <f t="shared" si="54"/>
        <v>1</v>
      </c>
      <c r="BB321" s="84" t="str">
        <f t="shared" si="55"/>
        <v/>
      </c>
      <c r="BC321" s="84" t="str">
        <f t="shared" si="56"/>
        <v/>
      </c>
      <c r="BD321" s="84" t="str">
        <f t="shared" si="57"/>
        <v/>
      </c>
      <c r="BE321" s="84" t="str">
        <f t="shared" si="58"/>
        <v/>
      </c>
      <c r="BF321" s="67" t="b">
        <f t="shared" si="59"/>
        <v>1</v>
      </c>
      <c r="BG321" s="67" t="b">
        <f>IF(ISNA(VLOOKUP(P321,$P$243:P320,1,FALSE)),TRUE,IF(LEN(P321)=16,FALSE,TRUE))</f>
        <v>1</v>
      </c>
      <c r="BH321" s="70" t="b">
        <f t="shared" ca="1" si="60"/>
        <v>1</v>
      </c>
      <c r="BI321" s="70" t="b">
        <f t="shared" ca="1" si="61"/>
        <v>1</v>
      </c>
      <c r="BJ321" s="67" t="b">
        <f>IF(AND(P321&lt;&gt;"",AE321&lt;&gt;"",AE321&lt;&gt;"Italia",ISNA(VLOOKUP(MID(P321,12,4),COMUNI!B:B,1,FALSE))=FALSE),FALSE,TRUE)</f>
        <v>1</v>
      </c>
      <c r="BK321" s="67" t="b">
        <f t="shared" si="62"/>
        <v>1</v>
      </c>
      <c r="BL321" s="67" t="b">
        <f t="shared" si="63"/>
        <v>1</v>
      </c>
      <c r="BU321" s="67" t="str">
        <f t="shared" si="64"/>
        <v/>
      </c>
      <c r="BV321" s="67" t="str">
        <f t="shared" si="65"/>
        <v/>
      </c>
      <c r="BW321" s="67" t="str">
        <f t="shared" si="66"/>
        <v/>
      </c>
      <c r="BX321" s="67" t="str">
        <f t="shared" si="67"/>
        <v/>
      </c>
      <c r="BY321" s="67" t="str">
        <f t="shared" si="68"/>
        <v/>
      </c>
      <c r="BZ321" s="67" t="str">
        <f t="shared" si="69"/>
        <v/>
      </c>
      <c r="CA321" s="67" t="str">
        <f t="shared" si="70"/>
        <v/>
      </c>
      <c r="CB321" s="67" t="str">
        <f t="shared" si="71"/>
        <v/>
      </c>
      <c r="CC321" s="67" t="str">
        <f t="shared" si="72"/>
        <v/>
      </c>
      <c r="CD321" s="67" t="str">
        <f t="shared" si="73"/>
        <v/>
      </c>
      <c r="CE321" s="67" t="str">
        <f t="shared" si="74"/>
        <v/>
      </c>
      <c r="CF321" s="67" t="str">
        <f t="shared" si="75"/>
        <v/>
      </c>
      <c r="CG321" s="67" t="str">
        <f t="shared" si="82"/>
        <v/>
      </c>
      <c r="CH321" s="67" t="str">
        <f t="shared" ca="1" si="76"/>
        <v/>
      </c>
      <c r="CI321" s="67" t="str">
        <f t="shared" ca="1" si="77"/>
        <v/>
      </c>
      <c r="CJ321" s="67" t="str">
        <f t="shared" si="78"/>
        <v/>
      </c>
      <c r="CK321" s="67" t="str">
        <f t="shared" si="79"/>
        <v/>
      </c>
      <c r="CL321" s="67" t="str">
        <f t="shared" si="80"/>
        <v/>
      </c>
    </row>
    <row r="322" spans="1:90" ht="29.25" customHeight="1" x14ac:dyDescent="0.3">
      <c r="A322" s="85">
        <v>79</v>
      </c>
      <c r="B322" s="111"/>
      <c r="C322" s="112"/>
      <c r="D322" s="112"/>
      <c r="E322" s="112"/>
      <c r="F322" s="112"/>
      <c r="G322" s="112"/>
      <c r="H322" s="112"/>
      <c r="I322" s="113"/>
      <c r="J322" s="111"/>
      <c r="K322" s="112"/>
      <c r="L322" s="112"/>
      <c r="M322" s="112"/>
      <c r="N322" s="112"/>
      <c r="O322" s="113"/>
      <c r="P322" s="119"/>
      <c r="Q322" s="120"/>
      <c r="R322" s="120"/>
      <c r="S322" s="120"/>
      <c r="T322" s="120"/>
      <c r="U322" s="114"/>
      <c r="V322" s="115"/>
      <c r="W322" s="116"/>
      <c r="X322" s="111"/>
      <c r="Y322" s="112"/>
      <c r="Z322" s="112"/>
      <c r="AA322" s="113"/>
      <c r="AB322" s="111"/>
      <c r="AC322" s="117"/>
      <c r="AD322" s="118"/>
      <c r="AE322" s="111"/>
      <c r="AF322" s="112"/>
      <c r="AG322" s="113"/>
      <c r="AH322" s="111"/>
      <c r="AI322" s="112"/>
      <c r="AJ322" s="112"/>
      <c r="AK322" s="113"/>
      <c r="AL322" s="67">
        <f t="shared" si="81"/>
        <v>79</v>
      </c>
      <c r="AM322" s="82" t="str">
        <f t="shared" ca="1" si="44"/>
        <v/>
      </c>
      <c r="AN322" s="68" t="str">
        <f t="shared" si="45"/>
        <v/>
      </c>
      <c r="AO322" s="68" t="b">
        <f>IF(AND(P322&lt;&gt;"",AE322="Italia",LEN(P322)=16,ISNA(VLOOKUP(MID(P322,12,4),COMUNI!B:B,1,FALSE))),FALSE,TRUE)</f>
        <v>1</v>
      </c>
      <c r="AP322" s="68" t="b">
        <f t="shared" si="46"/>
        <v>1</v>
      </c>
      <c r="AQ322" s="68" t="b">
        <f>OR(P322="",X322="",AE322&lt;&gt;"Italia",_xlfn.IFNA(VLOOKUP(X322,COMUNI!A:B,2,FALSE),"")=MID(P322,12,4))</f>
        <v>1</v>
      </c>
      <c r="AR322" s="68" t="b">
        <f t="shared" si="47"/>
        <v>1</v>
      </c>
      <c r="AS322" s="68" t="b">
        <f>IF(AE322="Italia",OR(P322="",U322="",_xlfn.IFNA(VLOOKUP(MID(P322,9,1),MESI!A:B,2,FALSE),"")=MONTH(U322)),TRUE)</f>
        <v>1</v>
      </c>
      <c r="AT322" s="67" t="b">
        <f t="shared" si="48"/>
        <v>1</v>
      </c>
      <c r="AU322" s="67" t="b">
        <f t="shared" si="49"/>
        <v>1</v>
      </c>
      <c r="AV322" s="67" t="b">
        <f t="shared" si="50"/>
        <v>1</v>
      </c>
      <c r="AW322" s="67" t="b">
        <f t="shared" si="51"/>
        <v>1</v>
      </c>
      <c r="AX322" s="67" t="b">
        <f t="shared" si="52"/>
        <v>1</v>
      </c>
      <c r="AY322" s="67" t="s">
        <v>17993</v>
      </c>
      <c r="AZ322" s="67">
        <f t="shared" si="53"/>
        <v>79</v>
      </c>
      <c r="BA322" s="67" t="b">
        <f t="shared" si="54"/>
        <v>1</v>
      </c>
      <c r="BB322" s="84" t="str">
        <f t="shared" si="55"/>
        <v/>
      </c>
      <c r="BC322" s="84" t="str">
        <f t="shared" si="56"/>
        <v/>
      </c>
      <c r="BD322" s="84" t="str">
        <f t="shared" si="57"/>
        <v/>
      </c>
      <c r="BE322" s="84" t="str">
        <f t="shared" si="58"/>
        <v/>
      </c>
      <c r="BF322" s="67" t="b">
        <f t="shared" si="59"/>
        <v>1</v>
      </c>
      <c r="BG322" s="67" t="b">
        <f>IF(ISNA(VLOOKUP(P322,$P$243:P321,1,FALSE)),TRUE,IF(LEN(P322)=16,FALSE,TRUE))</f>
        <v>1</v>
      </c>
      <c r="BH322" s="70" t="b">
        <f t="shared" ca="1" si="60"/>
        <v>1</v>
      </c>
      <c r="BI322" s="70" t="b">
        <f t="shared" ca="1" si="61"/>
        <v>1</v>
      </c>
      <c r="BJ322" s="67" t="b">
        <f>IF(AND(P322&lt;&gt;"",AE322&lt;&gt;"",AE322&lt;&gt;"Italia",ISNA(VLOOKUP(MID(P322,12,4),COMUNI!B:B,1,FALSE))=FALSE),FALSE,TRUE)</f>
        <v>1</v>
      </c>
      <c r="BK322" s="67" t="b">
        <f t="shared" si="62"/>
        <v>1</v>
      </c>
      <c r="BL322" s="67" t="b">
        <f t="shared" si="63"/>
        <v>1</v>
      </c>
      <c r="BU322" s="67" t="str">
        <f t="shared" si="64"/>
        <v/>
      </c>
      <c r="BV322" s="67" t="str">
        <f t="shared" si="65"/>
        <v/>
      </c>
      <c r="BW322" s="67" t="str">
        <f t="shared" si="66"/>
        <v/>
      </c>
      <c r="BX322" s="67" t="str">
        <f t="shared" si="67"/>
        <v/>
      </c>
      <c r="BY322" s="67" t="str">
        <f t="shared" si="68"/>
        <v/>
      </c>
      <c r="BZ322" s="67" t="str">
        <f t="shared" si="69"/>
        <v/>
      </c>
      <c r="CA322" s="67" t="str">
        <f t="shared" si="70"/>
        <v/>
      </c>
      <c r="CB322" s="67" t="str">
        <f t="shared" si="71"/>
        <v/>
      </c>
      <c r="CC322" s="67" t="str">
        <f t="shared" si="72"/>
        <v/>
      </c>
      <c r="CD322" s="67" t="str">
        <f t="shared" si="73"/>
        <v/>
      </c>
      <c r="CE322" s="67" t="str">
        <f t="shared" si="74"/>
        <v/>
      </c>
      <c r="CF322" s="67" t="str">
        <f t="shared" si="75"/>
        <v/>
      </c>
      <c r="CG322" s="67" t="str">
        <f t="shared" si="82"/>
        <v/>
      </c>
      <c r="CH322" s="67" t="str">
        <f t="shared" ca="1" si="76"/>
        <v/>
      </c>
      <c r="CI322" s="67" t="str">
        <f t="shared" ca="1" si="77"/>
        <v/>
      </c>
      <c r="CJ322" s="67" t="str">
        <f t="shared" si="78"/>
        <v/>
      </c>
      <c r="CK322" s="67" t="str">
        <f t="shared" si="79"/>
        <v/>
      </c>
      <c r="CL322" s="67" t="str">
        <f t="shared" si="80"/>
        <v/>
      </c>
    </row>
    <row r="323" spans="1:90" ht="29.25" customHeight="1" x14ac:dyDescent="0.3">
      <c r="A323" s="85">
        <v>80</v>
      </c>
      <c r="B323" s="111"/>
      <c r="C323" s="112"/>
      <c r="D323" s="112"/>
      <c r="E323" s="112"/>
      <c r="F323" s="112"/>
      <c r="G323" s="112"/>
      <c r="H323" s="112"/>
      <c r="I323" s="113"/>
      <c r="J323" s="111"/>
      <c r="K323" s="112"/>
      <c r="L323" s="112"/>
      <c r="M323" s="112"/>
      <c r="N323" s="112"/>
      <c r="O323" s="113"/>
      <c r="P323" s="119"/>
      <c r="Q323" s="120"/>
      <c r="R323" s="120"/>
      <c r="S323" s="120"/>
      <c r="T323" s="120"/>
      <c r="U323" s="114"/>
      <c r="V323" s="115"/>
      <c r="W323" s="116"/>
      <c r="X323" s="111"/>
      <c r="Y323" s="112"/>
      <c r="Z323" s="112"/>
      <c r="AA323" s="113"/>
      <c r="AB323" s="111"/>
      <c r="AC323" s="117"/>
      <c r="AD323" s="118"/>
      <c r="AE323" s="111"/>
      <c r="AF323" s="112"/>
      <c r="AG323" s="113"/>
      <c r="AH323" s="111"/>
      <c r="AI323" s="112"/>
      <c r="AJ323" s="112"/>
      <c r="AK323" s="113"/>
      <c r="AL323" s="67">
        <f t="shared" si="81"/>
        <v>80</v>
      </c>
      <c r="AM323" s="82" t="str">
        <f t="shared" ca="1" si="44"/>
        <v/>
      </c>
      <c r="AN323" s="68" t="str">
        <f t="shared" si="45"/>
        <v/>
      </c>
      <c r="AO323" s="68" t="b">
        <f>IF(AND(P323&lt;&gt;"",AE323="Italia",LEN(P323)=16,ISNA(VLOOKUP(MID(P323,12,4),COMUNI!B:B,1,FALSE))),FALSE,TRUE)</f>
        <v>1</v>
      </c>
      <c r="AP323" s="68" t="b">
        <f t="shared" si="46"/>
        <v>1</v>
      </c>
      <c r="AQ323" s="68" t="b">
        <f>OR(P323="",X323="",AE323&lt;&gt;"Italia",_xlfn.IFNA(VLOOKUP(X323,COMUNI!A:B,2,FALSE),"")=MID(P323,12,4))</f>
        <v>1</v>
      </c>
      <c r="AR323" s="68" t="b">
        <f t="shared" si="47"/>
        <v>1</v>
      </c>
      <c r="AS323" s="68" t="b">
        <f>IF(AE323="Italia",OR(P323="",U323="",_xlfn.IFNA(VLOOKUP(MID(P323,9,1),MESI!A:B,2,FALSE),"")=MONTH(U323)),TRUE)</f>
        <v>1</v>
      </c>
      <c r="AT323" s="67" t="b">
        <f t="shared" si="48"/>
        <v>1</v>
      </c>
      <c r="AU323" s="67" t="b">
        <f t="shared" si="49"/>
        <v>1</v>
      </c>
      <c r="AV323" s="67" t="b">
        <f t="shared" si="50"/>
        <v>1</v>
      </c>
      <c r="AW323" s="67" t="b">
        <f t="shared" si="51"/>
        <v>1</v>
      </c>
      <c r="AX323" s="67" t="b">
        <f t="shared" si="52"/>
        <v>1</v>
      </c>
      <c r="AY323" s="67" t="s">
        <v>17993</v>
      </c>
      <c r="AZ323" s="67">
        <f t="shared" si="53"/>
        <v>80</v>
      </c>
      <c r="BA323" s="67" t="b">
        <f t="shared" si="54"/>
        <v>1</v>
      </c>
      <c r="BB323" s="84" t="str">
        <f t="shared" si="55"/>
        <v/>
      </c>
      <c r="BC323" s="84" t="str">
        <f t="shared" si="56"/>
        <v/>
      </c>
      <c r="BD323" s="84" t="str">
        <f t="shared" si="57"/>
        <v/>
      </c>
      <c r="BE323" s="84" t="str">
        <f t="shared" si="58"/>
        <v/>
      </c>
      <c r="BF323" s="67" t="b">
        <f t="shared" si="59"/>
        <v>1</v>
      </c>
      <c r="BG323" s="67" t="b">
        <f>IF(ISNA(VLOOKUP(P323,$P$243:P322,1,FALSE)),TRUE,IF(LEN(P323)=16,FALSE,TRUE))</f>
        <v>1</v>
      </c>
      <c r="BH323" s="70" t="b">
        <f t="shared" ca="1" si="60"/>
        <v>1</v>
      </c>
      <c r="BI323" s="70" t="b">
        <f t="shared" ca="1" si="61"/>
        <v>1</v>
      </c>
      <c r="BJ323" s="67" t="b">
        <f>IF(AND(P323&lt;&gt;"",AE323&lt;&gt;"",AE323&lt;&gt;"Italia",ISNA(VLOOKUP(MID(P323,12,4),COMUNI!B:B,1,FALSE))=FALSE),FALSE,TRUE)</f>
        <v>1</v>
      </c>
      <c r="BK323" s="67" t="b">
        <f t="shared" si="62"/>
        <v>1</v>
      </c>
      <c r="BL323" s="67" t="b">
        <f t="shared" si="63"/>
        <v>1</v>
      </c>
      <c r="BU323" s="67" t="str">
        <f t="shared" si="64"/>
        <v/>
      </c>
      <c r="BV323" s="67" t="str">
        <f t="shared" si="65"/>
        <v/>
      </c>
      <c r="BW323" s="67" t="str">
        <f t="shared" si="66"/>
        <v/>
      </c>
      <c r="BX323" s="67" t="str">
        <f t="shared" si="67"/>
        <v/>
      </c>
      <c r="BY323" s="67" t="str">
        <f t="shared" si="68"/>
        <v/>
      </c>
      <c r="BZ323" s="67" t="str">
        <f t="shared" si="69"/>
        <v/>
      </c>
      <c r="CA323" s="67" t="str">
        <f t="shared" si="70"/>
        <v/>
      </c>
      <c r="CB323" s="67" t="str">
        <f t="shared" si="71"/>
        <v/>
      </c>
      <c r="CC323" s="67" t="str">
        <f t="shared" si="72"/>
        <v/>
      </c>
      <c r="CD323" s="67" t="str">
        <f t="shared" si="73"/>
        <v/>
      </c>
      <c r="CE323" s="67" t="str">
        <f t="shared" si="74"/>
        <v/>
      </c>
      <c r="CF323" s="67" t="str">
        <f t="shared" si="75"/>
        <v/>
      </c>
      <c r="CG323" s="67" t="str">
        <f t="shared" si="82"/>
        <v/>
      </c>
      <c r="CH323" s="67" t="str">
        <f t="shared" ca="1" si="76"/>
        <v/>
      </c>
      <c r="CI323" s="67" t="str">
        <f t="shared" ca="1" si="77"/>
        <v/>
      </c>
      <c r="CJ323" s="67" t="str">
        <f t="shared" si="78"/>
        <v/>
      </c>
      <c r="CK323" s="67" t="str">
        <f t="shared" si="79"/>
        <v/>
      </c>
      <c r="CL323" s="67" t="str">
        <f t="shared" si="80"/>
        <v/>
      </c>
    </row>
    <row r="324" spans="1:90" ht="29.25" customHeight="1" x14ac:dyDescent="0.3">
      <c r="A324" s="85">
        <v>81</v>
      </c>
      <c r="B324" s="111"/>
      <c r="C324" s="112"/>
      <c r="D324" s="112"/>
      <c r="E324" s="112"/>
      <c r="F324" s="112"/>
      <c r="G324" s="112"/>
      <c r="H324" s="112"/>
      <c r="I324" s="113"/>
      <c r="J324" s="111"/>
      <c r="K324" s="112"/>
      <c r="L324" s="112"/>
      <c r="M324" s="112"/>
      <c r="N324" s="112"/>
      <c r="O324" s="113"/>
      <c r="P324" s="119"/>
      <c r="Q324" s="120"/>
      <c r="R324" s="120"/>
      <c r="S324" s="120"/>
      <c r="T324" s="120"/>
      <c r="U324" s="114"/>
      <c r="V324" s="115"/>
      <c r="W324" s="116"/>
      <c r="X324" s="111"/>
      <c r="Y324" s="112"/>
      <c r="Z324" s="112"/>
      <c r="AA324" s="113"/>
      <c r="AB324" s="111"/>
      <c r="AC324" s="117"/>
      <c r="AD324" s="118"/>
      <c r="AE324" s="111"/>
      <c r="AF324" s="112"/>
      <c r="AG324" s="113"/>
      <c r="AH324" s="111"/>
      <c r="AI324" s="112"/>
      <c r="AJ324" s="112"/>
      <c r="AK324" s="113"/>
      <c r="AL324" s="67">
        <f t="shared" si="81"/>
        <v>81</v>
      </c>
      <c r="AM324" s="82" t="str">
        <f t="shared" ca="1" si="44"/>
        <v/>
      </c>
      <c r="AN324" s="68" t="str">
        <f t="shared" si="45"/>
        <v/>
      </c>
      <c r="AO324" s="68" t="b">
        <f>IF(AND(P324&lt;&gt;"",AE324="Italia",LEN(P324)=16,ISNA(VLOOKUP(MID(P324,12,4),COMUNI!B:B,1,FALSE))),FALSE,TRUE)</f>
        <v>1</v>
      </c>
      <c r="AP324" s="68" t="b">
        <f t="shared" si="46"/>
        <v>1</v>
      </c>
      <c r="AQ324" s="68" t="b">
        <f>OR(P324="",X324="",AE324&lt;&gt;"Italia",_xlfn.IFNA(VLOOKUP(X324,COMUNI!A:B,2,FALSE),"")=MID(P324,12,4))</f>
        <v>1</v>
      </c>
      <c r="AR324" s="68" t="b">
        <f t="shared" si="47"/>
        <v>1</v>
      </c>
      <c r="AS324" s="68" t="b">
        <f>IF(AE324="Italia",OR(P324="",U324="",_xlfn.IFNA(VLOOKUP(MID(P324,9,1),MESI!A:B,2,FALSE),"")=MONTH(U324)),TRUE)</f>
        <v>1</v>
      </c>
      <c r="AT324" s="67" t="b">
        <f t="shared" si="48"/>
        <v>1</v>
      </c>
      <c r="AU324" s="67" t="b">
        <f t="shared" si="49"/>
        <v>1</v>
      </c>
      <c r="AV324" s="67" t="b">
        <f t="shared" si="50"/>
        <v>1</v>
      </c>
      <c r="AW324" s="67" t="b">
        <f t="shared" si="51"/>
        <v>1</v>
      </c>
      <c r="AX324" s="67" t="b">
        <f t="shared" si="52"/>
        <v>1</v>
      </c>
      <c r="AY324" s="67" t="s">
        <v>17993</v>
      </c>
      <c r="AZ324" s="67">
        <f t="shared" si="53"/>
        <v>81</v>
      </c>
      <c r="BA324" s="67" t="b">
        <f t="shared" si="54"/>
        <v>1</v>
      </c>
      <c r="BB324" s="84" t="str">
        <f t="shared" si="55"/>
        <v/>
      </c>
      <c r="BC324" s="84" t="str">
        <f t="shared" si="56"/>
        <v/>
      </c>
      <c r="BD324" s="84" t="str">
        <f t="shared" si="57"/>
        <v/>
      </c>
      <c r="BE324" s="84" t="str">
        <f t="shared" si="58"/>
        <v/>
      </c>
      <c r="BF324" s="67" t="b">
        <f t="shared" si="59"/>
        <v>1</v>
      </c>
      <c r="BG324" s="67" t="b">
        <f>IF(ISNA(VLOOKUP(P324,$P$243:P323,1,FALSE)),TRUE,IF(LEN(P324)=16,FALSE,TRUE))</f>
        <v>1</v>
      </c>
      <c r="BH324" s="70" t="b">
        <f t="shared" ca="1" si="60"/>
        <v>1</v>
      </c>
      <c r="BI324" s="70" t="b">
        <f t="shared" ca="1" si="61"/>
        <v>1</v>
      </c>
      <c r="BJ324" s="67" t="b">
        <f>IF(AND(P324&lt;&gt;"",AE324&lt;&gt;"",AE324&lt;&gt;"Italia",ISNA(VLOOKUP(MID(P324,12,4),COMUNI!B:B,1,FALSE))=FALSE),FALSE,TRUE)</f>
        <v>1</v>
      </c>
      <c r="BK324" s="67" t="b">
        <f t="shared" si="62"/>
        <v>1</v>
      </c>
      <c r="BL324" s="67" t="b">
        <f t="shared" si="63"/>
        <v>1</v>
      </c>
      <c r="BU324" s="67" t="str">
        <f t="shared" si="64"/>
        <v/>
      </c>
      <c r="BV324" s="67" t="str">
        <f t="shared" si="65"/>
        <v/>
      </c>
      <c r="BW324" s="67" t="str">
        <f t="shared" si="66"/>
        <v/>
      </c>
      <c r="BX324" s="67" t="str">
        <f t="shared" si="67"/>
        <v/>
      </c>
      <c r="BY324" s="67" t="str">
        <f t="shared" si="68"/>
        <v/>
      </c>
      <c r="BZ324" s="67" t="str">
        <f t="shared" si="69"/>
        <v/>
      </c>
      <c r="CA324" s="67" t="str">
        <f t="shared" si="70"/>
        <v/>
      </c>
      <c r="CB324" s="67" t="str">
        <f t="shared" si="71"/>
        <v/>
      </c>
      <c r="CC324" s="67" t="str">
        <f t="shared" si="72"/>
        <v/>
      </c>
      <c r="CD324" s="67" t="str">
        <f t="shared" si="73"/>
        <v/>
      </c>
      <c r="CE324" s="67" t="str">
        <f t="shared" si="74"/>
        <v/>
      </c>
      <c r="CF324" s="67" t="str">
        <f t="shared" si="75"/>
        <v/>
      </c>
      <c r="CG324" s="67" t="str">
        <f t="shared" si="82"/>
        <v/>
      </c>
      <c r="CH324" s="67" t="str">
        <f t="shared" ca="1" si="76"/>
        <v/>
      </c>
      <c r="CI324" s="67" t="str">
        <f t="shared" ca="1" si="77"/>
        <v/>
      </c>
      <c r="CJ324" s="67" t="str">
        <f t="shared" si="78"/>
        <v/>
      </c>
      <c r="CK324" s="67" t="str">
        <f t="shared" si="79"/>
        <v/>
      </c>
      <c r="CL324" s="67" t="str">
        <f t="shared" si="80"/>
        <v/>
      </c>
    </row>
    <row r="325" spans="1:90" ht="29.25" customHeight="1" x14ac:dyDescent="0.3">
      <c r="A325" s="85">
        <v>82</v>
      </c>
      <c r="B325" s="111"/>
      <c r="C325" s="112"/>
      <c r="D325" s="112"/>
      <c r="E325" s="112"/>
      <c r="F325" s="112"/>
      <c r="G325" s="112"/>
      <c r="H325" s="112"/>
      <c r="I325" s="113"/>
      <c r="J325" s="111"/>
      <c r="K325" s="112"/>
      <c r="L325" s="112"/>
      <c r="M325" s="112"/>
      <c r="N325" s="112"/>
      <c r="O325" s="113"/>
      <c r="P325" s="119"/>
      <c r="Q325" s="120"/>
      <c r="R325" s="120"/>
      <c r="S325" s="120"/>
      <c r="T325" s="120"/>
      <c r="U325" s="114"/>
      <c r="V325" s="115"/>
      <c r="W325" s="116"/>
      <c r="X325" s="111"/>
      <c r="Y325" s="112"/>
      <c r="Z325" s="112"/>
      <c r="AA325" s="113"/>
      <c r="AB325" s="111"/>
      <c r="AC325" s="117"/>
      <c r="AD325" s="118"/>
      <c r="AE325" s="111"/>
      <c r="AF325" s="112"/>
      <c r="AG325" s="113"/>
      <c r="AH325" s="111"/>
      <c r="AI325" s="112"/>
      <c r="AJ325" s="112"/>
      <c r="AK325" s="113"/>
      <c r="AL325" s="67">
        <f t="shared" si="81"/>
        <v>82</v>
      </c>
      <c r="AM325" s="82" t="str">
        <f t="shared" ca="1" si="44"/>
        <v/>
      </c>
      <c r="AN325" s="68" t="str">
        <f t="shared" si="45"/>
        <v/>
      </c>
      <c r="AO325" s="68" t="b">
        <f>IF(AND(P325&lt;&gt;"",AE325="Italia",LEN(P325)=16,ISNA(VLOOKUP(MID(P325,12,4),COMUNI!B:B,1,FALSE))),FALSE,TRUE)</f>
        <v>1</v>
      </c>
      <c r="AP325" s="68" t="b">
        <f t="shared" si="46"/>
        <v>1</v>
      </c>
      <c r="AQ325" s="68" t="b">
        <f>OR(P325="",X325="",AE325&lt;&gt;"Italia",_xlfn.IFNA(VLOOKUP(X325,COMUNI!A:B,2,FALSE),"")=MID(P325,12,4))</f>
        <v>1</v>
      </c>
      <c r="AR325" s="68" t="b">
        <f t="shared" si="47"/>
        <v>1</v>
      </c>
      <c r="AS325" s="68" t="b">
        <f>IF(AE325="Italia",OR(P325="",U325="",_xlfn.IFNA(VLOOKUP(MID(P325,9,1),MESI!A:B,2,FALSE),"")=MONTH(U325)),TRUE)</f>
        <v>1</v>
      </c>
      <c r="AT325" s="67" t="b">
        <f t="shared" si="48"/>
        <v>1</v>
      </c>
      <c r="AU325" s="67" t="b">
        <f t="shared" si="49"/>
        <v>1</v>
      </c>
      <c r="AV325" s="67" t="b">
        <f t="shared" si="50"/>
        <v>1</v>
      </c>
      <c r="AW325" s="67" t="b">
        <f t="shared" si="51"/>
        <v>1</v>
      </c>
      <c r="AX325" s="67" t="b">
        <f t="shared" si="52"/>
        <v>1</v>
      </c>
      <c r="AY325" s="67" t="s">
        <v>17993</v>
      </c>
      <c r="AZ325" s="67">
        <f t="shared" si="53"/>
        <v>82</v>
      </c>
      <c r="BA325" s="67" t="b">
        <f t="shared" si="54"/>
        <v>1</v>
      </c>
      <c r="BB325" s="84" t="str">
        <f t="shared" si="55"/>
        <v/>
      </c>
      <c r="BC325" s="84" t="str">
        <f t="shared" si="56"/>
        <v/>
      </c>
      <c r="BD325" s="84" t="str">
        <f t="shared" si="57"/>
        <v/>
      </c>
      <c r="BE325" s="84" t="str">
        <f t="shared" si="58"/>
        <v/>
      </c>
      <c r="BF325" s="67" t="b">
        <f t="shared" si="59"/>
        <v>1</v>
      </c>
      <c r="BG325" s="67" t="b">
        <f>IF(ISNA(VLOOKUP(P325,$P$243:P324,1,FALSE)),TRUE,IF(LEN(P325)=16,FALSE,TRUE))</f>
        <v>1</v>
      </c>
      <c r="BH325" s="70" t="b">
        <f t="shared" ca="1" si="60"/>
        <v>1</v>
      </c>
      <c r="BI325" s="70" t="b">
        <f t="shared" ca="1" si="61"/>
        <v>1</v>
      </c>
      <c r="BJ325" s="67" t="b">
        <f>IF(AND(P325&lt;&gt;"",AE325&lt;&gt;"",AE325&lt;&gt;"Italia",ISNA(VLOOKUP(MID(P325,12,4),COMUNI!B:B,1,FALSE))=FALSE),FALSE,TRUE)</f>
        <v>1</v>
      </c>
      <c r="BK325" s="67" t="b">
        <f t="shared" si="62"/>
        <v>1</v>
      </c>
      <c r="BL325" s="67" t="b">
        <f t="shared" si="63"/>
        <v>1</v>
      </c>
      <c r="BU325" s="67" t="str">
        <f t="shared" si="64"/>
        <v/>
      </c>
      <c r="BV325" s="67" t="str">
        <f t="shared" si="65"/>
        <v/>
      </c>
      <c r="BW325" s="67" t="str">
        <f t="shared" si="66"/>
        <v/>
      </c>
      <c r="BX325" s="67" t="str">
        <f t="shared" si="67"/>
        <v/>
      </c>
      <c r="BY325" s="67" t="str">
        <f t="shared" si="68"/>
        <v/>
      </c>
      <c r="BZ325" s="67" t="str">
        <f t="shared" si="69"/>
        <v/>
      </c>
      <c r="CA325" s="67" t="str">
        <f t="shared" si="70"/>
        <v/>
      </c>
      <c r="CB325" s="67" t="str">
        <f t="shared" si="71"/>
        <v/>
      </c>
      <c r="CC325" s="67" t="str">
        <f t="shared" si="72"/>
        <v/>
      </c>
      <c r="CD325" s="67" t="str">
        <f t="shared" si="73"/>
        <v/>
      </c>
      <c r="CE325" s="67" t="str">
        <f t="shared" si="74"/>
        <v/>
      </c>
      <c r="CF325" s="67" t="str">
        <f t="shared" si="75"/>
        <v/>
      </c>
      <c r="CG325" s="67" t="str">
        <f t="shared" si="82"/>
        <v/>
      </c>
      <c r="CH325" s="67" t="str">
        <f t="shared" ca="1" si="76"/>
        <v/>
      </c>
      <c r="CI325" s="67" t="str">
        <f t="shared" ca="1" si="77"/>
        <v/>
      </c>
      <c r="CJ325" s="67" t="str">
        <f t="shared" si="78"/>
        <v/>
      </c>
      <c r="CK325" s="67" t="str">
        <f t="shared" si="79"/>
        <v/>
      </c>
      <c r="CL325" s="67" t="str">
        <f t="shared" si="80"/>
        <v/>
      </c>
    </row>
    <row r="326" spans="1:90" ht="29.25" customHeight="1" x14ac:dyDescent="0.3">
      <c r="A326" s="85">
        <v>83</v>
      </c>
      <c r="B326" s="111"/>
      <c r="C326" s="112"/>
      <c r="D326" s="112"/>
      <c r="E326" s="112"/>
      <c r="F326" s="112"/>
      <c r="G326" s="112"/>
      <c r="H326" s="112"/>
      <c r="I326" s="113"/>
      <c r="J326" s="111"/>
      <c r="K326" s="112"/>
      <c r="L326" s="112"/>
      <c r="M326" s="112"/>
      <c r="N326" s="112"/>
      <c r="O326" s="113"/>
      <c r="P326" s="119"/>
      <c r="Q326" s="120"/>
      <c r="R326" s="120"/>
      <c r="S326" s="120"/>
      <c r="T326" s="120"/>
      <c r="U326" s="114"/>
      <c r="V326" s="115"/>
      <c r="W326" s="116"/>
      <c r="X326" s="111"/>
      <c r="Y326" s="112"/>
      <c r="Z326" s="112"/>
      <c r="AA326" s="113"/>
      <c r="AB326" s="111"/>
      <c r="AC326" s="117"/>
      <c r="AD326" s="118"/>
      <c r="AE326" s="111"/>
      <c r="AF326" s="112"/>
      <c r="AG326" s="113"/>
      <c r="AH326" s="111"/>
      <c r="AI326" s="112"/>
      <c r="AJ326" s="112"/>
      <c r="AK326" s="113"/>
      <c r="AL326" s="67">
        <f t="shared" si="81"/>
        <v>83</v>
      </c>
      <c r="AM326" s="82" t="str">
        <f t="shared" ca="1" si="44"/>
        <v/>
      </c>
      <c r="AN326" s="68" t="str">
        <f t="shared" si="45"/>
        <v/>
      </c>
      <c r="AO326" s="68" t="b">
        <f>IF(AND(P326&lt;&gt;"",AE326="Italia",LEN(P326)=16,ISNA(VLOOKUP(MID(P326,12,4),COMUNI!B:B,1,FALSE))),FALSE,TRUE)</f>
        <v>1</v>
      </c>
      <c r="AP326" s="68" t="b">
        <f t="shared" si="46"/>
        <v>1</v>
      </c>
      <c r="AQ326" s="68" t="b">
        <f>OR(P326="",X326="",AE326&lt;&gt;"Italia",_xlfn.IFNA(VLOOKUP(X326,COMUNI!A:B,2,FALSE),"")=MID(P326,12,4))</f>
        <v>1</v>
      </c>
      <c r="AR326" s="68" t="b">
        <f t="shared" si="47"/>
        <v>1</v>
      </c>
      <c r="AS326" s="68" t="b">
        <f>IF(AE326="Italia",OR(P326="",U326="",_xlfn.IFNA(VLOOKUP(MID(P326,9,1),MESI!A:B,2,FALSE),"")=MONTH(U326)),TRUE)</f>
        <v>1</v>
      </c>
      <c r="AT326" s="67" t="b">
        <f t="shared" si="48"/>
        <v>1</v>
      </c>
      <c r="AU326" s="67" t="b">
        <f t="shared" si="49"/>
        <v>1</v>
      </c>
      <c r="AV326" s="67" t="b">
        <f t="shared" si="50"/>
        <v>1</v>
      </c>
      <c r="AW326" s="67" t="b">
        <f t="shared" si="51"/>
        <v>1</v>
      </c>
      <c r="AX326" s="67" t="b">
        <f t="shared" si="52"/>
        <v>1</v>
      </c>
      <c r="AY326" s="67" t="s">
        <v>17993</v>
      </c>
      <c r="AZ326" s="67">
        <f t="shared" si="53"/>
        <v>83</v>
      </c>
      <c r="BA326" s="67" t="b">
        <f t="shared" si="54"/>
        <v>1</v>
      </c>
      <c r="BB326" s="84" t="str">
        <f t="shared" si="55"/>
        <v/>
      </c>
      <c r="BC326" s="84" t="str">
        <f t="shared" si="56"/>
        <v/>
      </c>
      <c r="BD326" s="84" t="str">
        <f t="shared" si="57"/>
        <v/>
      </c>
      <c r="BE326" s="84" t="str">
        <f t="shared" si="58"/>
        <v/>
      </c>
      <c r="BF326" s="67" t="b">
        <f t="shared" si="59"/>
        <v>1</v>
      </c>
      <c r="BG326" s="67" t="b">
        <f>IF(ISNA(VLOOKUP(P326,$P$243:P325,1,FALSE)),TRUE,IF(LEN(P326)=16,FALSE,TRUE))</f>
        <v>1</v>
      </c>
      <c r="BH326" s="70" t="b">
        <f t="shared" ca="1" si="60"/>
        <v>1</v>
      </c>
      <c r="BI326" s="70" t="b">
        <f t="shared" ca="1" si="61"/>
        <v>1</v>
      </c>
      <c r="BJ326" s="67" t="b">
        <f>IF(AND(P326&lt;&gt;"",AE326&lt;&gt;"",AE326&lt;&gt;"Italia",ISNA(VLOOKUP(MID(P326,12,4),COMUNI!B:B,1,FALSE))=FALSE),FALSE,TRUE)</f>
        <v>1</v>
      </c>
      <c r="BK326" s="67" t="b">
        <f t="shared" si="62"/>
        <v>1</v>
      </c>
      <c r="BL326" s="67" t="b">
        <f t="shared" si="63"/>
        <v>1</v>
      </c>
      <c r="BU326" s="67" t="str">
        <f t="shared" si="64"/>
        <v/>
      </c>
      <c r="BV326" s="67" t="str">
        <f t="shared" si="65"/>
        <v/>
      </c>
      <c r="BW326" s="67" t="str">
        <f t="shared" si="66"/>
        <v/>
      </c>
      <c r="BX326" s="67" t="str">
        <f t="shared" si="67"/>
        <v/>
      </c>
      <c r="BY326" s="67" t="str">
        <f t="shared" si="68"/>
        <v/>
      </c>
      <c r="BZ326" s="67" t="str">
        <f t="shared" si="69"/>
        <v/>
      </c>
      <c r="CA326" s="67" t="str">
        <f t="shared" si="70"/>
        <v/>
      </c>
      <c r="CB326" s="67" t="str">
        <f t="shared" si="71"/>
        <v/>
      </c>
      <c r="CC326" s="67" t="str">
        <f t="shared" si="72"/>
        <v/>
      </c>
      <c r="CD326" s="67" t="str">
        <f t="shared" si="73"/>
        <v/>
      </c>
      <c r="CE326" s="67" t="str">
        <f t="shared" si="74"/>
        <v/>
      </c>
      <c r="CF326" s="67" t="str">
        <f t="shared" si="75"/>
        <v/>
      </c>
      <c r="CG326" s="67" t="str">
        <f t="shared" si="82"/>
        <v/>
      </c>
      <c r="CH326" s="67" t="str">
        <f t="shared" ca="1" si="76"/>
        <v/>
      </c>
      <c r="CI326" s="67" t="str">
        <f t="shared" ca="1" si="77"/>
        <v/>
      </c>
      <c r="CJ326" s="67" t="str">
        <f t="shared" si="78"/>
        <v/>
      </c>
      <c r="CK326" s="67" t="str">
        <f t="shared" si="79"/>
        <v/>
      </c>
      <c r="CL326" s="67" t="str">
        <f t="shared" si="80"/>
        <v/>
      </c>
    </row>
    <row r="327" spans="1:90" ht="29.25" customHeight="1" x14ac:dyDescent="0.3">
      <c r="A327" s="85">
        <v>84</v>
      </c>
      <c r="B327" s="111"/>
      <c r="C327" s="112"/>
      <c r="D327" s="112"/>
      <c r="E327" s="112"/>
      <c r="F327" s="112"/>
      <c r="G327" s="112"/>
      <c r="H327" s="112"/>
      <c r="I327" s="113"/>
      <c r="J327" s="111"/>
      <c r="K327" s="112"/>
      <c r="L327" s="112"/>
      <c r="M327" s="112"/>
      <c r="N327" s="112"/>
      <c r="O327" s="113"/>
      <c r="P327" s="119"/>
      <c r="Q327" s="120"/>
      <c r="R327" s="120"/>
      <c r="S327" s="120"/>
      <c r="T327" s="120"/>
      <c r="U327" s="114"/>
      <c r="V327" s="115"/>
      <c r="W327" s="116"/>
      <c r="X327" s="111"/>
      <c r="Y327" s="112"/>
      <c r="Z327" s="112"/>
      <c r="AA327" s="113"/>
      <c r="AB327" s="111"/>
      <c r="AC327" s="117"/>
      <c r="AD327" s="118"/>
      <c r="AE327" s="111"/>
      <c r="AF327" s="112"/>
      <c r="AG327" s="113"/>
      <c r="AH327" s="111"/>
      <c r="AI327" s="112"/>
      <c r="AJ327" s="112"/>
      <c r="AK327" s="113"/>
      <c r="AL327" s="67">
        <f t="shared" si="81"/>
        <v>84</v>
      </c>
      <c r="AM327" s="82" t="str">
        <f t="shared" ca="1" si="44"/>
        <v/>
      </c>
      <c r="AN327" s="68" t="str">
        <f t="shared" si="45"/>
        <v/>
      </c>
      <c r="AO327" s="68" t="b">
        <f>IF(AND(P327&lt;&gt;"",AE327="Italia",LEN(P327)=16,ISNA(VLOOKUP(MID(P327,12,4),COMUNI!B:B,1,FALSE))),FALSE,TRUE)</f>
        <v>1</v>
      </c>
      <c r="AP327" s="68" t="b">
        <f t="shared" si="46"/>
        <v>1</v>
      </c>
      <c r="AQ327" s="68" t="b">
        <f>OR(P327="",X327="",AE327&lt;&gt;"Italia",_xlfn.IFNA(VLOOKUP(X327,COMUNI!A:B,2,FALSE),"")=MID(P327,12,4))</f>
        <v>1</v>
      </c>
      <c r="AR327" s="68" t="b">
        <f t="shared" si="47"/>
        <v>1</v>
      </c>
      <c r="AS327" s="68" t="b">
        <f>IF(AE327="Italia",OR(P327="",U327="",_xlfn.IFNA(VLOOKUP(MID(P327,9,1),MESI!A:B,2,FALSE),"")=MONTH(U327)),TRUE)</f>
        <v>1</v>
      </c>
      <c r="AT327" s="67" t="b">
        <f t="shared" si="48"/>
        <v>1</v>
      </c>
      <c r="AU327" s="67" t="b">
        <f t="shared" si="49"/>
        <v>1</v>
      </c>
      <c r="AV327" s="67" t="b">
        <f t="shared" si="50"/>
        <v>1</v>
      </c>
      <c r="AW327" s="67" t="b">
        <f t="shared" si="51"/>
        <v>1</v>
      </c>
      <c r="AX327" s="67" t="b">
        <f t="shared" si="52"/>
        <v>1</v>
      </c>
      <c r="AY327" s="67" t="s">
        <v>17993</v>
      </c>
      <c r="AZ327" s="67">
        <f t="shared" si="53"/>
        <v>84</v>
      </c>
      <c r="BA327" s="67" t="b">
        <f t="shared" si="54"/>
        <v>1</v>
      </c>
      <c r="BB327" s="84" t="str">
        <f t="shared" si="55"/>
        <v/>
      </c>
      <c r="BC327" s="84" t="str">
        <f t="shared" si="56"/>
        <v/>
      </c>
      <c r="BD327" s="84" t="str">
        <f t="shared" si="57"/>
        <v/>
      </c>
      <c r="BE327" s="84" t="str">
        <f t="shared" si="58"/>
        <v/>
      </c>
      <c r="BF327" s="67" t="b">
        <f t="shared" si="59"/>
        <v>1</v>
      </c>
      <c r="BG327" s="67" t="b">
        <f>IF(ISNA(VLOOKUP(P327,$P$243:P326,1,FALSE)),TRUE,IF(LEN(P327)=16,FALSE,TRUE))</f>
        <v>1</v>
      </c>
      <c r="BH327" s="70" t="b">
        <f t="shared" ca="1" si="60"/>
        <v>1</v>
      </c>
      <c r="BI327" s="70" t="b">
        <f t="shared" ca="1" si="61"/>
        <v>1</v>
      </c>
      <c r="BJ327" s="67" t="b">
        <f>IF(AND(P327&lt;&gt;"",AE327&lt;&gt;"",AE327&lt;&gt;"Italia",ISNA(VLOOKUP(MID(P327,12,4),COMUNI!B:B,1,FALSE))=FALSE),FALSE,TRUE)</f>
        <v>1</v>
      </c>
      <c r="BK327" s="67" t="b">
        <f t="shared" si="62"/>
        <v>1</v>
      </c>
      <c r="BL327" s="67" t="b">
        <f t="shared" si="63"/>
        <v>1</v>
      </c>
      <c r="BU327" s="67" t="str">
        <f t="shared" si="64"/>
        <v/>
      </c>
      <c r="BV327" s="67" t="str">
        <f t="shared" si="65"/>
        <v/>
      </c>
      <c r="BW327" s="67" t="str">
        <f t="shared" si="66"/>
        <v/>
      </c>
      <c r="BX327" s="67" t="str">
        <f t="shared" si="67"/>
        <v/>
      </c>
      <c r="BY327" s="67" t="str">
        <f t="shared" si="68"/>
        <v/>
      </c>
      <c r="BZ327" s="67" t="str">
        <f t="shared" si="69"/>
        <v/>
      </c>
      <c r="CA327" s="67" t="str">
        <f t="shared" si="70"/>
        <v/>
      </c>
      <c r="CB327" s="67" t="str">
        <f t="shared" si="71"/>
        <v/>
      </c>
      <c r="CC327" s="67" t="str">
        <f t="shared" si="72"/>
        <v/>
      </c>
      <c r="CD327" s="67" t="str">
        <f t="shared" si="73"/>
        <v/>
      </c>
      <c r="CE327" s="67" t="str">
        <f t="shared" si="74"/>
        <v/>
      </c>
      <c r="CF327" s="67" t="str">
        <f t="shared" si="75"/>
        <v/>
      </c>
      <c r="CG327" s="67" t="str">
        <f t="shared" si="82"/>
        <v/>
      </c>
      <c r="CH327" s="67" t="str">
        <f t="shared" ca="1" si="76"/>
        <v/>
      </c>
      <c r="CI327" s="67" t="str">
        <f t="shared" ca="1" si="77"/>
        <v/>
      </c>
      <c r="CJ327" s="67" t="str">
        <f t="shared" si="78"/>
        <v/>
      </c>
      <c r="CK327" s="67" t="str">
        <f t="shared" si="79"/>
        <v/>
      </c>
      <c r="CL327" s="67" t="str">
        <f t="shared" si="80"/>
        <v/>
      </c>
    </row>
    <row r="328" spans="1:90" ht="29.25" customHeight="1" x14ac:dyDescent="0.3">
      <c r="A328" s="85">
        <v>85</v>
      </c>
      <c r="B328" s="111"/>
      <c r="C328" s="112"/>
      <c r="D328" s="112"/>
      <c r="E328" s="112"/>
      <c r="F328" s="112"/>
      <c r="G328" s="112"/>
      <c r="H328" s="112"/>
      <c r="I328" s="113"/>
      <c r="J328" s="111"/>
      <c r="K328" s="112"/>
      <c r="L328" s="112"/>
      <c r="M328" s="112"/>
      <c r="N328" s="112"/>
      <c r="O328" s="113"/>
      <c r="P328" s="119"/>
      <c r="Q328" s="120"/>
      <c r="R328" s="120"/>
      <c r="S328" s="120"/>
      <c r="T328" s="120"/>
      <c r="U328" s="114"/>
      <c r="V328" s="115"/>
      <c r="W328" s="116"/>
      <c r="X328" s="111"/>
      <c r="Y328" s="112"/>
      <c r="Z328" s="112"/>
      <c r="AA328" s="113"/>
      <c r="AB328" s="111"/>
      <c r="AC328" s="117"/>
      <c r="AD328" s="118"/>
      <c r="AE328" s="111"/>
      <c r="AF328" s="112"/>
      <c r="AG328" s="113"/>
      <c r="AH328" s="111"/>
      <c r="AI328" s="112"/>
      <c r="AJ328" s="112"/>
      <c r="AK328" s="113"/>
      <c r="AL328" s="67">
        <f t="shared" si="81"/>
        <v>85</v>
      </c>
      <c r="AM328" s="82" t="str">
        <f t="shared" ca="1" si="44"/>
        <v/>
      </c>
      <c r="AN328" s="68" t="str">
        <f t="shared" si="45"/>
        <v/>
      </c>
      <c r="AO328" s="68" t="b">
        <f>IF(AND(P328&lt;&gt;"",AE328="Italia",LEN(P328)=16,ISNA(VLOOKUP(MID(P328,12,4),COMUNI!B:B,1,FALSE))),FALSE,TRUE)</f>
        <v>1</v>
      </c>
      <c r="AP328" s="68" t="b">
        <f t="shared" si="46"/>
        <v>1</v>
      </c>
      <c r="AQ328" s="68" t="b">
        <f>OR(P328="",X328="",AE328&lt;&gt;"Italia",_xlfn.IFNA(VLOOKUP(X328,COMUNI!A:B,2,FALSE),"")=MID(P328,12,4))</f>
        <v>1</v>
      </c>
      <c r="AR328" s="68" t="b">
        <f t="shared" si="47"/>
        <v>1</v>
      </c>
      <c r="AS328" s="68" t="b">
        <f>IF(AE328="Italia",OR(P328="",U328="",_xlfn.IFNA(VLOOKUP(MID(P328,9,1),MESI!A:B,2,FALSE),"")=MONTH(U328)),TRUE)</f>
        <v>1</v>
      </c>
      <c r="AT328" s="67" t="b">
        <f t="shared" si="48"/>
        <v>1</v>
      </c>
      <c r="AU328" s="67" t="b">
        <f t="shared" si="49"/>
        <v>1</v>
      </c>
      <c r="AV328" s="67" t="b">
        <f t="shared" si="50"/>
        <v>1</v>
      </c>
      <c r="AW328" s="67" t="b">
        <f t="shared" si="51"/>
        <v>1</v>
      </c>
      <c r="AX328" s="67" t="b">
        <f t="shared" si="52"/>
        <v>1</v>
      </c>
      <c r="AY328" s="67" t="s">
        <v>17993</v>
      </c>
      <c r="AZ328" s="67">
        <f t="shared" si="53"/>
        <v>85</v>
      </c>
      <c r="BA328" s="67" t="b">
        <f t="shared" si="54"/>
        <v>1</v>
      </c>
      <c r="BB328" s="84" t="str">
        <f t="shared" si="55"/>
        <v/>
      </c>
      <c r="BC328" s="84" t="str">
        <f t="shared" si="56"/>
        <v/>
      </c>
      <c r="BD328" s="84" t="str">
        <f t="shared" si="57"/>
        <v/>
      </c>
      <c r="BE328" s="84" t="str">
        <f t="shared" si="58"/>
        <v/>
      </c>
      <c r="BF328" s="67" t="b">
        <f t="shared" si="59"/>
        <v>1</v>
      </c>
      <c r="BG328" s="67" t="b">
        <f>IF(ISNA(VLOOKUP(P328,$P$243:P327,1,FALSE)),TRUE,IF(LEN(P328)=16,FALSE,TRUE))</f>
        <v>1</v>
      </c>
      <c r="BH328" s="70" t="b">
        <f t="shared" ca="1" si="60"/>
        <v>1</v>
      </c>
      <c r="BI328" s="70" t="b">
        <f t="shared" ca="1" si="61"/>
        <v>1</v>
      </c>
      <c r="BJ328" s="67" t="b">
        <f>IF(AND(P328&lt;&gt;"",AE328&lt;&gt;"",AE328&lt;&gt;"Italia",ISNA(VLOOKUP(MID(P328,12,4),COMUNI!B:B,1,FALSE))=FALSE),FALSE,TRUE)</f>
        <v>1</v>
      </c>
      <c r="BK328" s="67" t="b">
        <f t="shared" si="62"/>
        <v>1</v>
      </c>
      <c r="BL328" s="67" t="b">
        <f t="shared" si="63"/>
        <v>1</v>
      </c>
      <c r="BU328" s="67" t="str">
        <f t="shared" si="64"/>
        <v/>
      </c>
      <c r="BV328" s="67" t="str">
        <f t="shared" si="65"/>
        <v/>
      </c>
      <c r="BW328" s="67" t="str">
        <f t="shared" si="66"/>
        <v/>
      </c>
      <c r="BX328" s="67" t="str">
        <f t="shared" si="67"/>
        <v/>
      </c>
      <c r="BY328" s="67" t="str">
        <f t="shared" si="68"/>
        <v/>
      </c>
      <c r="BZ328" s="67" t="str">
        <f t="shared" si="69"/>
        <v/>
      </c>
      <c r="CA328" s="67" t="str">
        <f t="shared" si="70"/>
        <v/>
      </c>
      <c r="CB328" s="67" t="str">
        <f t="shared" si="71"/>
        <v/>
      </c>
      <c r="CC328" s="67" t="str">
        <f t="shared" si="72"/>
        <v/>
      </c>
      <c r="CD328" s="67" t="str">
        <f t="shared" si="73"/>
        <v/>
      </c>
      <c r="CE328" s="67" t="str">
        <f t="shared" si="74"/>
        <v/>
      </c>
      <c r="CF328" s="67" t="str">
        <f t="shared" si="75"/>
        <v/>
      </c>
      <c r="CG328" s="67" t="str">
        <f t="shared" si="82"/>
        <v/>
      </c>
      <c r="CH328" s="67" t="str">
        <f t="shared" ca="1" si="76"/>
        <v/>
      </c>
      <c r="CI328" s="67" t="str">
        <f t="shared" ca="1" si="77"/>
        <v/>
      </c>
      <c r="CJ328" s="67" t="str">
        <f t="shared" si="78"/>
        <v/>
      </c>
      <c r="CK328" s="67" t="str">
        <f t="shared" si="79"/>
        <v/>
      </c>
      <c r="CL328" s="67" t="str">
        <f t="shared" si="80"/>
        <v/>
      </c>
    </row>
    <row r="329" spans="1:90" ht="29.25" customHeight="1" x14ac:dyDescent="0.3">
      <c r="A329" s="85">
        <v>86</v>
      </c>
      <c r="B329" s="111"/>
      <c r="C329" s="112"/>
      <c r="D329" s="112"/>
      <c r="E329" s="112"/>
      <c r="F329" s="112"/>
      <c r="G329" s="112"/>
      <c r="H329" s="112"/>
      <c r="I329" s="113"/>
      <c r="J329" s="111"/>
      <c r="K329" s="112"/>
      <c r="L329" s="112"/>
      <c r="M329" s="112"/>
      <c r="N329" s="112"/>
      <c r="O329" s="113"/>
      <c r="P329" s="119"/>
      <c r="Q329" s="120"/>
      <c r="R329" s="120"/>
      <c r="S329" s="120"/>
      <c r="T329" s="120"/>
      <c r="U329" s="114"/>
      <c r="V329" s="115"/>
      <c r="W329" s="116"/>
      <c r="X329" s="111"/>
      <c r="Y329" s="112"/>
      <c r="Z329" s="112"/>
      <c r="AA329" s="113"/>
      <c r="AB329" s="111"/>
      <c r="AC329" s="117"/>
      <c r="AD329" s="118"/>
      <c r="AE329" s="111"/>
      <c r="AF329" s="112"/>
      <c r="AG329" s="113"/>
      <c r="AH329" s="111"/>
      <c r="AI329" s="112"/>
      <c r="AJ329" s="112"/>
      <c r="AK329" s="113"/>
      <c r="AL329" s="67">
        <f t="shared" si="81"/>
        <v>86</v>
      </c>
      <c r="AM329" s="82" t="str">
        <f t="shared" ca="1" si="44"/>
        <v/>
      </c>
      <c r="AN329" s="68" t="str">
        <f t="shared" si="45"/>
        <v/>
      </c>
      <c r="AO329" s="68" t="b">
        <f>IF(AND(P329&lt;&gt;"",AE329="Italia",LEN(P329)=16,ISNA(VLOOKUP(MID(P329,12,4),COMUNI!B:B,1,FALSE))),FALSE,TRUE)</f>
        <v>1</v>
      </c>
      <c r="AP329" s="68" t="b">
        <f t="shared" si="46"/>
        <v>1</v>
      </c>
      <c r="AQ329" s="68" t="b">
        <f>OR(P329="",X329="",AE329&lt;&gt;"Italia",_xlfn.IFNA(VLOOKUP(X329,COMUNI!A:B,2,FALSE),"")=MID(P329,12,4))</f>
        <v>1</v>
      </c>
      <c r="AR329" s="68" t="b">
        <f t="shared" si="47"/>
        <v>1</v>
      </c>
      <c r="AS329" s="68" t="b">
        <f>IF(AE329="Italia",OR(P329="",U329="",_xlfn.IFNA(VLOOKUP(MID(P329,9,1),MESI!A:B,2,FALSE),"")=MONTH(U329)),TRUE)</f>
        <v>1</v>
      </c>
      <c r="AT329" s="67" t="b">
        <f t="shared" si="48"/>
        <v>1</v>
      </c>
      <c r="AU329" s="67" t="b">
        <f t="shared" si="49"/>
        <v>1</v>
      </c>
      <c r="AV329" s="67" t="b">
        <f t="shared" si="50"/>
        <v>1</v>
      </c>
      <c r="AW329" s="67" t="b">
        <f t="shared" si="51"/>
        <v>1</v>
      </c>
      <c r="AX329" s="67" t="b">
        <f t="shared" si="52"/>
        <v>1</v>
      </c>
      <c r="AY329" s="67" t="s">
        <v>17993</v>
      </c>
      <c r="AZ329" s="67">
        <f t="shared" si="53"/>
        <v>86</v>
      </c>
      <c r="BA329" s="67" t="b">
        <f t="shared" si="54"/>
        <v>1</v>
      </c>
      <c r="BB329" s="84" t="str">
        <f t="shared" si="55"/>
        <v/>
      </c>
      <c r="BC329" s="84" t="str">
        <f t="shared" si="56"/>
        <v/>
      </c>
      <c r="BD329" s="84" t="str">
        <f t="shared" si="57"/>
        <v/>
      </c>
      <c r="BE329" s="84" t="str">
        <f t="shared" si="58"/>
        <v/>
      </c>
      <c r="BF329" s="67" t="b">
        <f t="shared" si="59"/>
        <v>1</v>
      </c>
      <c r="BG329" s="67" t="b">
        <f>IF(ISNA(VLOOKUP(P329,$P$243:P328,1,FALSE)),TRUE,IF(LEN(P329)=16,FALSE,TRUE))</f>
        <v>1</v>
      </c>
      <c r="BH329" s="70" t="b">
        <f t="shared" ca="1" si="60"/>
        <v>1</v>
      </c>
      <c r="BI329" s="70" t="b">
        <f t="shared" ca="1" si="61"/>
        <v>1</v>
      </c>
      <c r="BJ329" s="67" t="b">
        <f>IF(AND(P329&lt;&gt;"",AE329&lt;&gt;"",AE329&lt;&gt;"Italia",ISNA(VLOOKUP(MID(P329,12,4),COMUNI!B:B,1,FALSE))=FALSE),FALSE,TRUE)</f>
        <v>1</v>
      </c>
      <c r="BK329" s="67" t="b">
        <f t="shared" si="62"/>
        <v>1</v>
      </c>
      <c r="BL329" s="67" t="b">
        <f t="shared" si="63"/>
        <v>1</v>
      </c>
      <c r="BU329" s="67" t="str">
        <f t="shared" si="64"/>
        <v/>
      </c>
      <c r="BV329" s="67" t="str">
        <f t="shared" si="65"/>
        <v/>
      </c>
      <c r="BW329" s="67" t="str">
        <f t="shared" si="66"/>
        <v/>
      </c>
      <c r="BX329" s="67" t="str">
        <f t="shared" si="67"/>
        <v/>
      </c>
      <c r="BY329" s="67" t="str">
        <f t="shared" si="68"/>
        <v/>
      </c>
      <c r="BZ329" s="67" t="str">
        <f t="shared" si="69"/>
        <v/>
      </c>
      <c r="CA329" s="67" t="str">
        <f t="shared" si="70"/>
        <v/>
      </c>
      <c r="CB329" s="67" t="str">
        <f t="shared" si="71"/>
        <v/>
      </c>
      <c r="CC329" s="67" t="str">
        <f t="shared" si="72"/>
        <v/>
      </c>
      <c r="CD329" s="67" t="str">
        <f t="shared" si="73"/>
        <v/>
      </c>
      <c r="CE329" s="67" t="str">
        <f t="shared" si="74"/>
        <v/>
      </c>
      <c r="CF329" s="67" t="str">
        <f t="shared" si="75"/>
        <v/>
      </c>
      <c r="CG329" s="67" t="str">
        <f t="shared" si="82"/>
        <v/>
      </c>
      <c r="CH329" s="67" t="str">
        <f t="shared" ca="1" si="76"/>
        <v/>
      </c>
      <c r="CI329" s="67" t="str">
        <f t="shared" ca="1" si="77"/>
        <v/>
      </c>
      <c r="CJ329" s="67" t="str">
        <f t="shared" si="78"/>
        <v/>
      </c>
      <c r="CK329" s="67" t="str">
        <f t="shared" si="79"/>
        <v/>
      </c>
      <c r="CL329" s="67" t="str">
        <f t="shared" si="80"/>
        <v/>
      </c>
    </row>
    <row r="330" spans="1:90" ht="29.25" customHeight="1" x14ac:dyDescent="0.3">
      <c r="A330" s="85">
        <v>87</v>
      </c>
      <c r="B330" s="111"/>
      <c r="C330" s="112"/>
      <c r="D330" s="112"/>
      <c r="E330" s="112"/>
      <c r="F330" s="112"/>
      <c r="G330" s="112"/>
      <c r="H330" s="112"/>
      <c r="I330" s="113"/>
      <c r="J330" s="111"/>
      <c r="K330" s="112"/>
      <c r="L330" s="112"/>
      <c r="M330" s="112"/>
      <c r="N330" s="112"/>
      <c r="O330" s="113"/>
      <c r="P330" s="119"/>
      <c r="Q330" s="120"/>
      <c r="R330" s="120"/>
      <c r="S330" s="120"/>
      <c r="T330" s="120"/>
      <c r="U330" s="114"/>
      <c r="V330" s="115"/>
      <c r="W330" s="116"/>
      <c r="X330" s="111"/>
      <c r="Y330" s="112"/>
      <c r="Z330" s="112"/>
      <c r="AA330" s="113"/>
      <c r="AB330" s="111"/>
      <c r="AC330" s="117"/>
      <c r="AD330" s="118"/>
      <c r="AE330" s="111"/>
      <c r="AF330" s="112"/>
      <c r="AG330" s="113"/>
      <c r="AH330" s="111"/>
      <c r="AI330" s="112"/>
      <c r="AJ330" s="112"/>
      <c r="AK330" s="113"/>
      <c r="AL330" s="67">
        <f t="shared" si="81"/>
        <v>87</v>
      </c>
      <c r="AM330" s="82" t="str">
        <f t="shared" ca="1" si="44"/>
        <v/>
      </c>
      <c r="AN330" s="68" t="str">
        <f t="shared" si="45"/>
        <v/>
      </c>
      <c r="AO330" s="68" t="b">
        <f>IF(AND(P330&lt;&gt;"",AE330="Italia",LEN(P330)=16,ISNA(VLOOKUP(MID(P330,12,4),COMUNI!B:B,1,FALSE))),FALSE,TRUE)</f>
        <v>1</v>
      </c>
      <c r="AP330" s="68" t="b">
        <f t="shared" si="46"/>
        <v>1</v>
      </c>
      <c r="AQ330" s="68" t="b">
        <f>OR(P330="",X330="",AE330&lt;&gt;"Italia",_xlfn.IFNA(VLOOKUP(X330,COMUNI!A:B,2,FALSE),"")=MID(P330,12,4))</f>
        <v>1</v>
      </c>
      <c r="AR330" s="68" t="b">
        <f t="shared" si="47"/>
        <v>1</v>
      </c>
      <c r="AS330" s="68" t="b">
        <f>IF(AE330="Italia",OR(P330="",U330="",_xlfn.IFNA(VLOOKUP(MID(P330,9,1),MESI!A:B,2,FALSE),"")=MONTH(U330)),TRUE)</f>
        <v>1</v>
      </c>
      <c r="AT330" s="67" t="b">
        <f t="shared" si="48"/>
        <v>1</v>
      </c>
      <c r="AU330" s="67" t="b">
        <f t="shared" si="49"/>
        <v>1</v>
      </c>
      <c r="AV330" s="67" t="b">
        <f t="shared" si="50"/>
        <v>1</v>
      </c>
      <c r="AW330" s="67" t="b">
        <f t="shared" si="51"/>
        <v>1</v>
      </c>
      <c r="AX330" s="67" t="b">
        <f t="shared" si="52"/>
        <v>1</v>
      </c>
      <c r="AY330" s="67" t="s">
        <v>17993</v>
      </c>
      <c r="AZ330" s="67">
        <f t="shared" si="53"/>
        <v>87</v>
      </c>
      <c r="BA330" s="67" t="b">
        <f t="shared" si="54"/>
        <v>1</v>
      </c>
      <c r="BB330" s="84" t="str">
        <f t="shared" si="55"/>
        <v/>
      </c>
      <c r="BC330" s="84" t="str">
        <f t="shared" si="56"/>
        <v/>
      </c>
      <c r="BD330" s="84" t="str">
        <f t="shared" si="57"/>
        <v/>
      </c>
      <c r="BE330" s="84" t="str">
        <f t="shared" si="58"/>
        <v/>
      </c>
      <c r="BF330" s="67" t="b">
        <f t="shared" si="59"/>
        <v>1</v>
      </c>
      <c r="BG330" s="67" t="b">
        <f>IF(ISNA(VLOOKUP(P330,$P$243:P329,1,FALSE)),TRUE,IF(LEN(P330)=16,FALSE,TRUE))</f>
        <v>1</v>
      </c>
      <c r="BH330" s="70" t="b">
        <f t="shared" ca="1" si="60"/>
        <v>1</v>
      </c>
      <c r="BI330" s="70" t="b">
        <f t="shared" ca="1" si="61"/>
        <v>1</v>
      </c>
      <c r="BJ330" s="67" t="b">
        <f>IF(AND(P330&lt;&gt;"",AE330&lt;&gt;"",AE330&lt;&gt;"Italia",ISNA(VLOOKUP(MID(P330,12,4),COMUNI!B:B,1,FALSE))=FALSE),FALSE,TRUE)</f>
        <v>1</v>
      </c>
      <c r="BK330" s="67" t="b">
        <f t="shared" si="62"/>
        <v>1</v>
      </c>
      <c r="BL330" s="67" t="b">
        <f t="shared" si="63"/>
        <v>1</v>
      </c>
      <c r="BU330" s="67" t="str">
        <f t="shared" si="64"/>
        <v/>
      </c>
      <c r="BV330" s="67" t="str">
        <f t="shared" si="65"/>
        <v/>
      </c>
      <c r="BW330" s="67" t="str">
        <f t="shared" si="66"/>
        <v/>
      </c>
      <c r="BX330" s="67" t="str">
        <f t="shared" si="67"/>
        <v/>
      </c>
      <c r="BY330" s="67" t="str">
        <f t="shared" si="68"/>
        <v/>
      </c>
      <c r="BZ330" s="67" t="str">
        <f t="shared" si="69"/>
        <v/>
      </c>
      <c r="CA330" s="67" t="str">
        <f t="shared" si="70"/>
        <v/>
      </c>
      <c r="CB330" s="67" t="str">
        <f t="shared" si="71"/>
        <v/>
      </c>
      <c r="CC330" s="67" t="str">
        <f t="shared" si="72"/>
        <v/>
      </c>
      <c r="CD330" s="67" t="str">
        <f t="shared" si="73"/>
        <v/>
      </c>
      <c r="CE330" s="67" t="str">
        <f t="shared" si="74"/>
        <v/>
      </c>
      <c r="CF330" s="67" t="str">
        <f t="shared" si="75"/>
        <v/>
      </c>
      <c r="CG330" s="67" t="str">
        <f t="shared" si="82"/>
        <v/>
      </c>
      <c r="CH330" s="67" t="str">
        <f t="shared" ca="1" si="76"/>
        <v/>
      </c>
      <c r="CI330" s="67" t="str">
        <f t="shared" ca="1" si="77"/>
        <v/>
      </c>
      <c r="CJ330" s="67" t="str">
        <f t="shared" si="78"/>
        <v/>
      </c>
      <c r="CK330" s="67" t="str">
        <f t="shared" si="79"/>
        <v/>
      </c>
      <c r="CL330" s="67" t="str">
        <f t="shared" si="80"/>
        <v/>
      </c>
    </row>
    <row r="331" spans="1:90" ht="29.25" customHeight="1" x14ac:dyDescent="0.3">
      <c r="A331" s="85">
        <v>88</v>
      </c>
      <c r="B331" s="111"/>
      <c r="C331" s="112"/>
      <c r="D331" s="112"/>
      <c r="E331" s="112"/>
      <c r="F331" s="112"/>
      <c r="G331" s="112"/>
      <c r="H331" s="112"/>
      <c r="I331" s="113"/>
      <c r="J331" s="111"/>
      <c r="K331" s="112"/>
      <c r="L331" s="112"/>
      <c r="M331" s="112"/>
      <c r="N331" s="112"/>
      <c r="O331" s="113"/>
      <c r="P331" s="119"/>
      <c r="Q331" s="120"/>
      <c r="R331" s="120"/>
      <c r="S331" s="120"/>
      <c r="T331" s="120"/>
      <c r="U331" s="114"/>
      <c r="V331" s="115"/>
      <c r="W331" s="116"/>
      <c r="X331" s="111"/>
      <c r="Y331" s="112"/>
      <c r="Z331" s="112"/>
      <c r="AA331" s="113"/>
      <c r="AB331" s="111"/>
      <c r="AC331" s="117"/>
      <c r="AD331" s="118"/>
      <c r="AE331" s="111"/>
      <c r="AF331" s="112"/>
      <c r="AG331" s="113"/>
      <c r="AH331" s="111"/>
      <c r="AI331" s="112"/>
      <c r="AJ331" s="112"/>
      <c r="AK331" s="113"/>
      <c r="AL331" s="67">
        <f t="shared" si="81"/>
        <v>88</v>
      </c>
      <c r="AM331" s="82" t="str">
        <f t="shared" ca="1" si="44"/>
        <v/>
      </c>
      <c r="AN331" s="68" t="str">
        <f t="shared" si="45"/>
        <v/>
      </c>
      <c r="AO331" s="68" t="b">
        <f>IF(AND(P331&lt;&gt;"",AE331="Italia",LEN(P331)=16,ISNA(VLOOKUP(MID(P331,12,4),COMUNI!B:B,1,FALSE))),FALSE,TRUE)</f>
        <v>1</v>
      </c>
      <c r="AP331" s="68" t="b">
        <f t="shared" si="46"/>
        <v>1</v>
      </c>
      <c r="AQ331" s="68" t="b">
        <f>OR(P331="",X331="",AE331&lt;&gt;"Italia",_xlfn.IFNA(VLOOKUP(X331,COMUNI!A:B,2,FALSE),"")=MID(P331,12,4))</f>
        <v>1</v>
      </c>
      <c r="AR331" s="68" t="b">
        <f t="shared" si="47"/>
        <v>1</v>
      </c>
      <c r="AS331" s="68" t="b">
        <f>IF(AE331="Italia",OR(P331="",U331="",_xlfn.IFNA(VLOOKUP(MID(P331,9,1),MESI!A:B,2,FALSE),"")=MONTH(U331)),TRUE)</f>
        <v>1</v>
      </c>
      <c r="AT331" s="67" t="b">
        <f t="shared" si="48"/>
        <v>1</v>
      </c>
      <c r="AU331" s="67" t="b">
        <f t="shared" si="49"/>
        <v>1</v>
      </c>
      <c r="AV331" s="67" t="b">
        <f t="shared" si="50"/>
        <v>1</v>
      </c>
      <c r="AW331" s="67" t="b">
        <f t="shared" si="51"/>
        <v>1</v>
      </c>
      <c r="AX331" s="67" t="b">
        <f t="shared" si="52"/>
        <v>1</v>
      </c>
      <c r="AY331" s="67" t="s">
        <v>17993</v>
      </c>
      <c r="AZ331" s="67">
        <f t="shared" si="53"/>
        <v>88</v>
      </c>
      <c r="BA331" s="67" t="b">
        <f t="shared" si="54"/>
        <v>1</v>
      </c>
      <c r="BB331" s="84" t="str">
        <f t="shared" si="55"/>
        <v/>
      </c>
      <c r="BC331" s="84" t="str">
        <f t="shared" si="56"/>
        <v/>
      </c>
      <c r="BD331" s="84" t="str">
        <f t="shared" si="57"/>
        <v/>
      </c>
      <c r="BE331" s="84" t="str">
        <f t="shared" si="58"/>
        <v/>
      </c>
      <c r="BF331" s="67" t="b">
        <f t="shared" si="59"/>
        <v>1</v>
      </c>
      <c r="BG331" s="67" t="b">
        <f>IF(ISNA(VLOOKUP(P331,$P$243:P330,1,FALSE)),TRUE,IF(LEN(P331)=16,FALSE,TRUE))</f>
        <v>1</v>
      </c>
      <c r="BH331" s="70" t="b">
        <f t="shared" ca="1" si="60"/>
        <v>1</v>
      </c>
      <c r="BI331" s="70" t="b">
        <f t="shared" ca="1" si="61"/>
        <v>1</v>
      </c>
      <c r="BJ331" s="67" t="b">
        <f>IF(AND(P331&lt;&gt;"",AE331&lt;&gt;"",AE331&lt;&gt;"Italia",ISNA(VLOOKUP(MID(P331,12,4),COMUNI!B:B,1,FALSE))=FALSE),FALSE,TRUE)</f>
        <v>1</v>
      </c>
      <c r="BK331" s="67" t="b">
        <f t="shared" si="62"/>
        <v>1</v>
      </c>
      <c r="BL331" s="67" t="b">
        <f t="shared" si="63"/>
        <v>1</v>
      </c>
      <c r="BU331" s="67" t="str">
        <f t="shared" si="64"/>
        <v/>
      </c>
      <c r="BV331" s="67" t="str">
        <f t="shared" si="65"/>
        <v/>
      </c>
      <c r="BW331" s="67" t="str">
        <f t="shared" si="66"/>
        <v/>
      </c>
      <c r="BX331" s="67" t="str">
        <f t="shared" si="67"/>
        <v/>
      </c>
      <c r="BY331" s="67" t="str">
        <f t="shared" si="68"/>
        <v/>
      </c>
      <c r="BZ331" s="67" t="str">
        <f t="shared" si="69"/>
        <v/>
      </c>
      <c r="CA331" s="67" t="str">
        <f t="shared" si="70"/>
        <v/>
      </c>
      <c r="CB331" s="67" t="str">
        <f t="shared" si="71"/>
        <v/>
      </c>
      <c r="CC331" s="67" t="str">
        <f t="shared" si="72"/>
        <v/>
      </c>
      <c r="CD331" s="67" t="str">
        <f t="shared" si="73"/>
        <v/>
      </c>
      <c r="CE331" s="67" t="str">
        <f t="shared" si="74"/>
        <v/>
      </c>
      <c r="CF331" s="67" t="str">
        <f t="shared" si="75"/>
        <v/>
      </c>
      <c r="CG331" s="67" t="str">
        <f t="shared" si="82"/>
        <v/>
      </c>
      <c r="CH331" s="67" t="str">
        <f t="shared" ca="1" si="76"/>
        <v/>
      </c>
      <c r="CI331" s="67" t="str">
        <f t="shared" ca="1" si="77"/>
        <v/>
      </c>
      <c r="CJ331" s="67" t="str">
        <f t="shared" si="78"/>
        <v/>
      </c>
      <c r="CK331" s="67" t="str">
        <f t="shared" si="79"/>
        <v/>
      </c>
      <c r="CL331" s="67" t="str">
        <f t="shared" si="80"/>
        <v/>
      </c>
    </row>
    <row r="332" spans="1:90" ht="29.25" customHeight="1" x14ac:dyDescent="0.3">
      <c r="A332" s="85">
        <v>89</v>
      </c>
      <c r="B332" s="111"/>
      <c r="C332" s="112"/>
      <c r="D332" s="112"/>
      <c r="E332" s="112"/>
      <c r="F332" s="112"/>
      <c r="G332" s="112"/>
      <c r="H332" s="112"/>
      <c r="I332" s="113"/>
      <c r="J332" s="111"/>
      <c r="K332" s="112"/>
      <c r="L332" s="112"/>
      <c r="M332" s="112"/>
      <c r="N332" s="112"/>
      <c r="O332" s="113"/>
      <c r="P332" s="119"/>
      <c r="Q332" s="120"/>
      <c r="R332" s="120"/>
      <c r="S332" s="120"/>
      <c r="T332" s="120"/>
      <c r="U332" s="114"/>
      <c r="V332" s="115"/>
      <c r="W332" s="116"/>
      <c r="X332" s="111"/>
      <c r="Y332" s="112"/>
      <c r="Z332" s="112"/>
      <c r="AA332" s="113"/>
      <c r="AB332" s="111"/>
      <c r="AC332" s="117"/>
      <c r="AD332" s="118"/>
      <c r="AE332" s="111"/>
      <c r="AF332" s="112"/>
      <c r="AG332" s="113"/>
      <c r="AH332" s="111"/>
      <c r="AI332" s="112"/>
      <c r="AJ332" s="112"/>
      <c r="AK332" s="113"/>
      <c r="AL332" s="67">
        <f t="shared" si="81"/>
        <v>89</v>
      </c>
      <c r="AM332" s="82" t="str">
        <f t="shared" ca="1" si="44"/>
        <v/>
      </c>
      <c r="AN332" s="68" t="str">
        <f t="shared" si="45"/>
        <v/>
      </c>
      <c r="AO332" s="68" t="b">
        <f>IF(AND(P332&lt;&gt;"",AE332="Italia",LEN(P332)=16,ISNA(VLOOKUP(MID(P332,12,4),COMUNI!B:B,1,FALSE))),FALSE,TRUE)</f>
        <v>1</v>
      </c>
      <c r="AP332" s="68" t="b">
        <f t="shared" si="46"/>
        <v>1</v>
      </c>
      <c r="AQ332" s="68" t="b">
        <f>OR(P332="",X332="",AE332&lt;&gt;"Italia",_xlfn.IFNA(VLOOKUP(X332,COMUNI!A:B,2,FALSE),"")=MID(P332,12,4))</f>
        <v>1</v>
      </c>
      <c r="AR332" s="68" t="b">
        <f t="shared" si="47"/>
        <v>1</v>
      </c>
      <c r="AS332" s="68" t="b">
        <f>IF(AE332="Italia",OR(P332="",U332="",_xlfn.IFNA(VLOOKUP(MID(P332,9,1),MESI!A:B,2,FALSE),"")=MONTH(U332)),TRUE)</f>
        <v>1</v>
      </c>
      <c r="AT332" s="67" t="b">
        <f t="shared" si="48"/>
        <v>1</v>
      </c>
      <c r="AU332" s="67" t="b">
        <f t="shared" si="49"/>
        <v>1</v>
      </c>
      <c r="AV332" s="67" t="b">
        <f t="shared" si="50"/>
        <v>1</v>
      </c>
      <c r="AW332" s="67" t="b">
        <f t="shared" si="51"/>
        <v>1</v>
      </c>
      <c r="AX332" s="67" t="b">
        <f t="shared" si="52"/>
        <v>1</v>
      </c>
      <c r="AY332" s="67" t="s">
        <v>17993</v>
      </c>
      <c r="AZ332" s="67">
        <f t="shared" si="53"/>
        <v>89</v>
      </c>
      <c r="BA332" s="67" t="b">
        <f t="shared" si="54"/>
        <v>1</v>
      </c>
      <c r="BB332" s="84" t="str">
        <f t="shared" si="55"/>
        <v/>
      </c>
      <c r="BC332" s="84" t="str">
        <f t="shared" si="56"/>
        <v/>
      </c>
      <c r="BD332" s="84" t="str">
        <f t="shared" si="57"/>
        <v/>
      </c>
      <c r="BE332" s="84" t="str">
        <f t="shared" si="58"/>
        <v/>
      </c>
      <c r="BF332" s="67" t="b">
        <f t="shared" si="59"/>
        <v>1</v>
      </c>
      <c r="BG332" s="67" t="b">
        <f>IF(ISNA(VLOOKUP(P332,$P$243:P331,1,FALSE)),TRUE,IF(LEN(P332)=16,FALSE,TRUE))</f>
        <v>1</v>
      </c>
      <c r="BH332" s="70" t="b">
        <f t="shared" ca="1" si="60"/>
        <v>1</v>
      </c>
      <c r="BI332" s="70" t="b">
        <f t="shared" ca="1" si="61"/>
        <v>1</v>
      </c>
      <c r="BJ332" s="67" t="b">
        <f>IF(AND(P332&lt;&gt;"",AE332&lt;&gt;"",AE332&lt;&gt;"Italia",ISNA(VLOOKUP(MID(P332,12,4),COMUNI!B:B,1,FALSE))=FALSE),FALSE,TRUE)</f>
        <v>1</v>
      </c>
      <c r="BK332" s="67" t="b">
        <f t="shared" si="62"/>
        <v>1</v>
      </c>
      <c r="BL332" s="67" t="b">
        <f t="shared" si="63"/>
        <v>1</v>
      </c>
      <c r="BU332" s="67" t="str">
        <f t="shared" si="64"/>
        <v/>
      </c>
      <c r="BV332" s="67" t="str">
        <f t="shared" si="65"/>
        <v/>
      </c>
      <c r="BW332" s="67" t="str">
        <f t="shared" si="66"/>
        <v/>
      </c>
      <c r="BX332" s="67" t="str">
        <f t="shared" si="67"/>
        <v/>
      </c>
      <c r="BY332" s="67" t="str">
        <f t="shared" si="68"/>
        <v/>
      </c>
      <c r="BZ332" s="67" t="str">
        <f t="shared" si="69"/>
        <v/>
      </c>
      <c r="CA332" s="67" t="str">
        <f t="shared" si="70"/>
        <v/>
      </c>
      <c r="CB332" s="67" t="str">
        <f t="shared" si="71"/>
        <v/>
      </c>
      <c r="CC332" s="67" t="str">
        <f t="shared" si="72"/>
        <v/>
      </c>
      <c r="CD332" s="67" t="str">
        <f t="shared" si="73"/>
        <v/>
      </c>
      <c r="CE332" s="67" t="str">
        <f t="shared" si="74"/>
        <v/>
      </c>
      <c r="CF332" s="67" t="str">
        <f t="shared" si="75"/>
        <v/>
      </c>
      <c r="CG332" s="67" t="str">
        <f t="shared" si="82"/>
        <v/>
      </c>
      <c r="CH332" s="67" t="str">
        <f t="shared" ca="1" si="76"/>
        <v/>
      </c>
      <c r="CI332" s="67" t="str">
        <f t="shared" ca="1" si="77"/>
        <v/>
      </c>
      <c r="CJ332" s="67" t="str">
        <f t="shared" si="78"/>
        <v/>
      </c>
      <c r="CK332" s="67" t="str">
        <f t="shared" si="79"/>
        <v/>
      </c>
      <c r="CL332" s="67" t="str">
        <f t="shared" si="80"/>
        <v/>
      </c>
    </row>
    <row r="333" spans="1:90" ht="29.25" customHeight="1" x14ac:dyDescent="0.3">
      <c r="A333" s="85">
        <v>90</v>
      </c>
      <c r="B333" s="111"/>
      <c r="C333" s="112"/>
      <c r="D333" s="112"/>
      <c r="E333" s="112"/>
      <c r="F333" s="112"/>
      <c r="G333" s="112"/>
      <c r="H333" s="112"/>
      <c r="I333" s="113"/>
      <c r="J333" s="111"/>
      <c r="K333" s="112"/>
      <c r="L333" s="112"/>
      <c r="M333" s="112"/>
      <c r="N333" s="112"/>
      <c r="O333" s="113"/>
      <c r="P333" s="119"/>
      <c r="Q333" s="120"/>
      <c r="R333" s="120"/>
      <c r="S333" s="120"/>
      <c r="T333" s="120"/>
      <c r="U333" s="114"/>
      <c r="V333" s="115"/>
      <c r="W333" s="116"/>
      <c r="X333" s="111"/>
      <c r="Y333" s="112"/>
      <c r="Z333" s="112"/>
      <c r="AA333" s="113"/>
      <c r="AB333" s="111"/>
      <c r="AC333" s="117"/>
      <c r="AD333" s="118"/>
      <c r="AE333" s="111"/>
      <c r="AF333" s="112"/>
      <c r="AG333" s="113"/>
      <c r="AH333" s="111"/>
      <c r="AI333" s="112"/>
      <c r="AJ333" s="112"/>
      <c r="AK333" s="113"/>
      <c r="AL333" s="67">
        <f t="shared" si="81"/>
        <v>90</v>
      </c>
      <c r="AM333" s="82" t="str">
        <f t="shared" ca="1" si="44"/>
        <v/>
      </c>
      <c r="AN333" s="68" t="str">
        <f t="shared" si="45"/>
        <v/>
      </c>
      <c r="AO333" s="68" t="b">
        <f>IF(AND(P333&lt;&gt;"",AE333="Italia",LEN(P333)=16,ISNA(VLOOKUP(MID(P333,12,4),COMUNI!B:B,1,FALSE))),FALSE,TRUE)</f>
        <v>1</v>
      </c>
      <c r="AP333" s="68" t="b">
        <f t="shared" si="46"/>
        <v>1</v>
      </c>
      <c r="AQ333" s="68" t="b">
        <f>OR(P333="",X333="",AE333&lt;&gt;"Italia",_xlfn.IFNA(VLOOKUP(X333,COMUNI!A:B,2,FALSE),"")=MID(P333,12,4))</f>
        <v>1</v>
      </c>
      <c r="AR333" s="68" t="b">
        <f t="shared" si="47"/>
        <v>1</v>
      </c>
      <c r="AS333" s="68" t="b">
        <f>IF(AE333="Italia",OR(P333="",U333="",_xlfn.IFNA(VLOOKUP(MID(P333,9,1),MESI!A:B,2,FALSE),"")=MONTH(U333)),TRUE)</f>
        <v>1</v>
      </c>
      <c r="AT333" s="67" t="b">
        <f t="shared" si="48"/>
        <v>1</v>
      </c>
      <c r="AU333" s="67" t="b">
        <f t="shared" si="49"/>
        <v>1</v>
      </c>
      <c r="AV333" s="67" t="b">
        <f t="shared" si="50"/>
        <v>1</v>
      </c>
      <c r="AW333" s="67" t="b">
        <f t="shared" si="51"/>
        <v>1</v>
      </c>
      <c r="AX333" s="67" t="b">
        <f t="shared" si="52"/>
        <v>1</v>
      </c>
      <c r="AY333" s="67" t="s">
        <v>17993</v>
      </c>
      <c r="AZ333" s="67">
        <f t="shared" si="53"/>
        <v>90</v>
      </c>
      <c r="BA333" s="67" t="b">
        <f t="shared" si="54"/>
        <v>1</v>
      </c>
      <c r="BB333" s="84" t="str">
        <f t="shared" si="55"/>
        <v/>
      </c>
      <c r="BC333" s="84" t="str">
        <f t="shared" si="56"/>
        <v/>
      </c>
      <c r="BD333" s="84" t="str">
        <f t="shared" si="57"/>
        <v/>
      </c>
      <c r="BE333" s="84" t="str">
        <f t="shared" si="58"/>
        <v/>
      </c>
      <c r="BF333" s="67" t="b">
        <f t="shared" si="59"/>
        <v>1</v>
      </c>
      <c r="BG333" s="67" t="b">
        <f>IF(ISNA(VLOOKUP(P333,$P$243:P332,1,FALSE)),TRUE,IF(LEN(P333)=16,FALSE,TRUE))</f>
        <v>1</v>
      </c>
      <c r="BH333" s="70" t="b">
        <f t="shared" ca="1" si="60"/>
        <v>1</v>
      </c>
      <c r="BI333" s="70" t="b">
        <f t="shared" ca="1" si="61"/>
        <v>1</v>
      </c>
      <c r="BJ333" s="67" t="b">
        <f>IF(AND(P333&lt;&gt;"",AE333&lt;&gt;"",AE333&lt;&gt;"Italia",ISNA(VLOOKUP(MID(P333,12,4),COMUNI!B:B,1,FALSE))=FALSE),FALSE,TRUE)</f>
        <v>1</v>
      </c>
      <c r="BK333" s="67" t="b">
        <f t="shared" si="62"/>
        <v>1</v>
      </c>
      <c r="BL333" s="67" t="b">
        <f t="shared" si="63"/>
        <v>1</v>
      </c>
      <c r="BU333" s="67" t="str">
        <f t="shared" si="64"/>
        <v/>
      </c>
      <c r="BV333" s="67" t="str">
        <f t="shared" si="65"/>
        <v/>
      </c>
      <c r="BW333" s="67" t="str">
        <f t="shared" si="66"/>
        <v/>
      </c>
      <c r="BX333" s="67" t="str">
        <f t="shared" si="67"/>
        <v/>
      </c>
      <c r="BY333" s="67" t="str">
        <f t="shared" si="68"/>
        <v/>
      </c>
      <c r="BZ333" s="67" t="str">
        <f t="shared" si="69"/>
        <v/>
      </c>
      <c r="CA333" s="67" t="str">
        <f t="shared" si="70"/>
        <v/>
      </c>
      <c r="CB333" s="67" t="str">
        <f t="shared" si="71"/>
        <v/>
      </c>
      <c r="CC333" s="67" t="str">
        <f t="shared" si="72"/>
        <v/>
      </c>
      <c r="CD333" s="67" t="str">
        <f t="shared" si="73"/>
        <v/>
      </c>
      <c r="CE333" s="67" t="str">
        <f t="shared" si="74"/>
        <v/>
      </c>
      <c r="CF333" s="67" t="str">
        <f t="shared" si="75"/>
        <v/>
      </c>
      <c r="CG333" s="67" t="str">
        <f t="shared" si="82"/>
        <v/>
      </c>
      <c r="CH333" s="67" t="str">
        <f t="shared" ca="1" si="76"/>
        <v/>
      </c>
      <c r="CI333" s="67" t="str">
        <f t="shared" ca="1" si="77"/>
        <v/>
      </c>
      <c r="CJ333" s="67" t="str">
        <f t="shared" si="78"/>
        <v/>
      </c>
      <c r="CK333" s="67" t="str">
        <f t="shared" si="79"/>
        <v/>
      </c>
      <c r="CL333" s="67" t="str">
        <f t="shared" si="80"/>
        <v/>
      </c>
    </row>
    <row r="334" spans="1:90" ht="29.25" customHeight="1" x14ac:dyDescent="0.3">
      <c r="A334" s="85">
        <v>91</v>
      </c>
      <c r="B334" s="111"/>
      <c r="C334" s="112"/>
      <c r="D334" s="112"/>
      <c r="E334" s="112"/>
      <c r="F334" s="112"/>
      <c r="G334" s="112"/>
      <c r="H334" s="112"/>
      <c r="I334" s="113"/>
      <c r="J334" s="111"/>
      <c r="K334" s="112"/>
      <c r="L334" s="112"/>
      <c r="M334" s="112"/>
      <c r="N334" s="112"/>
      <c r="O334" s="113"/>
      <c r="P334" s="119"/>
      <c r="Q334" s="120"/>
      <c r="R334" s="120"/>
      <c r="S334" s="120"/>
      <c r="T334" s="120"/>
      <c r="U334" s="114"/>
      <c r="V334" s="115"/>
      <c r="W334" s="116"/>
      <c r="X334" s="111"/>
      <c r="Y334" s="112"/>
      <c r="Z334" s="112"/>
      <c r="AA334" s="113"/>
      <c r="AB334" s="111"/>
      <c r="AC334" s="117"/>
      <c r="AD334" s="118"/>
      <c r="AE334" s="111"/>
      <c r="AF334" s="112"/>
      <c r="AG334" s="113"/>
      <c r="AH334" s="111"/>
      <c r="AI334" s="112"/>
      <c r="AJ334" s="112"/>
      <c r="AK334" s="113"/>
      <c r="AL334" s="67">
        <f t="shared" si="81"/>
        <v>91</v>
      </c>
      <c r="AM334" s="82" t="str">
        <f t="shared" ca="1" si="44"/>
        <v/>
      </c>
      <c r="AN334" s="68" t="str">
        <f t="shared" si="45"/>
        <v/>
      </c>
      <c r="AO334" s="68" t="b">
        <f>IF(AND(P334&lt;&gt;"",AE334="Italia",LEN(P334)=16,ISNA(VLOOKUP(MID(P334,12,4),COMUNI!B:B,1,FALSE))),FALSE,TRUE)</f>
        <v>1</v>
      </c>
      <c r="AP334" s="68" t="b">
        <f t="shared" si="46"/>
        <v>1</v>
      </c>
      <c r="AQ334" s="68" t="b">
        <f>OR(P334="",X334="",AE334&lt;&gt;"Italia",_xlfn.IFNA(VLOOKUP(X334,COMUNI!A:B,2,FALSE),"")=MID(P334,12,4))</f>
        <v>1</v>
      </c>
      <c r="AR334" s="68" t="b">
        <f t="shared" si="47"/>
        <v>1</v>
      </c>
      <c r="AS334" s="68" t="b">
        <f>IF(AE334="Italia",OR(P334="",U334="",_xlfn.IFNA(VLOOKUP(MID(P334,9,1),MESI!A:B,2,FALSE),"")=MONTH(U334)),TRUE)</f>
        <v>1</v>
      </c>
      <c r="AT334" s="67" t="b">
        <f t="shared" si="48"/>
        <v>1</v>
      </c>
      <c r="AU334" s="67" t="b">
        <f t="shared" si="49"/>
        <v>1</v>
      </c>
      <c r="AV334" s="67" t="b">
        <f t="shared" si="50"/>
        <v>1</v>
      </c>
      <c r="AW334" s="67" t="b">
        <f t="shared" si="51"/>
        <v>1</v>
      </c>
      <c r="AX334" s="67" t="b">
        <f t="shared" si="52"/>
        <v>1</v>
      </c>
      <c r="AY334" s="67" t="s">
        <v>17993</v>
      </c>
      <c r="AZ334" s="67">
        <f t="shared" si="53"/>
        <v>91</v>
      </c>
      <c r="BA334" s="67" t="b">
        <f t="shared" si="54"/>
        <v>1</v>
      </c>
      <c r="BB334" s="84" t="str">
        <f t="shared" si="55"/>
        <v/>
      </c>
      <c r="BC334" s="84" t="str">
        <f t="shared" si="56"/>
        <v/>
      </c>
      <c r="BD334" s="84" t="str">
        <f t="shared" si="57"/>
        <v/>
      </c>
      <c r="BE334" s="84" t="str">
        <f t="shared" si="58"/>
        <v/>
      </c>
      <c r="BF334" s="67" t="b">
        <f t="shared" si="59"/>
        <v>1</v>
      </c>
      <c r="BG334" s="67" t="b">
        <f>IF(ISNA(VLOOKUP(P334,$P$243:P333,1,FALSE)),TRUE,IF(LEN(P334)=16,FALSE,TRUE))</f>
        <v>1</v>
      </c>
      <c r="BH334" s="70" t="b">
        <f t="shared" ca="1" si="60"/>
        <v>1</v>
      </c>
      <c r="BI334" s="70" t="b">
        <f t="shared" ca="1" si="61"/>
        <v>1</v>
      </c>
      <c r="BJ334" s="67" t="b">
        <f>IF(AND(P334&lt;&gt;"",AE334&lt;&gt;"",AE334&lt;&gt;"Italia",ISNA(VLOOKUP(MID(P334,12,4),COMUNI!B:B,1,FALSE))=FALSE),FALSE,TRUE)</f>
        <v>1</v>
      </c>
      <c r="BK334" s="67" t="b">
        <f t="shared" si="62"/>
        <v>1</v>
      </c>
      <c r="BL334" s="67" t="b">
        <f t="shared" si="63"/>
        <v>1</v>
      </c>
      <c r="BU334" s="67" t="str">
        <f t="shared" si="64"/>
        <v/>
      </c>
      <c r="BV334" s="67" t="str">
        <f t="shared" si="65"/>
        <v/>
      </c>
      <c r="BW334" s="67" t="str">
        <f t="shared" si="66"/>
        <v/>
      </c>
      <c r="BX334" s="67" t="str">
        <f t="shared" si="67"/>
        <v/>
      </c>
      <c r="BY334" s="67" t="str">
        <f t="shared" si="68"/>
        <v/>
      </c>
      <c r="BZ334" s="67" t="str">
        <f t="shared" si="69"/>
        <v/>
      </c>
      <c r="CA334" s="67" t="str">
        <f t="shared" si="70"/>
        <v/>
      </c>
      <c r="CB334" s="67" t="str">
        <f t="shared" si="71"/>
        <v/>
      </c>
      <c r="CC334" s="67" t="str">
        <f t="shared" si="72"/>
        <v/>
      </c>
      <c r="CD334" s="67" t="str">
        <f t="shared" si="73"/>
        <v/>
      </c>
      <c r="CE334" s="67" t="str">
        <f t="shared" si="74"/>
        <v/>
      </c>
      <c r="CF334" s="67" t="str">
        <f t="shared" si="75"/>
        <v/>
      </c>
      <c r="CG334" s="67" t="str">
        <f t="shared" si="82"/>
        <v/>
      </c>
      <c r="CH334" s="67" t="str">
        <f t="shared" ca="1" si="76"/>
        <v/>
      </c>
      <c r="CI334" s="67" t="str">
        <f t="shared" ca="1" si="77"/>
        <v/>
      </c>
      <c r="CJ334" s="67" t="str">
        <f t="shared" si="78"/>
        <v/>
      </c>
      <c r="CK334" s="67" t="str">
        <f t="shared" si="79"/>
        <v/>
      </c>
      <c r="CL334" s="67" t="str">
        <f t="shared" si="80"/>
        <v/>
      </c>
    </row>
    <row r="335" spans="1:90" ht="29.25" customHeight="1" x14ac:dyDescent="0.3">
      <c r="A335" s="85">
        <v>92</v>
      </c>
      <c r="B335" s="111"/>
      <c r="C335" s="112"/>
      <c r="D335" s="112"/>
      <c r="E335" s="112"/>
      <c r="F335" s="112"/>
      <c r="G335" s="112"/>
      <c r="H335" s="112"/>
      <c r="I335" s="113"/>
      <c r="J335" s="111"/>
      <c r="K335" s="112"/>
      <c r="L335" s="112"/>
      <c r="M335" s="112"/>
      <c r="N335" s="112"/>
      <c r="O335" s="113"/>
      <c r="P335" s="119"/>
      <c r="Q335" s="120"/>
      <c r="R335" s="120"/>
      <c r="S335" s="120"/>
      <c r="T335" s="120"/>
      <c r="U335" s="114"/>
      <c r="V335" s="115"/>
      <c r="W335" s="116"/>
      <c r="X335" s="111"/>
      <c r="Y335" s="112"/>
      <c r="Z335" s="112"/>
      <c r="AA335" s="113"/>
      <c r="AB335" s="111"/>
      <c r="AC335" s="117"/>
      <c r="AD335" s="118"/>
      <c r="AE335" s="111"/>
      <c r="AF335" s="112"/>
      <c r="AG335" s="113"/>
      <c r="AH335" s="111"/>
      <c r="AI335" s="112"/>
      <c r="AJ335" s="112"/>
      <c r="AK335" s="113"/>
      <c r="AL335" s="67">
        <f t="shared" si="81"/>
        <v>92</v>
      </c>
      <c r="AM335" s="82" t="str">
        <f t="shared" ca="1" si="44"/>
        <v/>
      </c>
      <c r="AN335" s="68" t="str">
        <f t="shared" si="45"/>
        <v/>
      </c>
      <c r="AO335" s="68" t="b">
        <f>IF(AND(P335&lt;&gt;"",AE335="Italia",LEN(P335)=16,ISNA(VLOOKUP(MID(P335,12,4),COMUNI!B:B,1,FALSE))),FALSE,TRUE)</f>
        <v>1</v>
      </c>
      <c r="AP335" s="68" t="b">
        <f t="shared" si="46"/>
        <v>1</v>
      </c>
      <c r="AQ335" s="68" t="b">
        <f>OR(P335="",X335="",AE335&lt;&gt;"Italia",_xlfn.IFNA(VLOOKUP(X335,COMUNI!A:B,2,FALSE),"")=MID(P335,12,4))</f>
        <v>1</v>
      </c>
      <c r="AR335" s="68" t="b">
        <f t="shared" si="47"/>
        <v>1</v>
      </c>
      <c r="AS335" s="68" t="b">
        <f>IF(AE335="Italia",OR(P335="",U335="",_xlfn.IFNA(VLOOKUP(MID(P335,9,1),MESI!A:B,2,FALSE),"")=MONTH(U335)),TRUE)</f>
        <v>1</v>
      </c>
      <c r="AT335" s="67" t="b">
        <f t="shared" si="48"/>
        <v>1</v>
      </c>
      <c r="AU335" s="67" t="b">
        <f t="shared" si="49"/>
        <v>1</v>
      </c>
      <c r="AV335" s="67" t="b">
        <f t="shared" si="50"/>
        <v>1</v>
      </c>
      <c r="AW335" s="67" t="b">
        <f t="shared" si="51"/>
        <v>1</v>
      </c>
      <c r="AX335" s="67" t="b">
        <f t="shared" si="52"/>
        <v>1</v>
      </c>
      <c r="AY335" s="67" t="s">
        <v>17993</v>
      </c>
      <c r="AZ335" s="67">
        <f t="shared" si="53"/>
        <v>92</v>
      </c>
      <c r="BA335" s="67" t="b">
        <f t="shared" si="54"/>
        <v>1</v>
      </c>
      <c r="BB335" s="84" t="str">
        <f t="shared" si="55"/>
        <v/>
      </c>
      <c r="BC335" s="84" t="str">
        <f t="shared" si="56"/>
        <v/>
      </c>
      <c r="BD335" s="84" t="str">
        <f t="shared" si="57"/>
        <v/>
      </c>
      <c r="BE335" s="84" t="str">
        <f t="shared" si="58"/>
        <v/>
      </c>
      <c r="BF335" s="67" t="b">
        <f t="shared" si="59"/>
        <v>1</v>
      </c>
      <c r="BG335" s="67" t="b">
        <f>IF(ISNA(VLOOKUP(P335,$P$243:P334,1,FALSE)),TRUE,IF(LEN(P335)=16,FALSE,TRUE))</f>
        <v>1</v>
      </c>
      <c r="BH335" s="70" t="b">
        <f t="shared" ca="1" si="60"/>
        <v>1</v>
      </c>
      <c r="BI335" s="70" t="b">
        <f t="shared" ca="1" si="61"/>
        <v>1</v>
      </c>
      <c r="BJ335" s="67" t="b">
        <f>IF(AND(P335&lt;&gt;"",AE335&lt;&gt;"",AE335&lt;&gt;"Italia",ISNA(VLOOKUP(MID(P335,12,4),COMUNI!B:B,1,FALSE))=FALSE),FALSE,TRUE)</f>
        <v>1</v>
      </c>
      <c r="BK335" s="67" t="b">
        <f t="shared" si="62"/>
        <v>1</v>
      </c>
      <c r="BL335" s="67" t="b">
        <f t="shared" si="63"/>
        <v>1</v>
      </c>
      <c r="BU335" s="67" t="str">
        <f t="shared" si="64"/>
        <v/>
      </c>
      <c r="BV335" s="67" t="str">
        <f t="shared" si="65"/>
        <v/>
      </c>
      <c r="BW335" s="67" t="str">
        <f t="shared" si="66"/>
        <v/>
      </c>
      <c r="BX335" s="67" t="str">
        <f t="shared" si="67"/>
        <v/>
      </c>
      <c r="BY335" s="67" t="str">
        <f t="shared" si="68"/>
        <v/>
      </c>
      <c r="BZ335" s="67" t="str">
        <f t="shared" si="69"/>
        <v/>
      </c>
      <c r="CA335" s="67" t="str">
        <f t="shared" si="70"/>
        <v/>
      </c>
      <c r="CB335" s="67" t="str">
        <f t="shared" si="71"/>
        <v/>
      </c>
      <c r="CC335" s="67" t="str">
        <f t="shared" si="72"/>
        <v/>
      </c>
      <c r="CD335" s="67" t="str">
        <f t="shared" si="73"/>
        <v/>
      </c>
      <c r="CE335" s="67" t="str">
        <f t="shared" si="74"/>
        <v/>
      </c>
      <c r="CF335" s="67" t="str">
        <f t="shared" si="75"/>
        <v/>
      </c>
      <c r="CG335" s="67" t="str">
        <f t="shared" si="82"/>
        <v/>
      </c>
      <c r="CH335" s="67" t="str">
        <f t="shared" ca="1" si="76"/>
        <v/>
      </c>
      <c r="CI335" s="67" t="str">
        <f t="shared" ca="1" si="77"/>
        <v/>
      </c>
      <c r="CJ335" s="67" t="str">
        <f t="shared" si="78"/>
        <v/>
      </c>
      <c r="CK335" s="67" t="str">
        <f t="shared" si="79"/>
        <v/>
      </c>
      <c r="CL335" s="67" t="str">
        <f t="shared" si="80"/>
        <v/>
      </c>
    </row>
    <row r="336" spans="1:90" ht="29.25" customHeight="1" x14ac:dyDescent="0.3">
      <c r="A336" s="85">
        <v>93</v>
      </c>
      <c r="B336" s="111"/>
      <c r="C336" s="112"/>
      <c r="D336" s="112"/>
      <c r="E336" s="112"/>
      <c r="F336" s="112"/>
      <c r="G336" s="112"/>
      <c r="H336" s="112"/>
      <c r="I336" s="113"/>
      <c r="J336" s="111"/>
      <c r="K336" s="112"/>
      <c r="L336" s="112"/>
      <c r="M336" s="112"/>
      <c r="N336" s="112"/>
      <c r="O336" s="113"/>
      <c r="P336" s="119"/>
      <c r="Q336" s="120"/>
      <c r="R336" s="120"/>
      <c r="S336" s="120"/>
      <c r="T336" s="120"/>
      <c r="U336" s="114"/>
      <c r="V336" s="115"/>
      <c r="W336" s="116"/>
      <c r="X336" s="111"/>
      <c r="Y336" s="112"/>
      <c r="Z336" s="112"/>
      <c r="AA336" s="113"/>
      <c r="AB336" s="111"/>
      <c r="AC336" s="117"/>
      <c r="AD336" s="118"/>
      <c r="AE336" s="111"/>
      <c r="AF336" s="112"/>
      <c r="AG336" s="113"/>
      <c r="AH336" s="111"/>
      <c r="AI336" s="112"/>
      <c r="AJ336" s="112"/>
      <c r="AK336" s="113"/>
      <c r="AL336" s="67">
        <f t="shared" si="81"/>
        <v>93</v>
      </c>
      <c r="AM336" s="82" t="str">
        <f t="shared" ca="1" si="44"/>
        <v/>
      </c>
      <c r="AN336" s="68" t="str">
        <f t="shared" si="45"/>
        <v/>
      </c>
      <c r="AO336" s="68" t="b">
        <f>IF(AND(P336&lt;&gt;"",AE336="Italia",LEN(P336)=16,ISNA(VLOOKUP(MID(P336,12,4),COMUNI!B:B,1,FALSE))),FALSE,TRUE)</f>
        <v>1</v>
      </c>
      <c r="AP336" s="68" t="b">
        <f t="shared" si="46"/>
        <v>1</v>
      </c>
      <c r="AQ336" s="68" t="b">
        <f>OR(P336="",X336="",AE336&lt;&gt;"Italia",_xlfn.IFNA(VLOOKUP(X336,COMUNI!A:B,2,FALSE),"")=MID(P336,12,4))</f>
        <v>1</v>
      </c>
      <c r="AR336" s="68" t="b">
        <f t="shared" si="47"/>
        <v>1</v>
      </c>
      <c r="AS336" s="68" t="b">
        <f>IF(AE336="Italia",OR(P336="",U336="",_xlfn.IFNA(VLOOKUP(MID(P336,9,1),MESI!A:B,2,FALSE),"")=MONTH(U336)),TRUE)</f>
        <v>1</v>
      </c>
      <c r="AT336" s="67" t="b">
        <f t="shared" si="48"/>
        <v>1</v>
      </c>
      <c r="AU336" s="67" t="b">
        <f t="shared" si="49"/>
        <v>1</v>
      </c>
      <c r="AV336" s="67" t="b">
        <f t="shared" si="50"/>
        <v>1</v>
      </c>
      <c r="AW336" s="67" t="b">
        <f t="shared" si="51"/>
        <v>1</v>
      </c>
      <c r="AX336" s="67" t="b">
        <f t="shared" si="52"/>
        <v>1</v>
      </c>
      <c r="AY336" s="67" t="s">
        <v>17993</v>
      </c>
      <c r="AZ336" s="67">
        <f t="shared" si="53"/>
        <v>93</v>
      </c>
      <c r="BA336" s="67" t="b">
        <f t="shared" si="54"/>
        <v>1</v>
      </c>
      <c r="BB336" s="84" t="str">
        <f t="shared" si="55"/>
        <v/>
      </c>
      <c r="BC336" s="84" t="str">
        <f t="shared" si="56"/>
        <v/>
      </c>
      <c r="BD336" s="84" t="str">
        <f t="shared" si="57"/>
        <v/>
      </c>
      <c r="BE336" s="84" t="str">
        <f t="shared" si="58"/>
        <v/>
      </c>
      <c r="BF336" s="67" t="b">
        <f t="shared" si="59"/>
        <v>1</v>
      </c>
      <c r="BG336" s="67" t="b">
        <f>IF(ISNA(VLOOKUP(P336,$P$243:P335,1,FALSE)),TRUE,IF(LEN(P336)=16,FALSE,TRUE))</f>
        <v>1</v>
      </c>
      <c r="BH336" s="70" t="b">
        <f t="shared" ca="1" si="60"/>
        <v>1</v>
      </c>
      <c r="BI336" s="70" t="b">
        <f t="shared" ca="1" si="61"/>
        <v>1</v>
      </c>
      <c r="BJ336" s="67" t="b">
        <f>IF(AND(P336&lt;&gt;"",AE336&lt;&gt;"",AE336&lt;&gt;"Italia",ISNA(VLOOKUP(MID(P336,12,4),COMUNI!B:B,1,FALSE))=FALSE),FALSE,TRUE)</f>
        <v>1</v>
      </c>
      <c r="BK336" s="67" t="b">
        <f t="shared" si="62"/>
        <v>1</v>
      </c>
      <c r="BL336" s="67" t="b">
        <f t="shared" si="63"/>
        <v>1</v>
      </c>
      <c r="BU336" s="67" t="str">
        <f t="shared" si="64"/>
        <v/>
      </c>
      <c r="BV336" s="67" t="str">
        <f t="shared" si="65"/>
        <v/>
      </c>
      <c r="BW336" s="67" t="str">
        <f t="shared" si="66"/>
        <v/>
      </c>
      <c r="BX336" s="67" t="str">
        <f t="shared" si="67"/>
        <v/>
      </c>
      <c r="BY336" s="67" t="str">
        <f t="shared" si="68"/>
        <v/>
      </c>
      <c r="BZ336" s="67" t="str">
        <f t="shared" si="69"/>
        <v/>
      </c>
      <c r="CA336" s="67" t="str">
        <f t="shared" si="70"/>
        <v/>
      </c>
      <c r="CB336" s="67" t="str">
        <f t="shared" si="71"/>
        <v/>
      </c>
      <c r="CC336" s="67" t="str">
        <f t="shared" si="72"/>
        <v/>
      </c>
      <c r="CD336" s="67" t="str">
        <f t="shared" si="73"/>
        <v/>
      </c>
      <c r="CE336" s="67" t="str">
        <f t="shared" si="74"/>
        <v/>
      </c>
      <c r="CF336" s="67" t="str">
        <f t="shared" si="75"/>
        <v/>
      </c>
      <c r="CG336" s="67" t="str">
        <f t="shared" si="82"/>
        <v/>
      </c>
      <c r="CH336" s="67" t="str">
        <f t="shared" ca="1" si="76"/>
        <v/>
      </c>
      <c r="CI336" s="67" t="str">
        <f t="shared" ca="1" si="77"/>
        <v/>
      </c>
      <c r="CJ336" s="67" t="str">
        <f t="shared" si="78"/>
        <v/>
      </c>
      <c r="CK336" s="67" t="str">
        <f t="shared" si="79"/>
        <v/>
      </c>
      <c r="CL336" s="67" t="str">
        <f t="shared" si="80"/>
        <v/>
      </c>
    </row>
    <row r="337" spans="1:90" ht="29.25" customHeight="1" x14ac:dyDescent="0.3">
      <c r="A337" s="85">
        <v>94</v>
      </c>
      <c r="B337" s="111"/>
      <c r="C337" s="112"/>
      <c r="D337" s="112"/>
      <c r="E337" s="112"/>
      <c r="F337" s="112"/>
      <c r="G337" s="112"/>
      <c r="H337" s="112"/>
      <c r="I337" s="113"/>
      <c r="J337" s="111"/>
      <c r="K337" s="112"/>
      <c r="L337" s="112"/>
      <c r="M337" s="112"/>
      <c r="N337" s="112"/>
      <c r="O337" s="113"/>
      <c r="P337" s="119"/>
      <c r="Q337" s="120"/>
      <c r="R337" s="120"/>
      <c r="S337" s="120"/>
      <c r="T337" s="120"/>
      <c r="U337" s="114"/>
      <c r="V337" s="115"/>
      <c r="W337" s="116"/>
      <c r="X337" s="111"/>
      <c r="Y337" s="112"/>
      <c r="Z337" s="112"/>
      <c r="AA337" s="113"/>
      <c r="AB337" s="111"/>
      <c r="AC337" s="117"/>
      <c r="AD337" s="118"/>
      <c r="AE337" s="111"/>
      <c r="AF337" s="112"/>
      <c r="AG337" s="113"/>
      <c r="AH337" s="111"/>
      <c r="AI337" s="112"/>
      <c r="AJ337" s="112"/>
      <c r="AK337" s="113"/>
      <c r="AL337" s="67">
        <f t="shared" si="81"/>
        <v>94</v>
      </c>
      <c r="AM337" s="82" t="str">
        <f t="shared" ca="1" si="44"/>
        <v/>
      </c>
      <c r="AN337" s="68" t="str">
        <f t="shared" si="45"/>
        <v/>
      </c>
      <c r="AO337" s="68" t="b">
        <f>IF(AND(P337&lt;&gt;"",AE337="Italia",LEN(P337)=16,ISNA(VLOOKUP(MID(P337,12,4),COMUNI!B:B,1,FALSE))),FALSE,TRUE)</f>
        <v>1</v>
      </c>
      <c r="AP337" s="68" t="b">
        <f t="shared" si="46"/>
        <v>1</v>
      </c>
      <c r="AQ337" s="68" t="b">
        <f>OR(P337="",X337="",AE337&lt;&gt;"Italia",_xlfn.IFNA(VLOOKUP(X337,COMUNI!A:B,2,FALSE),"")=MID(P337,12,4))</f>
        <v>1</v>
      </c>
      <c r="AR337" s="68" t="b">
        <f t="shared" si="47"/>
        <v>1</v>
      </c>
      <c r="AS337" s="68" t="b">
        <f>IF(AE337="Italia",OR(P337="",U337="",_xlfn.IFNA(VLOOKUP(MID(P337,9,1),MESI!A:B,2,FALSE),"")=MONTH(U337)),TRUE)</f>
        <v>1</v>
      </c>
      <c r="AT337" s="67" t="b">
        <f t="shared" si="48"/>
        <v>1</v>
      </c>
      <c r="AU337" s="67" t="b">
        <f t="shared" si="49"/>
        <v>1</v>
      </c>
      <c r="AV337" s="67" t="b">
        <f t="shared" si="50"/>
        <v>1</v>
      </c>
      <c r="AW337" s="67" t="b">
        <f t="shared" si="51"/>
        <v>1</v>
      </c>
      <c r="AX337" s="67" t="b">
        <f t="shared" si="52"/>
        <v>1</v>
      </c>
      <c r="AY337" s="67" t="s">
        <v>17993</v>
      </c>
      <c r="AZ337" s="67">
        <f t="shared" si="53"/>
        <v>94</v>
      </c>
      <c r="BA337" s="67" t="b">
        <f t="shared" si="54"/>
        <v>1</v>
      </c>
      <c r="BB337" s="84" t="str">
        <f t="shared" si="55"/>
        <v/>
      </c>
      <c r="BC337" s="84" t="str">
        <f t="shared" si="56"/>
        <v/>
      </c>
      <c r="BD337" s="84" t="str">
        <f t="shared" si="57"/>
        <v/>
      </c>
      <c r="BE337" s="84" t="str">
        <f t="shared" si="58"/>
        <v/>
      </c>
      <c r="BF337" s="67" t="b">
        <f t="shared" si="59"/>
        <v>1</v>
      </c>
      <c r="BG337" s="67" t="b">
        <f>IF(ISNA(VLOOKUP(P337,$P$243:P336,1,FALSE)),TRUE,IF(LEN(P337)=16,FALSE,TRUE))</f>
        <v>1</v>
      </c>
      <c r="BH337" s="70" t="b">
        <f t="shared" ca="1" si="60"/>
        <v>1</v>
      </c>
      <c r="BI337" s="70" t="b">
        <f t="shared" ca="1" si="61"/>
        <v>1</v>
      </c>
      <c r="BJ337" s="67" t="b">
        <f>IF(AND(P337&lt;&gt;"",AE337&lt;&gt;"",AE337&lt;&gt;"Italia",ISNA(VLOOKUP(MID(P337,12,4),COMUNI!B:B,1,FALSE))=FALSE),FALSE,TRUE)</f>
        <v>1</v>
      </c>
      <c r="BK337" s="67" t="b">
        <f t="shared" si="62"/>
        <v>1</v>
      </c>
      <c r="BL337" s="67" t="b">
        <f t="shared" si="63"/>
        <v>1</v>
      </c>
      <c r="BU337" s="67" t="str">
        <f t="shared" si="64"/>
        <v/>
      </c>
      <c r="BV337" s="67" t="str">
        <f t="shared" si="65"/>
        <v/>
      </c>
      <c r="BW337" s="67" t="str">
        <f t="shared" si="66"/>
        <v/>
      </c>
      <c r="BX337" s="67" t="str">
        <f t="shared" si="67"/>
        <v/>
      </c>
      <c r="BY337" s="67" t="str">
        <f t="shared" si="68"/>
        <v/>
      </c>
      <c r="BZ337" s="67" t="str">
        <f t="shared" si="69"/>
        <v/>
      </c>
      <c r="CA337" s="67" t="str">
        <f t="shared" si="70"/>
        <v/>
      </c>
      <c r="CB337" s="67" t="str">
        <f t="shared" si="71"/>
        <v/>
      </c>
      <c r="CC337" s="67" t="str">
        <f t="shared" si="72"/>
        <v/>
      </c>
      <c r="CD337" s="67" t="str">
        <f t="shared" si="73"/>
        <v/>
      </c>
      <c r="CE337" s="67" t="str">
        <f t="shared" si="74"/>
        <v/>
      </c>
      <c r="CF337" s="67" t="str">
        <f t="shared" si="75"/>
        <v/>
      </c>
      <c r="CG337" s="67" t="str">
        <f t="shared" si="82"/>
        <v/>
      </c>
      <c r="CH337" s="67" t="str">
        <f t="shared" ca="1" si="76"/>
        <v/>
      </c>
      <c r="CI337" s="67" t="str">
        <f t="shared" ca="1" si="77"/>
        <v/>
      </c>
      <c r="CJ337" s="67" t="str">
        <f t="shared" si="78"/>
        <v/>
      </c>
      <c r="CK337" s="67" t="str">
        <f t="shared" si="79"/>
        <v/>
      </c>
      <c r="CL337" s="67" t="str">
        <f t="shared" si="80"/>
        <v/>
      </c>
    </row>
    <row r="338" spans="1:90" ht="29.25" customHeight="1" x14ac:dyDescent="0.3">
      <c r="A338" s="85">
        <v>95</v>
      </c>
      <c r="B338" s="111"/>
      <c r="C338" s="112"/>
      <c r="D338" s="112"/>
      <c r="E338" s="112"/>
      <c r="F338" s="112"/>
      <c r="G338" s="112"/>
      <c r="H338" s="112"/>
      <c r="I338" s="113"/>
      <c r="J338" s="111"/>
      <c r="K338" s="112"/>
      <c r="L338" s="112"/>
      <c r="M338" s="112"/>
      <c r="N338" s="112"/>
      <c r="O338" s="113"/>
      <c r="P338" s="119"/>
      <c r="Q338" s="120"/>
      <c r="R338" s="120"/>
      <c r="S338" s="120"/>
      <c r="T338" s="120"/>
      <c r="U338" s="114"/>
      <c r="V338" s="115"/>
      <c r="W338" s="116"/>
      <c r="X338" s="111"/>
      <c r="Y338" s="112"/>
      <c r="Z338" s="112"/>
      <c r="AA338" s="113"/>
      <c r="AB338" s="111"/>
      <c r="AC338" s="117"/>
      <c r="AD338" s="118"/>
      <c r="AE338" s="111"/>
      <c r="AF338" s="112"/>
      <c r="AG338" s="113"/>
      <c r="AH338" s="111"/>
      <c r="AI338" s="112"/>
      <c r="AJ338" s="112"/>
      <c r="AK338" s="113"/>
      <c r="AL338" s="67">
        <f t="shared" si="81"/>
        <v>95</v>
      </c>
      <c r="AM338" s="82" t="str">
        <f t="shared" ca="1" si="44"/>
        <v/>
      </c>
      <c r="AN338" s="68" t="str">
        <f t="shared" si="45"/>
        <v/>
      </c>
      <c r="AO338" s="68" t="b">
        <f>IF(AND(P338&lt;&gt;"",AE338="Italia",LEN(P338)=16,ISNA(VLOOKUP(MID(P338,12,4),COMUNI!B:B,1,FALSE))),FALSE,TRUE)</f>
        <v>1</v>
      </c>
      <c r="AP338" s="68" t="b">
        <f t="shared" si="46"/>
        <v>1</v>
      </c>
      <c r="AQ338" s="68" t="b">
        <f>OR(P338="",X338="",AE338&lt;&gt;"Italia",_xlfn.IFNA(VLOOKUP(X338,COMUNI!A:B,2,FALSE),"")=MID(P338,12,4))</f>
        <v>1</v>
      </c>
      <c r="AR338" s="68" t="b">
        <f t="shared" si="47"/>
        <v>1</v>
      </c>
      <c r="AS338" s="68" t="b">
        <f>IF(AE338="Italia",OR(P338="",U338="",_xlfn.IFNA(VLOOKUP(MID(P338,9,1),MESI!A:B,2,FALSE),"")=MONTH(U338)),TRUE)</f>
        <v>1</v>
      </c>
      <c r="AT338" s="67" t="b">
        <f t="shared" si="48"/>
        <v>1</v>
      </c>
      <c r="AU338" s="67" t="b">
        <f t="shared" si="49"/>
        <v>1</v>
      </c>
      <c r="AV338" s="67" t="b">
        <f t="shared" si="50"/>
        <v>1</v>
      </c>
      <c r="AW338" s="67" t="b">
        <f t="shared" si="51"/>
        <v>1</v>
      </c>
      <c r="AX338" s="67" t="b">
        <f t="shared" si="52"/>
        <v>1</v>
      </c>
      <c r="AY338" s="67" t="s">
        <v>17993</v>
      </c>
      <c r="AZ338" s="67">
        <f t="shared" si="53"/>
        <v>95</v>
      </c>
      <c r="BA338" s="67" t="b">
        <f t="shared" si="54"/>
        <v>1</v>
      </c>
      <c r="BB338" s="84" t="str">
        <f t="shared" si="55"/>
        <v/>
      </c>
      <c r="BC338" s="84" t="str">
        <f t="shared" si="56"/>
        <v/>
      </c>
      <c r="BD338" s="84" t="str">
        <f t="shared" si="57"/>
        <v/>
      </c>
      <c r="BE338" s="84" t="str">
        <f t="shared" si="58"/>
        <v/>
      </c>
      <c r="BF338" s="67" t="b">
        <f t="shared" si="59"/>
        <v>1</v>
      </c>
      <c r="BG338" s="67" t="b">
        <f>IF(ISNA(VLOOKUP(P338,$P$243:P337,1,FALSE)),TRUE,IF(LEN(P338)=16,FALSE,TRUE))</f>
        <v>1</v>
      </c>
      <c r="BH338" s="70" t="b">
        <f t="shared" ca="1" si="60"/>
        <v>1</v>
      </c>
      <c r="BI338" s="70" t="b">
        <f t="shared" ca="1" si="61"/>
        <v>1</v>
      </c>
      <c r="BJ338" s="67" t="b">
        <f>IF(AND(P338&lt;&gt;"",AE338&lt;&gt;"",AE338&lt;&gt;"Italia",ISNA(VLOOKUP(MID(P338,12,4),COMUNI!B:B,1,FALSE))=FALSE),FALSE,TRUE)</f>
        <v>1</v>
      </c>
      <c r="BK338" s="67" t="b">
        <f t="shared" si="62"/>
        <v>1</v>
      </c>
      <c r="BL338" s="67" t="b">
        <f t="shared" si="63"/>
        <v>1</v>
      </c>
      <c r="BU338" s="67" t="str">
        <f t="shared" si="64"/>
        <v/>
      </c>
      <c r="BV338" s="67" t="str">
        <f t="shared" si="65"/>
        <v/>
      </c>
      <c r="BW338" s="67" t="str">
        <f t="shared" si="66"/>
        <v/>
      </c>
      <c r="BX338" s="67" t="str">
        <f t="shared" si="67"/>
        <v/>
      </c>
      <c r="BY338" s="67" t="str">
        <f t="shared" si="68"/>
        <v/>
      </c>
      <c r="BZ338" s="67" t="str">
        <f t="shared" si="69"/>
        <v/>
      </c>
      <c r="CA338" s="67" t="str">
        <f t="shared" si="70"/>
        <v/>
      </c>
      <c r="CB338" s="67" t="str">
        <f t="shared" si="71"/>
        <v/>
      </c>
      <c r="CC338" s="67" t="str">
        <f t="shared" si="72"/>
        <v/>
      </c>
      <c r="CD338" s="67" t="str">
        <f t="shared" si="73"/>
        <v/>
      </c>
      <c r="CE338" s="67" t="str">
        <f t="shared" si="74"/>
        <v/>
      </c>
      <c r="CF338" s="67" t="str">
        <f t="shared" si="75"/>
        <v/>
      </c>
      <c r="CG338" s="67" t="str">
        <f t="shared" si="82"/>
        <v/>
      </c>
      <c r="CH338" s="67" t="str">
        <f t="shared" ca="1" si="76"/>
        <v/>
      </c>
      <c r="CI338" s="67" t="str">
        <f t="shared" ca="1" si="77"/>
        <v/>
      </c>
      <c r="CJ338" s="67" t="str">
        <f t="shared" si="78"/>
        <v/>
      </c>
      <c r="CK338" s="67" t="str">
        <f t="shared" si="79"/>
        <v/>
      </c>
      <c r="CL338" s="67" t="str">
        <f t="shared" si="80"/>
        <v/>
      </c>
    </row>
    <row r="339" spans="1:90" ht="29.25" customHeight="1" x14ac:dyDescent="0.3">
      <c r="A339" s="85">
        <v>96</v>
      </c>
      <c r="B339" s="111"/>
      <c r="C339" s="112"/>
      <c r="D339" s="112"/>
      <c r="E339" s="112"/>
      <c r="F339" s="112"/>
      <c r="G339" s="112"/>
      <c r="H339" s="112"/>
      <c r="I339" s="113"/>
      <c r="J339" s="111"/>
      <c r="K339" s="112"/>
      <c r="L339" s="112"/>
      <c r="M339" s="112"/>
      <c r="N339" s="112"/>
      <c r="O339" s="113"/>
      <c r="P339" s="119"/>
      <c r="Q339" s="120"/>
      <c r="R339" s="120"/>
      <c r="S339" s="120"/>
      <c r="T339" s="120"/>
      <c r="U339" s="114"/>
      <c r="V339" s="115"/>
      <c r="W339" s="116"/>
      <c r="X339" s="111"/>
      <c r="Y339" s="112"/>
      <c r="Z339" s="112"/>
      <c r="AA339" s="113"/>
      <c r="AB339" s="111"/>
      <c r="AC339" s="117"/>
      <c r="AD339" s="118"/>
      <c r="AE339" s="111"/>
      <c r="AF339" s="112"/>
      <c r="AG339" s="113"/>
      <c r="AH339" s="111"/>
      <c r="AI339" s="112"/>
      <c r="AJ339" s="112"/>
      <c r="AK339" s="113"/>
      <c r="AL339" s="67">
        <f t="shared" si="81"/>
        <v>96</v>
      </c>
      <c r="AM339" s="82" t="str">
        <f t="shared" ca="1" si="44"/>
        <v/>
      </c>
      <c r="AN339" s="68" t="str">
        <f t="shared" si="45"/>
        <v/>
      </c>
      <c r="AO339" s="68" t="b">
        <f>IF(AND(P339&lt;&gt;"",AE339="Italia",LEN(P339)=16,ISNA(VLOOKUP(MID(P339,12,4),COMUNI!B:B,1,FALSE))),FALSE,TRUE)</f>
        <v>1</v>
      </c>
      <c r="AP339" s="68" t="b">
        <f t="shared" si="46"/>
        <v>1</v>
      </c>
      <c r="AQ339" s="68" t="b">
        <f>OR(P339="",X339="",AE339&lt;&gt;"Italia",_xlfn.IFNA(VLOOKUP(X339,COMUNI!A:B,2,FALSE),"")=MID(P339,12,4))</f>
        <v>1</v>
      </c>
      <c r="AR339" s="68" t="b">
        <f t="shared" si="47"/>
        <v>1</v>
      </c>
      <c r="AS339" s="68" t="b">
        <f>IF(AE339="Italia",OR(P339="",U339="",_xlfn.IFNA(VLOOKUP(MID(P339,9,1),MESI!A:B,2,FALSE),"")=MONTH(U339)),TRUE)</f>
        <v>1</v>
      </c>
      <c r="AT339" s="67" t="b">
        <f t="shared" si="48"/>
        <v>1</v>
      </c>
      <c r="AU339" s="67" t="b">
        <f t="shared" si="49"/>
        <v>1</v>
      </c>
      <c r="AV339" s="67" t="b">
        <f t="shared" si="50"/>
        <v>1</v>
      </c>
      <c r="AW339" s="67" t="b">
        <f t="shared" si="51"/>
        <v>1</v>
      </c>
      <c r="AX339" s="67" t="b">
        <f t="shared" si="52"/>
        <v>1</v>
      </c>
      <c r="AY339" s="67" t="s">
        <v>17993</v>
      </c>
      <c r="AZ339" s="67">
        <f t="shared" si="53"/>
        <v>96</v>
      </c>
      <c r="BA339" s="67" t="b">
        <f t="shared" si="54"/>
        <v>1</v>
      </c>
      <c r="BB339" s="84" t="str">
        <f t="shared" si="55"/>
        <v/>
      </c>
      <c r="BC339" s="84" t="str">
        <f t="shared" si="56"/>
        <v/>
      </c>
      <c r="BD339" s="84" t="str">
        <f t="shared" si="57"/>
        <v/>
      </c>
      <c r="BE339" s="84" t="str">
        <f t="shared" si="58"/>
        <v/>
      </c>
      <c r="BF339" s="67" t="b">
        <f t="shared" si="59"/>
        <v>1</v>
      </c>
      <c r="BG339" s="67" t="b">
        <f>IF(ISNA(VLOOKUP(P339,$P$243:P338,1,FALSE)),TRUE,IF(LEN(P339)=16,FALSE,TRUE))</f>
        <v>1</v>
      </c>
      <c r="BH339" s="70" t="b">
        <f t="shared" ca="1" si="60"/>
        <v>1</v>
      </c>
      <c r="BI339" s="70" t="b">
        <f t="shared" ca="1" si="61"/>
        <v>1</v>
      </c>
      <c r="BJ339" s="67" t="b">
        <f>IF(AND(P339&lt;&gt;"",AE339&lt;&gt;"",AE339&lt;&gt;"Italia",ISNA(VLOOKUP(MID(P339,12,4),COMUNI!B:B,1,FALSE))=FALSE),FALSE,TRUE)</f>
        <v>1</v>
      </c>
      <c r="BK339" s="67" t="b">
        <f t="shared" si="62"/>
        <v>1</v>
      </c>
      <c r="BL339" s="67" t="b">
        <f t="shared" si="63"/>
        <v>1</v>
      </c>
      <c r="BU339" s="67" t="str">
        <f t="shared" si="64"/>
        <v/>
      </c>
      <c r="BV339" s="67" t="str">
        <f t="shared" si="65"/>
        <v/>
      </c>
      <c r="BW339" s="67" t="str">
        <f t="shared" si="66"/>
        <v/>
      </c>
      <c r="BX339" s="67" t="str">
        <f t="shared" si="67"/>
        <v/>
      </c>
      <c r="BY339" s="67" t="str">
        <f t="shared" si="68"/>
        <v/>
      </c>
      <c r="BZ339" s="67" t="str">
        <f t="shared" si="69"/>
        <v/>
      </c>
      <c r="CA339" s="67" t="str">
        <f t="shared" si="70"/>
        <v/>
      </c>
      <c r="CB339" s="67" t="str">
        <f t="shared" si="71"/>
        <v/>
      </c>
      <c r="CC339" s="67" t="str">
        <f t="shared" si="72"/>
        <v/>
      </c>
      <c r="CD339" s="67" t="str">
        <f t="shared" si="73"/>
        <v/>
      </c>
      <c r="CE339" s="67" t="str">
        <f t="shared" si="74"/>
        <v/>
      </c>
      <c r="CF339" s="67" t="str">
        <f t="shared" si="75"/>
        <v/>
      </c>
      <c r="CG339" s="67" t="str">
        <f t="shared" si="82"/>
        <v/>
      </c>
      <c r="CH339" s="67" t="str">
        <f t="shared" ca="1" si="76"/>
        <v/>
      </c>
      <c r="CI339" s="67" t="str">
        <f t="shared" ca="1" si="77"/>
        <v/>
      </c>
      <c r="CJ339" s="67" t="str">
        <f t="shared" si="78"/>
        <v/>
      </c>
      <c r="CK339" s="67" t="str">
        <f t="shared" si="79"/>
        <v/>
      </c>
      <c r="CL339" s="67" t="str">
        <f t="shared" si="80"/>
        <v/>
      </c>
    </row>
    <row r="340" spans="1:90" ht="29.25" customHeight="1" x14ac:dyDescent="0.3">
      <c r="A340" s="85">
        <v>97</v>
      </c>
      <c r="B340" s="111"/>
      <c r="C340" s="112"/>
      <c r="D340" s="112"/>
      <c r="E340" s="112"/>
      <c r="F340" s="112"/>
      <c r="G340" s="112"/>
      <c r="H340" s="112"/>
      <c r="I340" s="113"/>
      <c r="J340" s="111"/>
      <c r="K340" s="112"/>
      <c r="L340" s="112"/>
      <c r="M340" s="112"/>
      <c r="N340" s="112"/>
      <c r="O340" s="113"/>
      <c r="P340" s="119"/>
      <c r="Q340" s="120"/>
      <c r="R340" s="120"/>
      <c r="S340" s="120"/>
      <c r="T340" s="120"/>
      <c r="U340" s="114"/>
      <c r="V340" s="115"/>
      <c r="W340" s="116"/>
      <c r="X340" s="111"/>
      <c r="Y340" s="112"/>
      <c r="Z340" s="112"/>
      <c r="AA340" s="113"/>
      <c r="AB340" s="111"/>
      <c r="AC340" s="117"/>
      <c r="AD340" s="118"/>
      <c r="AE340" s="111"/>
      <c r="AF340" s="112"/>
      <c r="AG340" s="113"/>
      <c r="AH340" s="111"/>
      <c r="AI340" s="112"/>
      <c r="AJ340" s="112"/>
      <c r="AK340" s="113"/>
      <c r="AL340" s="67">
        <f t="shared" si="81"/>
        <v>97</v>
      </c>
      <c r="AM340" s="82" t="str">
        <f t="shared" ca="1" si="44"/>
        <v/>
      </c>
      <c r="AN340" s="68" t="str">
        <f t="shared" si="45"/>
        <v/>
      </c>
      <c r="AO340" s="68" t="b">
        <f>IF(AND(P340&lt;&gt;"",AE340="Italia",LEN(P340)=16,ISNA(VLOOKUP(MID(P340,12,4),COMUNI!B:B,1,FALSE))),FALSE,TRUE)</f>
        <v>1</v>
      </c>
      <c r="AP340" s="68" t="b">
        <f t="shared" si="46"/>
        <v>1</v>
      </c>
      <c r="AQ340" s="68" t="b">
        <f>OR(P340="",X340="",AE340&lt;&gt;"Italia",_xlfn.IFNA(VLOOKUP(X340,COMUNI!A:B,2,FALSE),"")=MID(P340,12,4))</f>
        <v>1</v>
      </c>
      <c r="AR340" s="68" t="b">
        <f t="shared" si="47"/>
        <v>1</v>
      </c>
      <c r="AS340" s="68" t="b">
        <f>IF(AE340="Italia",OR(P340="",U340="",_xlfn.IFNA(VLOOKUP(MID(P340,9,1),MESI!A:B,2,FALSE),"")=MONTH(U340)),TRUE)</f>
        <v>1</v>
      </c>
      <c r="AT340" s="67" t="b">
        <f t="shared" si="48"/>
        <v>1</v>
      </c>
      <c r="AU340" s="67" t="b">
        <f t="shared" si="49"/>
        <v>1</v>
      </c>
      <c r="AV340" s="67" t="b">
        <f t="shared" si="50"/>
        <v>1</v>
      </c>
      <c r="AW340" s="67" t="b">
        <f t="shared" si="51"/>
        <v>1</v>
      </c>
      <c r="AX340" s="67" t="b">
        <f t="shared" si="52"/>
        <v>1</v>
      </c>
      <c r="AY340" s="67" t="s">
        <v>17993</v>
      </c>
      <c r="AZ340" s="67">
        <f t="shared" si="53"/>
        <v>97</v>
      </c>
      <c r="BA340" s="67" t="b">
        <f t="shared" si="54"/>
        <v>1</v>
      </c>
      <c r="BB340" s="84" t="str">
        <f t="shared" si="55"/>
        <v/>
      </c>
      <c r="BC340" s="84" t="str">
        <f t="shared" si="56"/>
        <v/>
      </c>
      <c r="BD340" s="84" t="str">
        <f t="shared" si="57"/>
        <v/>
      </c>
      <c r="BE340" s="84" t="str">
        <f t="shared" si="58"/>
        <v/>
      </c>
      <c r="BF340" s="67" t="b">
        <f t="shared" si="59"/>
        <v>1</v>
      </c>
      <c r="BG340" s="67" t="b">
        <f>IF(ISNA(VLOOKUP(P340,$P$243:P339,1,FALSE)),TRUE,IF(LEN(P340)=16,FALSE,TRUE))</f>
        <v>1</v>
      </c>
      <c r="BH340" s="70" t="b">
        <f t="shared" ca="1" si="60"/>
        <v>1</v>
      </c>
      <c r="BI340" s="70" t="b">
        <f t="shared" ca="1" si="61"/>
        <v>1</v>
      </c>
      <c r="BJ340" s="67" t="b">
        <f>IF(AND(P340&lt;&gt;"",AE340&lt;&gt;"",AE340&lt;&gt;"Italia",ISNA(VLOOKUP(MID(P340,12,4),COMUNI!B:B,1,FALSE))=FALSE),FALSE,TRUE)</f>
        <v>1</v>
      </c>
      <c r="BK340" s="67" t="b">
        <f t="shared" si="62"/>
        <v>1</v>
      </c>
      <c r="BL340" s="67" t="b">
        <f t="shared" si="63"/>
        <v>1</v>
      </c>
      <c r="BU340" s="67" t="str">
        <f t="shared" si="64"/>
        <v/>
      </c>
      <c r="BV340" s="67" t="str">
        <f t="shared" si="65"/>
        <v/>
      </c>
      <c r="BW340" s="67" t="str">
        <f t="shared" si="66"/>
        <v/>
      </c>
      <c r="BX340" s="67" t="str">
        <f t="shared" si="67"/>
        <v/>
      </c>
      <c r="BY340" s="67" t="str">
        <f t="shared" si="68"/>
        <v/>
      </c>
      <c r="BZ340" s="67" t="str">
        <f t="shared" si="69"/>
        <v/>
      </c>
      <c r="CA340" s="67" t="str">
        <f t="shared" si="70"/>
        <v/>
      </c>
      <c r="CB340" s="67" t="str">
        <f t="shared" si="71"/>
        <v/>
      </c>
      <c r="CC340" s="67" t="str">
        <f t="shared" si="72"/>
        <v/>
      </c>
      <c r="CD340" s="67" t="str">
        <f t="shared" si="73"/>
        <v/>
      </c>
      <c r="CE340" s="67" t="str">
        <f t="shared" si="74"/>
        <v/>
      </c>
      <c r="CF340" s="67" t="str">
        <f t="shared" si="75"/>
        <v/>
      </c>
      <c r="CG340" s="67" t="str">
        <f t="shared" si="82"/>
        <v/>
      </c>
      <c r="CH340" s="67" t="str">
        <f t="shared" ca="1" si="76"/>
        <v/>
      </c>
      <c r="CI340" s="67" t="str">
        <f t="shared" ca="1" si="77"/>
        <v/>
      </c>
      <c r="CJ340" s="67" t="str">
        <f t="shared" si="78"/>
        <v/>
      </c>
      <c r="CK340" s="67" t="str">
        <f t="shared" si="79"/>
        <v/>
      </c>
      <c r="CL340" s="67" t="str">
        <f t="shared" si="80"/>
        <v/>
      </c>
    </row>
    <row r="341" spans="1:90" ht="29.25" customHeight="1" x14ac:dyDescent="0.3">
      <c r="A341" s="85">
        <v>98</v>
      </c>
      <c r="B341" s="111"/>
      <c r="C341" s="112"/>
      <c r="D341" s="112"/>
      <c r="E341" s="112"/>
      <c r="F341" s="112"/>
      <c r="G341" s="112"/>
      <c r="H341" s="112"/>
      <c r="I341" s="113"/>
      <c r="J341" s="111"/>
      <c r="K341" s="112"/>
      <c r="L341" s="112"/>
      <c r="M341" s="112"/>
      <c r="N341" s="112"/>
      <c r="O341" s="113"/>
      <c r="P341" s="119"/>
      <c r="Q341" s="120"/>
      <c r="R341" s="120"/>
      <c r="S341" s="120"/>
      <c r="T341" s="120"/>
      <c r="U341" s="114"/>
      <c r="V341" s="115"/>
      <c r="W341" s="116"/>
      <c r="X341" s="111"/>
      <c r="Y341" s="112"/>
      <c r="Z341" s="112"/>
      <c r="AA341" s="113"/>
      <c r="AB341" s="111"/>
      <c r="AC341" s="117"/>
      <c r="AD341" s="118"/>
      <c r="AE341" s="111"/>
      <c r="AF341" s="112"/>
      <c r="AG341" s="113"/>
      <c r="AH341" s="111"/>
      <c r="AI341" s="112"/>
      <c r="AJ341" s="112"/>
      <c r="AK341" s="113"/>
      <c r="AL341" s="67">
        <f t="shared" si="81"/>
        <v>98</v>
      </c>
      <c r="AM341" s="82" t="str">
        <f t="shared" ca="1" si="44"/>
        <v/>
      </c>
      <c r="AN341" s="68" t="str">
        <f t="shared" si="45"/>
        <v/>
      </c>
      <c r="AO341" s="68" t="b">
        <f>IF(AND(P341&lt;&gt;"",AE341="Italia",LEN(P341)=16,ISNA(VLOOKUP(MID(P341,12,4),COMUNI!B:B,1,FALSE))),FALSE,TRUE)</f>
        <v>1</v>
      </c>
      <c r="AP341" s="68" t="b">
        <f t="shared" si="46"/>
        <v>1</v>
      </c>
      <c r="AQ341" s="68" t="b">
        <f>OR(P341="",X341="",AE341&lt;&gt;"Italia",_xlfn.IFNA(VLOOKUP(X341,COMUNI!A:B,2,FALSE),"")=MID(P341,12,4))</f>
        <v>1</v>
      </c>
      <c r="AR341" s="68" t="b">
        <f t="shared" si="47"/>
        <v>1</v>
      </c>
      <c r="AS341" s="68" t="b">
        <f>IF(AE341="Italia",OR(P341="",U341="",_xlfn.IFNA(VLOOKUP(MID(P341,9,1),MESI!A:B,2,FALSE),"")=MONTH(U341)),TRUE)</f>
        <v>1</v>
      </c>
      <c r="AT341" s="67" t="b">
        <f t="shared" si="48"/>
        <v>1</v>
      </c>
      <c r="AU341" s="67" t="b">
        <f t="shared" si="49"/>
        <v>1</v>
      </c>
      <c r="AV341" s="67" t="b">
        <f t="shared" si="50"/>
        <v>1</v>
      </c>
      <c r="AW341" s="67" t="b">
        <f t="shared" si="51"/>
        <v>1</v>
      </c>
      <c r="AX341" s="67" t="b">
        <f t="shared" si="52"/>
        <v>1</v>
      </c>
      <c r="AY341" s="67" t="s">
        <v>17993</v>
      </c>
      <c r="AZ341" s="67">
        <f t="shared" si="53"/>
        <v>98</v>
      </c>
      <c r="BA341" s="67" t="b">
        <f t="shared" si="54"/>
        <v>1</v>
      </c>
      <c r="BB341" s="84" t="str">
        <f t="shared" si="55"/>
        <v/>
      </c>
      <c r="BC341" s="84" t="str">
        <f t="shared" si="56"/>
        <v/>
      </c>
      <c r="BD341" s="84" t="str">
        <f t="shared" si="57"/>
        <v/>
      </c>
      <c r="BE341" s="84" t="str">
        <f t="shared" si="58"/>
        <v/>
      </c>
      <c r="BF341" s="67" t="b">
        <f t="shared" si="59"/>
        <v>1</v>
      </c>
      <c r="BG341" s="67" t="b">
        <f>IF(ISNA(VLOOKUP(P341,$P$243:P340,1,FALSE)),TRUE,IF(LEN(P341)=16,FALSE,TRUE))</f>
        <v>1</v>
      </c>
      <c r="BH341" s="70" t="b">
        <f t="shared" ca="1" si="60"/>
        <v>1</v>
      </c>
      <c r="BI341" s="70" t="b">
        <f t="shared" ca="1" si="61"/>
        <v>1</v>
      </c>
      <c r="BJ341" s="67" t="b">
        <f>IF(AND(P341&lt;&gt;"",AE341&lt;&gt;"",AE341&lt;&gt;"Italia",ISNA(VLOOKUP(MID(P341,12,4),COMUNI!B:B,1,FALSE))=FALSE),FALSE,TRUE)</f>
        <v>1</v>
      </c>
      <c r="BK341" s="67" t="b">
        <f t="shared" si="62"/>
        <v>1</v>
      </c>
      <c r="BL341" s="67" t="b">
        <f t="shared" si="63"/>
        <v>1</v>
      </c>
      <c r="BU341" s="67" t="str">
        <f t="shared" si="64"/>
        <v/>
      </c>
      <c r="BV341" s="67" t="str">
        <f t="shared" si="65"/>
        <v/>
      </c>
      <c r="BW341" s="67" t="str">
        <f t="shared" si="66"/>
        <v/>
      </c>
      <c r="BX341" s="67" t="str">
        <f t="shared" si="67"/>
        <v/>
      </c>
      <c r="BY341" s="67" t="str">
        <f t="shared" si="68"/>
        <v/>
      </c>
      <c r="BZ341" s="67" t="str">
        <f t="shared" si="69"/>
        <v/>
      </c>
      <c r="CA341" s="67" t="str">
        <f t="shared" si="70"/>
        <v/>
      </c>
      <c r="CB341" s="67" t="str">
        <f t="shared" si="71"/>
        <v/>
      </c>
      <c r="CC341" s="67" t="str">
        <f t="shared" si="72"/>
        <v/>
      </c>
      <c r="CD341" s="67" t="str">
        <f t="shared" si="73"/>
        <v/>
      </c>
      <c r="CE341" s="67" t="str">
        <f t="shared" si="74"/>
        <v/>
      </c>
      <c r="CF341" s="67" t="str">
        <f t="shared" si="75"/>
        <v/>
      </c>
      <c r="CG341" s="67" t="str">
        <f t="shared" si="82"/>
        <v/>
      </c>
      <c r="CH341" s="67" t="str">
        <f t="shared" ca="1" si="76"/>
        <v/>
      </c>
      <c r="CI341" s="67" t="str">
        <f t="shared" ca="1" si="77"/>
        <v/>
      </c>
      <c r="CJ341" s="67" t="str">
        <f t="shared" si="78"/>
        <v/>
      </c>
      <c r="CK341" s="67" t="str">
        <f t="shared" si="79"/>
        <v/>
      </c>
      <c r="CL341" s="67" t="str">
        <f t="shared" si="80"/>
        <v/>
      </c>
    </row>
    <row r="342" spans="1:90" ht="29.25" customHeight="1" x14ac:dyDescent="0.3">
      <c r="A342" s="85">
        <v>99</v>
      </c>
      <c r="B342" s="111"/>
      <c r="C342" s="112"/>
      <c r="D342" s="112"/>
      <c r="E342" s="112"/>
      <c r="F342" s="112"/>
      <c r="G342" s="112"/>
      <c r="H342" s="112"/>
      <c r="I342" s="113"/>
      <c r="J342" s="111"/>
      <c r="K342" s="112"/>
      <c r="L342" s="112"/>
      <c r="M342" s="112"/>
      <c r="N342" s="112"/>
      <c r="O342" s="113"/>
      <c r="P342" s="119"/>
      <c r="Q342" s="120"/>
      <c r="R342" s="120"/>
      <c r="S342" s="120"/>
      <c r="T342" s="120"/>
      <c r="U342" s="114"/>
      <c r="V342" s="115"/>
      <c r="W342" s="116"/>
      <c r="X342" s="111"/>
      <c r="Y342" s="112"/>
      <c r="Z342" s="112"/>
      <c r="AA342" s="113"/>
      <c r="AB342" s="111"/>
      <c r="AC342" s="117"/>
      <c r="AD342" s="118"/>
      <c r="AE342" s="111"/>
      <c r="AF342" s="112"/>
      <c r="AG342" s="113"/>
      <c r="AH342" s="111"/>
      <c r="AI342" s="112"/>
      <c r="AJ342" s="112"/>
      <c r="AK342" s="113"/>
      <c r="AL342" s="67">
        <f t="shared" si="81"/>
        <v>99</v>
      </c>
      <c r="AM342" s="82" t="str">
        <f t="shared" ca="1" si="44"/>
        <v/>
      </c>
      <c r="AN342" s="68" t="str">
        <f t="shared" si="45"/>
        <v/>
      </c>
      <c r="AO342" s="68" t="b">
        <f>IF(AND(P342&lt;&gt;"",AE342="Italia",LEN(P342)=16,ISNA(VLOOKUP(MID(P342,12,4),COMUNI!B:B,1,FALSE))),FALSE,TRUE)</f>
        <v>1</v>
      </c>
      <c r="AP342" s="68" t="b">
        <f t="shared" si="46"/>
        <v>1</v>
      </c>
      <c r="AQ342" s="68" t="b">
        <f>OR(P342="",X342="",AE342&lt;&gt;"Italia",_xlfn.IFNA(VLOOKUP(X342,COMUNI!A:B,2,FALSE),"")=MID(P342,12,4))</f>
        <v>1</v>
      </c>
      <c r="AR342" s="68" t="b">
        <f t="shared" si="47"/>
        <v>1</v>
      </c>
      <c r="AS342" s="68" t="b">
        <f>IF(AE342="Italia",OR(P342="",U342="",_xlfn.IFNA(VLOOKUP(MID(P342,9,1),MESI!A:B,2,FALSE),"")=MONTH(U342)),TRUE)</f>
        <v>1</v>
      </c>
      <c r="AT342" s="67" t="b">
        <f t="shared" si="48"/>
        <v>1</v>
      </c>
      <c r="AU342" s="67" t="b">
        <f t="shared" si="49"/>
        <v>1</v>
      </c>
      <c r="AV342" s="67" t="b">
        <f t="shared" si="50"/>
        <v>1</v>
      </c>
      <c r="AW342" s="67" t="b">
        <f t="shared" si="51"/>
        <v>1</v>
      </c>
      <c r="AX342" s="67" t="b">
        <f t="shared" si="52"/>
        <v>1</v>
      </c>
      <c r="AY342" s="67" t="s">
        <v>17993</v>
      </c>
      <c r="AZ342" s="67">
        <f t="shared" si="53"/>
        <v>99</v>
      </c>
      <c r="BA342" s="67" t="b">
        <f t="shared" si="54"/>
        <v>1</v>
      </c>
      <c r="BB342" s="84" t="str">
        <f t="shared" si="55"/>
        <v/>
      </c>
      <c r="BC342" s="84" t="str">
        <f t="shared" si="56"/>
        <v/>
      </c>
      <c r="BD342" s="84" t="str">
        <f t="shared" si="57"/>
        <v/>
      </c>
      <c r="BE342" s="84" t="str">
        <f t="shared" si="58"/>
        <v/>
      </c>
      <c r="BF342" s="67" t="b">
        <f t="shared" si="59"/>
        <v>1</v>
      </c>
      <c r="BG342" s="67" t="b">
        <f>IF(ISNA(VLOOKUP(P342,$P$243:P341,1,FALSE)),TRUE,IF(LEN(P342)=16,FALSE,TRUE))</f>
        <v>1</v>
      </c>
      <c r="BH342" s="70" t="b">
        <f t="shared" ca="1" si="60"/>
        <v>1</v>
      </c>
      <c r="BI342" s="70" t="b">
        <f t="shared" ca="1" si="61"/>
        <v>1</v>
      </c>
      <c r="BJ342" s="67" t="b">
        <f>IF(AND(P342&lt;&gt;"",AE342&lt;&gt;"",AE342&lt;&gt;"Italia",ISNA(VLOOKUP(MID(P342,12,4),COMUNI!B:B,1,FALSE))=FALSE),FALSE,TRUE)</f>
        <v>1</v>
      </c>
      <c r="BK342" s="67" t="b">
        <f t="shared" si="62"/>
        <v>1</v>
      </c>
      <c r="BL342" s="67" t="b">
        <f t="shared" si="63"/>
        <v>1</v>
      </c>
      <c r="BU342" s="67" t="str">
        <f t="shared" si="64"/>
        <v/>
      </c>
      <c r="BV342" s="67" t="str">
        <f t="shared" si="65"/>
        <v/>
      </c>
      <c r="BW342" s="67" t="str">
        <f t="shared" si="66"/>
        <v/>
      </c>
      <c r="BX342" s="67" t="str">
        <f t="shared" si="67"/>
        <v/>
      </c>
      <c r="BY342" s="67" t="str">
        <f t="shared" si="68"/>
        <v/>
      </c>
      <c r="BZ342" s="67" t="str">
        <f t="shared" si="69"/>
        <v/>
      </c>
      <c r="CA342" s="67" t="str">
        <f t="shared" si="70"/>
        <v/>
      </c>
      <c r="CB342" s="67" t="str">
        <f t="shared" si="71"/>
        <v/>
      </c>
      <c r="CC342" s="67" t="str">
        <f t="shared" si="72"/>
        <v/>
      </c>
      <c r="CD342" s="67" t="str">
        <f t="shared" si="73"/>
        <v/>
      </c>
      <c r="CE342" s="67" t="str">
        <f t="shared" si="74"/>
        <v/>
      </c>
      <c r="CF342" s="67" t="str">
        <f t="shared" si="75"/>
        <v/>
      </c>
      <c r="CG342" s="67" t="str">
        <f t="shared" si="82"/>
        <v/>
      </c>
      <c r="CH342" s="67" t="str">
        <f t="shared" ca="1" si="76"/>
        <v/>
      </c>
      <c r="CI342" s="67" t="str">
        <f t="shared" ca="1" si="77"/>
        <v/>
      </c>
      <c r="CJ342" s="67" t="str">
        <f t="shared" si="78"/>
        <v/>
      </c>
      <c r="CK342" s="67" t="str">
        <f t="shared" si="79"/>
        <v/>
      </c>
      <c r="CL342" s="67" t="str">
        <f t="shared" si="80"/>
        <v/>
      </c>
    </row>
    <row r="343" spans="1:90" ht="29.25" customHeight="1" x14ac:dyDescent="0.3">
      <c r="A343" s="85">
        <v>100</v>
      </c>
      <c r="B343" s="111"/>
      <c r="C343" s="112"/>
      <c r="D343" s="112"/>
      <c r="E343" s="112"/>
      <c r="F343" s="112"/>
      <c r="G343" s="112"/>
      <c r="H343" s="112"/>
      <c r="I343" s="113"/>
      <c r="J343" s="111"/>
      <c r="K343" s="112"/>
      <c r="L343" s="112"/>
      <c r="M343" s="112"/>
      <c r="N343" s="112"/>
      <c r="O343" s="113"/>
      <c r="P343" s="119"/>
      <c r="Q343" s="120"/>
      <c r="R343" s="120"/>
      <c r="S343" s="120"/>
      <c r="T343" s="120"/>
      <c r="U343" s="114"/>
      <c r="V343" s="115"/>
      <c r="W343" s="116"/>
      <c r="X343" s="111"/>
      <c r="Y343" s="112"/>
      <c r="Z343" s="112"/>
      <c r="AA343" s="113"/>
      <c r="AB343" s="111"/>
      <c r="AC343" s="117"/>
      <c r="AD343" s="118"/>
      <c r="AE343" s="111"/>
      <c r="AF343" s="112"/>
      <c r="AG343" s="113"/>
      <c r="AH343" s="111"/>
      <c r="AI343" s="112"/>
      <c r="AJ343" s="112"/>
      <c r="AK343" s="113"/>
      <c r="AL343" s="67">
        <f t="shared" si="81"/>
        <v>100</v>
      </c>
      <c r="AM343" s="82" t="str">
        <f t="shared" ca="1" si="44"/>
        <v/>
      </c>
      <c r="AN343" s="68" t="str">
        <f t="shared" si="45"/>
        <v/>
      </c>
      <c r="AO343" s="68" t="b">
        <f>IF(AND(P343&lt;&gt;"",AE343="Italia",LEN(P343)=16,ISNA(VLOOKUP(MID(P343,12,4),COMUNI!B:B,1,FALSE))),FALSE,TRUE)</f>
        <v>1</v>
      </c>
      <c r="AP343" s="68" t="b">
        <f t="shared" si="46"/>
        <v>1</v>
      </c>
      <c r="AQ343" s="68" t="b">
        <f>OR(P343="",X343="",AE343&lt;&gt;"Italia",_xlfn.IFNA(VLOOKUP(X343,COMUNI!A:B,2,FALSE),"")=MID(P343,12,4))</f>
        <v>1</v>
      </c>
      <c r="AR343" s="68" t="b">
        <f t="shared" si="47"/>
        <v>1</v>
      </c>
      <c r="AS343" s="68" t="b">
        <f>IF(AE343="Italia",OR(P343="",U343="",_xlfn.IFNA(VLOOKUP(MID(P343,9,1),MESI!A:B,2,FALSE),"")=MONTH(U343)),TRUE)</f>
        <v>1</v>
      </c>
      <c r="AT343" s="67" t="b">
        <f t="shared" si="48"/>
        <v>1</v>
      </c>
      <c r="AU343" s="67" t="b">
        <f t="shared" si="49"/>
        <v>1</v>
      </c>
      <c r="AV343" s="67" t="b">
        <f t="shared" si="50"/>
        <v>1</v>
      </c>
      <c r="AW343" s="67" t="b">
        <f t="shared" si="51"/>
        <v>1</v>
      </c>
      <c r="AX343" s="67" t="b">
        <f t="shared" si="52"/>
        <v>1</v>
      </c>
      <c r="AY343" s="67" t="s">
        <v>17993</v>
      </c>
      <c r="AZ343" s="67">
        <f t="shared" si="53"/>
        <v>100</v>
      </c>
      <c r="BA343" s="67" t="b">
        <f t="shared" si="54"/>
        <v>1</v>
      </c>
      <c r="BB343" s="84" t="str">
        <f t="shared" si="55"/>
        <v/>
      </c>
      <c r="BC343" s="84" t="str">
        <f t="shared" si="56"/>
        <v/>
      </c>
      <c r="BD343" s="84" t="str">
        <f t="shared" si="57"/>
        <v/>
      </c>
      <c r="BE343" s="84" t="str">
        <f t="shared" si="58"/>
        <v/>
      </c>
      <c r="BF343" s="67" t="b">
        <f t="shared" si="59"/>
        <v>1</v>
      </c>
      <c r="BG343" s="67" t="b">
        <f>IF(ISNA(VLOOKUP(P343,$P$243:P342,1,FALSE)),TRUE,IF(LEN(P343)=16,FALSE,TRUE))</f>
        <v>1</v>
      </c>
      <c r="BH343" s="70" t="b">
        <f t="shared" ca="1" si="60"/>
        <v>1</v>
      </c>
      <c r="BI343" s="70" t="b">
        <f t="shared" ca="1" si="61"/>
        <v>1</v>
      </c>
      <c r="BJ343" s="67" t="b">
        <f>IF(AND(P343&lt;&gt;"",AE343&lt;&gt;"",AE343&lt;&gt;"Italia",ISNA(VLOOKUP(MID(P343,12,4),COMUNI!B:B,1,FALSE))=FALSE),FALSE,TRUE)</f>
        <v>1</v>
      </c>
      <c r="BK343" s="67" t="b">
        <f t="shared" si="62"/>
        <v>1</v>
      </c>
      <c r="BL343" s="67" t="b">
        <f t="shared" si="63"/>
        <v>1</v>
      </c>
      <c r="BU343" s="67" t="str">
        <f t="shared" si="64"/>
        <v/>
      </c>
      <c r="BV343" s="67" t="str">
        <f t="shared" si="65"/>
        <v/>
      </c>
      <c r="BW343" s="67" t="str">
        <f t="shared" si="66"/>
        <v/>
      </c>
      <c r="BX343" s="67" t="str">
        <f t="shared" si="67"/>
        <v/>
      </c>
      <c r="BY343" s="67" t="str">
        <f t="shared" si="68"/>
        <v/>
      </c>
      <c r="BZ343" s="67" t="str">
        <f t="shared" si="69"/>
        <v/>
      </c>
      <c r="CA343" s="67" t="str">
        <f t="shared" si="70"/>
        <v/>
      </c>
      <c r="CB343" s="67" t="str">
        <f t="shared" si="71"/>
        <v/>
      </c>
      <c r="CC343" s="67" t="str">
        <f t="shared" si="72"/>
        <v/>
      </c>
      <c r="CD343" s="67" t="str">
        <f t="shared" si="73"/>
        <v/>
      </c>
      <c r="CE343" s="67" t="str">
        <f t="shared" si="74"/>
        <v/>
      </c>
      <c r="CF343" s="67" t="str">
        <f t="shared" si="75"/>
        <v/>
      </c>
      <c r="CG343" s="67" t="str">
        <f t="shared" si="82"/>
        <v/>
      </c>
      <c r="CH343" s="67" t="str">
        <f t="shared" ca="1" si="76"/>
        <v/>
      </c>
      <c r="CI343" s="67" t="str">
        <f t="shared" ca="1" si="77"/>
        <v/>
      </c>
      <c r="CJ343" s="67" t="str">
        <f t="shared" si="78"/>
        <v/>
      </c>
      <c r="CK343" s="67" t="str">
        <f t="shared" si="79"/>
        <v/>
      </c>
      <c r="CL343" s="67" t="str">
        <f t="shared" si="80"/>
        <v/>
      </c>
    </row>
    <row r="344" spans="1:90" ht="29.25" customHeight="1" x14ac:dyDescent="0.3">
      <c r="A344" s="85">
        <v>101</v>
      </c>
      <c r="B344" s="111"/>
      <c r="C344" s="112"/>
      <c r="D344" s="112"/>
      <c r="E344" s="112"/>
      <c r="F344" s="112"/>
      <c r="G344" s="112"/>
      <c r="H344" s="112"/>
      <c r="I344" s="113"/>
      <c r="J344" s="111"/>
      <c r="K344" s="112"/>
      <c r="L344" s="112"/>
      <c r="M344" s="112"/>
      <c r="N344" s="112"/>
      <c r="O344" s="113"/>
      <c r="P344" s="119"/>
      <c r="Q344" s="120"/>
      <c r="R344" s="120"/>
      <c r="S344" s="120"/>
      <c r="T344" s="120"/>
      <c r="U344" s="114"/>
      <c r="V344" s="115"/>
      <c r="W344" s="116"/>
      <c r="X344" s="111"/>
      <c r="Y344" s="112"/>
      <c r="Z344" s="112"/>
      <c r="AA344" s="113"/>
      <c r="AB344" s="111"/>
      <c r="AC344" s="117"/>
      <c r="AD344" s="118"/>
      <c r="AE344" s="111"/>
      <c r="AF344" s="112"/>
      <c r="AG344" s="113"/>
      <c r="AH344" s="111"/>
      <c r="AI344" s="112"/>
      <c r="AJ344" s="112"/>
      <c r="AK344" s="113"/>
      <c r="AL344" s="67">
        <f t="shared" si="81"/>
        <v>101</v>
      </c>
      <c r="AM344" s="82" t="str">
        <f t="shared" ca="1" si="44"/>
        <v/>
      </c>
      <c r="AN344" s="68" t="str">
        <f t="shared" si="45"/>
        <v/>
      </c>
      <c r="AO344" s="68" t="b">
        <f>IF(AND(P344&lt;&gt;"",AE344="Italia",LEN(P344)=16,ISNA(VLOOKUP(MID(P344,12,4),COMUNI!B:B,1,FALSE))),FALSE,TRUE)</f>
        <v>1</v>
      </c>
      <c r="AP344" s="68" t="b">
        <f t="shared" si="46"/>
        <v>1</v>
      </c>
      <c r="AQ344" s="68" t="b">
        <f>OR(P344="",X344="",AE344&lt;&gt;"Italia",_xlfn.IFNA(VLOOKUP(X344,COMUNI!A:B,2,FALSE),"")=MID(P344,12,4))</f>
        <v>1</v>
      </c>
      <c r="AR344" s="68" t="b">
        <f t="shared" si="47"/>
        <v>1</v>
      </c>
      <c r="AS344" s="68" t="b">
        <f>IF(AE344="Italia",OR(P344="",U344="",_xlfn.IFNA(VLOOKUP(MID(P344,9,1),MESI!A:B,2,FALSE),"")=MONTH(U344)),TRUE)</f>
        <v>1</v>
      </c>
      <c r="AT344" s="67" t="b">
        <f t="shared" si="48"/>
        <v>1</v>
      </c>
      <c r="AU344" s="67" t="b">
        <f t="shared" si="49"/>
        <v>1</v>
      </c>
      <c r="AV344" s="67" t="b">
        <f t="shared" si="50"/>
        <v>1</v>
      </c>
      <c r="AW344" s="67" t="b">
        <f t="shared" si="51"/>
        <v>1</v>
      </c>
      <c r="AX344" s="67" t="b">
        <f t="shared" si="52"/>
        <v>1</v>
      </c>
      <c r="AY344" s="67" t="s">
        <v>17993</v>
      </c>
      <c r="AZ344" s="67">
        <f t="shared" si="53"/>
        <v>101</v>
      </c>
      <c r="BA344" s="67" t="b">
        <f t="shared" si="54"/>
        <v>1</v>
      </c>
      <c r="BB344" s="84" t="str">
        <f t="shared" si="55"/>
        <v/>
      </c>
      <c r="BC344" s="84" t="str">
        <f t="shared" si="56"/>
        <v/>
      </c>
      <c r="BD344" s="84" t="str">
        <f t="shared" si="57"/>
        <v/>
      </c>
      <c r="BE344" s="84" t="str">
        <f t="shared" si="58"/>
        <v/>
      </c>
      <c r="BF344" s="67" t="b">
        <f t="shared" si="59"/>
        <v>1</v>
      </c>
      <c r="BG344" s="67" t="b">
        <f>IF(ISNA(VLOOKUP(P344,$P$243:P343,1,FALSE)),TRUE,IF(LEN(P344)=16,FALSE,TRUE))</f>
        <v>1</v>
      </c>
      <c r="BH344" s="70" t="b">
        <f t="shared" ca="1" si="60"/>
        <v>1</v>
      </c>
      <c r="BI344" s="70" t="b">
        <f t="shared" ca="1" si="61"/>
        <v>1</v>
      </c>
      <c r="BJ344" s="67" t="b">
        <f>IF(AND(P344&lt;&gt;"",AE344&lt;&gt;"",AE344&lt;&gt;"Italia",ISNA(VLOOKUP(MID(P344,12,4),COMUNI!B:B,1,FALSE))=FALSE),FALSE,TRUE)</f>
        <v>1</v>
      </c>
      <c r="BK344" s="67" t="b">
        <f t="shared" si="62"/>
        <v>1</v>
      </c>
      <c r="BL344" s="67" t="b">
        <f t="shared" si="63"/>
        <v>1</v>
      </c>
      <c r="BU344" s="67" t="str">
        <f t="shared" si="64"/>
        <v/>
      </c>
      <c r="BV344" s="67" t="str">
        <f t="shared" si="65"/>
        <v/>
      </c>
      <c r="BW344" s="67" t="str">
        <f t="shared" si="66"/>
        <v/>
      </c>
      <c r="BX344" s="67" t="str">
        <f t="shared" si="67"/>
        <v/>
      </c>
      <c r="BY344" s="67" t="str">
        <f t="shared" si="68"/>
        <v/>
      </c>
      <c r="BZ344" s="67" t="str">
        <f t="shared" si="69"/>
        <v/>
      </c>
      <c r="CA344" s="67" t="str">
        <f t="shared" si="70"/>
        <v/>
      </c>
      <c r="CB344" s="67" t="str">
        <f t="shared" si="71"/>
        <v/>
      </c>
      <c r="CC344" s="67" t="str">
        <f t="shared" si="72"/>
        <v/>
      </c>
      <c r="CD344" s="67" t="str">
        <f t="shared" si="73"/>
        <v/>
      </c>
      <c r="CE344" s="67" t="str">
        <f t="shared" si="74"/>
        <v/>
      </c>
      <c r="CF344" s="67" t="str">
        <f t="shared" si="75"/>
        <v/>
      </c>
      <c r="CG344" s="67" t="str">
        <f t="shared" si="82"/>
        <v/>
      </c>
      <c r="CH344" s="67" t="str">
        <f t="shared" ca="1" si="76"/>
        <v/>
      </c>
      <c r="CI344" s="67" t="str">
        <f t="shared" ca="1" si="77"/>
        <v/>
      </c>
      <c r="CJ344" s="67" t="str">
        <f t="shared" si="78"/>
        <v/>
      </c>
      <c r="CK344" s="67" t="str">
        <f t="shared" si="79"/>
        <v/>
      </c>
      <c r="CL344" s="67" t="str">
        <f t="shared" si="80"/>
        <v/>
      </c>
    </row>
    <row r="345" spans="1:90" ht="29.25" customHeight="1" x14ac:dyDescent="0.3">
      <c r="A345" s="85">
        <v>102</v>
      </c>
      <c r="B345" s="111"/>
      <c r="C345" s="112"/>
      <c r="D345" s="112"/>
      <c r="E345" s="112"/>
      <c r="F345" s="112"/>
      <c r="G345" s="112"/>
      <c r="H345" s="112"/>
      <c r="I345" s="113"/>
      <c r="J345" s="111"/>
      <c r="K345" s="112"/>
      <c r="L345" s="112"/>
      <c r="M345" s="112"/>
      <c r="N345" s="112"/>
      <c r="O345" s="113"/>
      <c r="P345" s="119"/>
      <c r="Q345" s="120"/>
      <c r="R345" s="120"/>
      <c r="S345" s="120"/>
      <c r="T345" s="120"/>
      <c r="U345" s="114"/>
      <c r="V345" s="115"/>
      <c r="W345" s="116"/>
      <c r="X345" s="111"/>
      <c r="Y345" s="112"/>
      <c r="Z345" s="112"/>
      <c r="AA345" s="113"/>
      <c r="AB345" s="111"/>
      <c r="AC345" s="117"/>
      <c r="AD345" s="118"/>
      <c r="AE345" s="111"/>
      <c r="AF345" s="112"/>
      <c r="AG345" s="113"/>
      <c r="AH345" s="111"/>
      <c r="AI345" s="112"/>
      <c r="AJ345" s="112"/>
      <c r="AK345" s="113"/>
      <c r="AL345" s="67">
        <f t="shared" si="81"/>
        <v>102</v>
      </c>
      <c r="AM345" s="82" t="str">
        <f t="shared" ca="1" si="44"/>
        <v/>
      </c>
      <c r="AN345" s="68" t="str">
        <f t="shared" si="45"/>
        <v/>
      </c>
      <c r="AO345" s="68" t="b">
        <f>IF(AND(P345&lt;&gt;"",AE345="Italia",LEN(P345)=16,ISNA(VLOOKUP(MID(P345,12,4),COMUNI!B:B,1,FALSE))),FALSE,TRUE)</f>
        <v>1</v>
      </c>
      <c r="AP345" s="68" t="b">
        <f t="shared" si="46"/>
        <v>1</v>
      </c>
      <c r="AQ345" s="68" t="b">
        <f>OR(P345="",X345="",AE345&lt;&gt;"Italia",_xlfn.IFNA(VLOOKUP(X345,COMUNI!A:B,2,FALSE),"")=MID(P345,12,4))</f>
        <v>1</v>
      </c>
      <c r="AR345" s="68" t="b">
        <f t="shared" si="47"/>
        <v>1</v>
      </c>
      <c r="AS345" s="68" t="b">
        <f>IF(AE345="Italia",OR(P345="",U345="",_xlfn.IFNA(VLOOKUP(MID(P345,9,1),MESI!A:B,2,FALSE),"")=MONTH(U345)),TRUE)</f>
        <v>1</v>
      </c>
      <c r="AT345" s="67" t="b">
        <f t="shared" si="48"/>
        <v>1</v>
      </c>
      <c r="AU345" s="67" t="b">
        <f t="shared" si="49"/>
        <v>1</v>
      </c>
      <c r="AV345" s="67" t="b">
        <f t="shared" si="50"/>
        <v>1</v>
      </c>
      <c r="AW345" s="67" t="b">
        <f t="shared" si="51"/>
        <v>1</v>
      </c>
      <c r="AX345" s="67" t="b">
        <f t="shared" si="52"/>
        <v>1</v>
      </c>
      <c r="AY345" s="67" t="s">
        <v>17993</v>
      </c>
      <c r="AZ345" s="67">
        <f t="shared" si="53"/>
        <v>102</v>
      </c>
      <c r="BA345" s="67" t="b">
        <f t="shared" si="54"/>
        <v>1</v>
      </c>
      <c r="BB345" s="84" t="str">
        <f t="shared" si="55"/>
        <v/>
      </c>
      <c r="BC345" s="84" t="str">
        <f t="shared" si="56"/>
        <v/>
      </c>
      <c r="BD345" s="84" t="str">
        <f t="shared" si="57"/>
        <v/>
      </c>
      <c r="BE345" s="84" t="str">
        <f t="shared" si="58"/>
        <v/>
      </c>
      <c r="BF345" s="67" t="b">
        <f t="shared" si="59"/>
        <v>1</v>
      </c>
      <c r="BG345" s="67" t="b">
        <f>IF(ISNA(VLOOKUP(P345,$P$243:P344,1,FALSE)),TRUE,IF(LEN(P345)=16,FALSE,TRUE))</f>
        <v>1</v>
      </c>
      <c r="BH345" s="70" t="b">
        <f t="shared" ca="1" si="60"/>
        <v>1</v>
      </c>
      <c r="BI345" s="70" t="b">
        <f t="shared" ca="1" si="61"/>
        <v>1</v>
      </c>
      <c r="BJ345" s="67" t="b">
        <f>IF(AND(P345&lt;&gt;"",AE345&lt;&gt;"",AE345&lt;&gt;"Italia",ISNA(VLOOKUP(MID(P345,12,4),COMUNI!B:B,1,FALSE))=FALSE),FALSE,TRUE)</f>
        <v>1</v>
      </c>
      <c r="BK345" s="67" t="b">
        <f t="shared" si="62"/>
        <v>1</v>
      </c>
      <c r="BL345" s="67" t="b">
        <f t="shared" si="63"/>
        <v>1</v>
      </c>
      <c r="BU345" s="67" t="str">
        <f t="shared" si="64"/>
        <v/>
      </c>
      <c r="BV345" s="67" t="str">
        <f t="shared" si="65"/>
        <v/>
      </c>
      <c r="BW345" s="67" t="str">
        <f t="shared" si="66"/>
        <v/>
      </c>
      <c r="BX345" s="67" t="str">
        <f t="shared" si="67"/>
        <v/>
      </c>
      <c r="BY345" s="67" t="str">
        <f t="shared" si="68"/>
        <v/>
      </c>
      <c r="BZ345" s="67" t="str">
        <f t="shared" si="69"/>
        <v/>
      </c>
      <c r="CA345" s="67" t="str">
        <f t="shared" si="70"/>
        <v/>
      </c>
      <c r="CB345" s="67" t="str">
        <f t="shared" si="71"/>
        <v/>
      </c>
      <c r="CC345" s="67" t="str">
        <f t="shared" si="72"/>
        <v/>
      </c>
      <c r="CD345" s="67" t="str">
        <f t="shared" si="73"/>
        <v/>
      </c>
      <c r="CE345" s="67" t="str">
        <f t="shared" si="74"/>
        <v/>
      </c>
      <c r="CF345" s="67" t="str">
        <f t="shared" si="75"/>
        <v/>
      </c>
      <c r="CG345" s="67" t="str">
        <f t="shared" si="82"/>
        <v/>
      </c>
      <c r="CH345" s="67" t="str">
        <f t="shared" ca="1" si="76"/>
        <v/>
      </c>
      <c r="CI345" s="67" t="str">
        <f t="shared" ca="1" si="77"/>
        <v/>
      </c>
      <c r="CJ345" s="67" t="str">
        <f t="shared" si="78"/>
        <v/>
      </c>
      <c r="CK345" s="67" t="str">
        <f t="shared" si="79"/>
        <v/>
      </c>
      <c r="CL345" s="67" t="str">
        <f t="shared" si="80"/>
        <v/>
      </c>
    </row>
    <row r="346" spans="1:90" ht="29.25" customHeight="1" x14ac:dyDescent="0.3">
      <c r="A346" s="85">
        <v>103</v>
      </c>
      <c r="B346" s="111"/>
      <c r="C346" s="112"/>
      <c r="D346" s="112"/>
      <c r="E346" s="112"/>
      <c r="F346" s="112"/>
      <c r="G346" s="112"/>
      <c r="H346" s="112"/>
      <c r="I346" s="113"/>
      <c r="J346" s="111"/>
      <c r="K346" s="112"/>
      <c r="L346" s="112"/>
      <c r="M346" s="112"/>
      <c r="N346" s="112"/>
      <c r="O346" s="113"/>
      <c r="P346" s="119"/>
      <c r="Q346" s="120"/>
      <c r="R346" s="120"/>
      <c r="S346" s="120"/>
      <c r="T346" s="120"/>
      <c r="U346" s="114"/>
      <c r="V346" s="115"/>
      <c r="W346" s="116"/>
      <c r="X346" s="111"/>
      <c r="Y346" s="112"/>
      <c r="Z346" s="112"/>
      <c r="AA346" s="113"/>
      <c r="AB346" s="111"/>
      <c r="AC346" s="117"/>
      <c r="AD346" s="118"/>
      <c r="AE346" s="111"/>
      <c r="AF346" s="112"/>
      <c r="AG346" s="113"/>
      <c r="AH346" s="111"/>
      <c r="AI346" s="112"/>
      <c r="AJ346" s="112"/>
      <c r="AK346" s="113"/>
      <c r="AL346" s="67">
        <f t="shared" si="81"/>
        <v>103</v>
      </c>
      <c r="AM346" s="82" t="str">
        <f t="shared" ca="1" si="44"/>
        <v/>
      </c>
      <c r="AN346" s="68" t="str">
        <f t="shared" si="45"/>
        <v/>
      </c>
      <c r="AO346" s="68" t="b">
        <f>IF(AND(P346&lt;&gt;"",AE346="Italia",LEN(P346)=16,ISNA(VLOOKUP(MID(P346,12,4),COMUNI!B:B,1,FALSE))),FALSE,TRUE)</f>
        <v>1</v>
      </c>
      <c r="AP346" s="68" t="b">
        <f t="shared" si="46"/>
        <v>1</v>
      </c>
      <c r="AQ346" s="68" t="b">
        <f>OR(P346="",X346="",AE346&lt;&gt;"Italia",_xlfn.IFNA(VLOOKUP(X346,COMUNI!A:B,2,FALSE),"")=MID(P346,12,4))</f>
        <v>1</v>
      </c>
      <c r="AR346" s="68" t="b">
        <f t="shared" si="47"/>
        <v>1</v>
      </c>
      <c r="AS346" s="68" t="b">
        <f>IF(AE346="Italia",OR(P346="",U346="",_xlfn.IFNA(VLOOKUP(MID(P346,9,1),MESI!A:B,2,FALSE),"")=MONTH(U346)),TRUE)</f>
        <v>1</v>
      </c>
      <c r="AT346" s="67" t="b">
        <f t="shared" si="48"/>
        <v>1</v>
      </c>
      <c r="AU346" s="67" t="b">
        <f t="shared" si="49"/>
        <v>1</v>
      </c>
      <c r="AV346" s="67" t="b">
        <f t="shared" si="50"/>
        <v>1</v>
      </c>
      <c r="AW346" s="67" t="b">
        <f t="shared" si="51"/>
        <v>1</v>
      </c>
      <c r="AX346" s="67" t="b">
        <f t="shared" si="52"/>
        <v>1</v>
      </c>
      <c r="AY346" s="67" t="s">
        <v>17993</v>
      </c>
      <c r="AZ346" s="67">
        <f t="shared" si="53"/>
        <v>103</v>
      </c>
      <c r="BA346" s="67" t="b">
        <f t="shared" si="54"/>
        <v>1</v>
      </c>
      <c r="BB346" s="84" t="str">
        <f t="shared" si="55"/>
        <v/>
      </c>
      <c r="BC346" s="84" t="str">
        <f t="shared" si="56"/>
        <v/>
      </c>
      <c r="BD346" s="84" t="str">
        <f t="shared" si="57"/>
        <v/>
      </c>
      <c r="BE346" s="84" t="str">
        <f t="shared" si="58"/>
        <v/>
      </c>
      <c r="BF346" s="67" t="b">
        <f t="shared" si="59"/>
        <v>1</v>
      </c>
      <c r="BG346" s="67" t="b">
        <f>IF(ISNA(VLOOKUP(P346,$P$243:P345,1,FALSE)),TRUE,IF(LEN(P346)=16,FALSE,TRUE))</f>
        <v>1</v>
      </c>
      <c r="BH346" s="70" t="b">
        <f t="shared" ca="1" si="60"/>
        <v>1</v>
      </c>
      <c r="BI346" s="70" t="b">
        <f t="shared" ca="1" si="61"/>
        <v>1</v>
      </c>
      <c r="BJ346" s="67" t="b">
        <f>IF(AND(P346&lt;&gt;"",AE346&lt;&gt;"",AE346&lt;&gt;"Italia",ISNA(VLOOKUP(MID(P346,12,4),COMUNI!B:B,1,FALSE))=FALSE),FALSE,TRUE)</f>
        <v>1</v>
      </c>
      <c r="BK346" s="67" t="b">
        <f t="shared" si="62"/>
        <v>1</v>
      </c>
      <c r="BL346" s="67" t="b">
        <f t="shared" si="63"/>
        <v>1</v>
      </c>
      <c r="BU346" s="67" t="str">
        <f t="shared" si="64"/>
        <v/>
      </c>
      <c r="BV346" s="67" t="str">
        <f t="shared" si="65"/>
        <v/>
      </c>
      <c r="BW346" s="67" t="str">
        <f t="shared" si="66"/>
        <v/>
      </c>
      <c r="BX346" s="67" t="str">
        <f t="shared" si="67"/>
        <v/>
      </c>
      <c r="BY346" s="67" t="str">
        <f t="shared" si="68"/>
        <v/>
      </c>
      <c r="BZ346" s="67" t="str">
        <f t="shared" si="69"/>
        <v/>
      </c>
      <c r="CA346" s="67" t="str">
        <f t="shared" si="70"/>
        <v/>
      </c>
      <c r="CB346" s="67" t="str">
        <f t="shared" si="71"/>
        <v/>
      </c>
      <c r="CC346" s="67" t="str">
        <f t="shared" si="72"/>
        <v/>
      </c>
      <c r="CD346" s="67" t="str">
        <f t="shared" si="73"/>
        <v/>
      </c>
      <c r="CE346" s="67" t="str">
        <f t="shared" si="74"/>
        <v/>
      </c>
      <c r="CF346" s="67" t="str">
        <f t="shared" si="75"/>
        <v/>
      </c>
      <c r="CG346" s="67" t="str">
        <f t="shared" si="82"/>
        <v/>
      </c>
      <c r="CH346" s="67" t="str">
        <f t="shared" ca="1" si="76"/>
        <v/>
      </c>
      <c r="CI346" s="67" t="str">
        <f t="shared" ca="1" si="77"/>
        <v/>
      </c>
      <c r="CJ346" s="67" t="str">
        <f t="shared" si="78"/>
        <v/>
      </c>
      <c r="CK346" s="67" t="str">
        <f t="shared" si="79"/>
        <v/>
      </c>
      <c r="CL346" s="67" t="str">
        <f t="shared" si="80"/>
        <v/>
      </c>
    </row>
    <row r="347" spans="1:90" ht="29.25" customHeight="1" x14ac:dyDescent="0.3">
      <c r="A347" s="85">
        <v>104</v>
      </c>
      <c r="B347" s="111"/>
      <c r="C347" s="112"/>
      <c r="D347" s="112"/>
      <c r="E347" s="112"/>
      <c r="F347" s="112"/>
      <c r="G347" s="112"/>
      <c r="H347" s="112"/>
      <c r="I347" s="113"/>
      <c r="J347" s="111"/>
      <c r="K347" s="112"/>
      <c r="L347" s="112"/>
      <c r="M347" s="112"/>
      <c r="N347" s="112"/>
      <c r="O347" s="113"/>
      <c r="P347" s="119"/>
      <c r="Q347" s="120"/>
      <c r="R347" s="120"/>
      <c r="S347" s="120"/>
      <c r="T347" s="120"/>
      <c r="U347" s="114"/>
      <c r="V347" s="115"/>
      <c r="W347" s="116"/>
      <c r="X347" s="111"/>
      <c r="Y347" s="112"/>
      <c r="Z347" s="112"/>
      <c r="AA347" s="113"/>
      <c r="AB347" s="111"/>
      <c r="AC347" s="117"/>
      <c r="AD347" s="118"/>
      <c r="AE347" s="111"/>
      <c r="AF347" s="112"/>
      <c r="AG347" s="113"/>
      <c r="AH347" s="111"/>
      <c r="AI347" s="112"/>
      <c r="AJ347" s="112"/>
      <c r="AK347" s="113"/>
      <c r="AL347" s="67">
        <f t="shared" si="81"/>
        <v>104</v>
      </c>
      <c r="AM347" s="82" t="str">
        <f t="shared" ca="1" si="44"/>
        <v/>
      </c>
      <c r="AN347" s="68" t="str">
        <f t="shared" si="45"/>
        <v/>
      </c>
      <c r="AO347" s="68" t="b">
        <f>IF(AND(P347&lt;&gt;"",AE347="Italia",LEN(P347)=16,ISNA(VLOOKUP(MID(P347,12,4),COMUNI!B:B,1,FALSE))),FALSE,TRUE)</f>
        <v>1</v>
      </c>
      <c r="AP347" s="68" t="b">
        <f t="shared" si="46"/>
        <v>1</v>
      </c>
      <c r="AQ347" s="68" t="b">
        <f>OR(P347="",X347="",AE347&lt;&gt;"Italia",_xlfn.IFNA(VLOOKUP(X347,COMUNI!A:B,2,FALSE),"")=MID(P347,12,4))</f>
        <v>1</v>
      </c>
      <c r="AR347" s="68" t="b">
        <f t="shared" si="47"/>
        <v>1</v>
      </c>
      <c r="AS347" s="68" t="b">
        <f>IF(AE347="Italia",OR(P347="",U347="",_xlfn.IFNA(VLOOKUP(MID(P347,9,1),MESI!A:B,2,FALSE),"")=MONTH(U347)),TRUE)</f>
        <v>1</v>
      </c>
      <c r="AT347" s="67" t="b">
        <f t="shared" si="48"/>
        <v>1</v>
      </c>
      <c r="AU347" s="67" t="b">
        <f t="shared" si="49"/>
        <v>1</v>
      </c>
      <c r="AV347" s="67" t="b">
        <f t="shared" si="50"/>
        <v>1</v>
      </c>
      <c r="AW347" s="67" t="b">
        <f t="shared" si="51"/>
        <v>1</v>
      </c>
      <c r="AX347" s="67" t="b">
        <f t="shared" si="52"/>
        <v>1</v>
      </c>
      <c r="AY347" s="67" t="s">
        <v>17993</v>
      </c>
      <c r="AZ347" s="67">
        <f t="shared" si="53"/>
        <v>104</v>
      </c>
      <c r="BA347" s="67" t="b">
        <f t="shared" si="54"/>
        <v>1</v>
      </c>
      <c r="BB347" s="84" t="str">
        <f t="shared" si="55"/>
        <v/>
      </c>
      <c r="BC347" s="84" t="str">
        <f t="shared" si="56"/>
        <v/>
      </c>
      <c r="BD347" s="84" t="str">
        <f t="shared" si="57"/>
        <v/>
      </c>
      <c r="BE347" s="84" t="str">
        <f t="shared" si="58"/>
        <v/>
      </c>
      <c r="BF347" s="67" t="b">
        <f t="shared" si="59"/>
        <v>1</v>
      </c>
      <c r="BG347" s="67" t="b">
        <f>IF(ISNA(VLOOKUP(P347,$P$243:P346,1,FALSE)),TRUE,IF(LEN(P347)=16,FALSE,TRUE))</f>
        <v>1</v>
      </c>
      <c r="BH347" s="70" t="b">
        <f t="shared" ca="1" si="60"/>
        <v>1</v>
      </c>
      <c r="BI347" s="70" t="b">
        <f t="shared" ca="1" si="61"/>
        <v>1</v>
      </c>
      <c r="BJ347" s="67" t="b">
        <f>IF(AND(P347&lt;&gt;"",AE347&lt;&gt;"",AE347&lt;&gt;"Italia",ISNA(VLOOKUP(MID(P347,12,4),COMUNI!B:B,1,FALSE))=FALSE),FALSE,TRUE)</f>
        <v>1</v>
      </c>
      <c r="BK347" s="67" t="b">
        <f t="shared" si="62"/>
        <v>1</v>
      </c>
      <c r="BL347" s="67" t="b">
        <f t="shared" si="63"/>
        <v>1</v>
      </c>
      <c r="BU347" s="67" t="str">
        <f t="shared" si="64"/>
        <v/>
      </c>
      <c r="BV347" s="67" t="str">
        <f t="shared" si="65"/>
        <v/>
      </c>
      <c r="BW347" s="67" t="str">
        <f t="shared" si="66"/>
        <v/>
      </c>
      <c r="BX347" s="67" t="str">
        <f t="shared" si="67"/>
        <v/>
      </c>
      <c r="BY347" s="67" t="str">
        <f t="shared" si="68"/>
        <v/>
      </c>
      <c r="BZ347" s="67" t="str">
        <f t="shared" si="69"/>
        <v/>
      </c>
      <c r="CA347" s="67" t="str">
        <f t="shared" si="70"/>
        <v/>
      </c>
      <c r="CB347" s="67" t="str">
        <f t="shared" si="71"/>
        <v/>
      </c>
      <c r="CC347" s="67" t="str">
        <f t="shared" si="72"/>
        <v/>
      </c>
      <c r="CD347" s="67" t="str">
        <f t="shared" si="73"/>
        <v/>
      </c>
      <c r="CE347" s="67" t="str">
        <f t="shared" si="74"/>
        <v/>
      </c>
      <c r="CF347" s="67" t="str">
        <f t="shared" si="75"/>
        <v/>
      </c>
      <c r="CG347" s="67" t="str">
        <f t="shared" si="82"/>
        <v/>
      </c>
      <c r="CH347" s="67" t="str">
        <f t="shared" ca="1" si="76"/>
        <v/>
      </c>
      <c r="CI347" s="67" t="str">
        <f t="shared" ca="1" si="77"/>
        <v/>
      </c>
      <c r="CJ347" s="67" t="str">
        <f t="shared" si="78"/>
        <v/>
      </c>
      <c r="CK347" s="67" t="str">
        <f t="shared" si="79"/>
        <v/>
      </c>
      <c r="CL347" s="67" t="str">
        <f t="shared" si="80"/>
        <v/>
      </c>
    </row>
    <row r="348" spans="1:90" ht="29.25" customHeight="1" x14ac:dyDescent="0.3">
      <c r="A348" s="85">
        <v>105</v>
      </c>
      <c r="B348" s="111"/>
      <c r="C348" s="112"/>
      <c r="D348" s="112"/>
      <c r="E348" s="112"/>
      <c r="F348" s="112"/>
      <c r="G348" s="112"/>
      <c r="H348" s="112"/>
      <c r="I348" s="113"/>
      <c r="J348" s="111"/>
      <c r="K348" s="112"/>
      <c r="L348" s="112"/>
      <c r="M348" s="112"/>
      <c r="N348" s="112"/>
      <c r="O348" s="113"/>
      <c r="P348" s="119"/>
      <c r="Q348" s="120"/>
      <c r="R348" s="120"/>
      <c r="S348" s="120"/>
      <c r="T348" s="120"/>
      <c r="U348" s="114"/>
      <c r="V348" s="115"/>
      <c r="W348" s="116"/>
      <c r="X348" s="111"/>
      <c r="Y348" s="112"/>
      <c r="Z348" s="112"/>
      <c r="AA348" s="113"/>
      <c r="AB348" s="111"/>
      <c r="AC348" s="117"/>
      <c r="AD348" s="118"/>
      <c r="AE348" s="111"/>
      <c r="AF348" s="112"/>
      <c r="AG348" s="113"/>
      <c r="AH348" s="111"/>
      <c r="AI348" s="112"/>
      <c r="AJ348" s="112"/>
      <c r="AK348" s="113"/>
      <c r="AL348" s="67">
        <f t="shared" si="81"/>
        <v>105</v>
      </c>
      <c r="AM348" s="82" t="str">
        <f t="shared" ca="1" si="44"/>
        <v/>
      </c>
      <c r="AN348" s="68" t="str">
        <f t="shared" si="45"/>
        <v/>
      </c>
      <c r="AO348" s="68" t="b">
        <f>IF(AND(P348&lt;&gt;"",AE348="Italia",LEN(P348)=16,ISNA(VLOOKUP(MID(P348,12,4),COMUNI!B:B,1,FALSE))),FALSE,TRUE)</f>
        <v>1</v>
      </c>
      <c r="AP348" s="68" t="b">
        <f t="shared" si="46"/>
        <v>1</v>
      </c>
      <c r="AQ348" s="68" t="b">
        <f>OR(P348="",X348="",AE348&lt;&gt;"Italia",_xlfn.IFNA(VLOOKUP(X348,COMUNI!A:B,2,FALSE),"")=MID(P348,12,4))</f>
        <v>1</v>
      </c>
      <c r="AR348" s="68" t="b">
        <f t="shared" si="47"/>
        <v>1</v>
      </c>
      <c r="AS348" s="68" t="b">
        <f>IF(AE348="Italia",OR(P348="",U348="",_xlfn.IFNA(VLOOKUP(MID(P348,9,1),MESI!A:B,2,FALSE),"")=MONTH(U348)),TRUE)</f>
        <v>1</v>
      </c>
      <c r="AT348" s="67" t="b">
        <f t="shared" si="48"/>
        <v>1</v>
      </c>
      <c r="AU348" s="67" t="b">
        <f t="shared" si="49"/>
        <v>1</v>
      </c>
      <c r="AV348" s="67" t="b">
        <f t="shared" si="50"/>
        <v>1</v>
      </c>
      <c r="AW348" s="67" t="b">
        <f t="shared" si="51"/>
        <v>1</v>
      </c>
      <c r="AX348" s="67" t="b">
        <f t="shared" si="52"/>
        <v>1</v>
      </c>
      <c r="AY348" s="67" t="s">
        <v>17993</v>
      </c>
      <c r="AZ348" s="67">
        <f t="shared" si="53"/>
        <v>105</v>
      </c>
      <c r="BA348" s="67" t="b">
        <f t="shared" si="54"/>
        <v>1</v>
      </c>
      <c r="BB348" s="84" t="str">
        <f t="shared" si="55"/>
        <v/>
      </c>
      <c r="BC348" s="84" t="str">
        <f t="shared" si="56"/>
        <v/>
      </c>
      <c r="BD348" s="84" t="str">
        <f t="shared" si="57"/>
        <v/>
      </c>
      <c r="BE348" s="84" t="str">
        <f t="shared" si="58"/>
        <v/>
      </c>
      <c r="BF348" s="67" t="b">
        <f t="shared" si="59"/>
        <v>1</v>
      </c>
      <c r="BG348" s="67" t="b">
        <f>IF(ISNA(VLOOKUP(P348,$P$243:P347,1,FALSE)),TRUE,IF(LEN(P348)=16,FALSE,TRUE))</f>
        <v>1</v>
      </c>
      <c r="BH348" s="70" t="b">
        <f t="shared" ca="1" si="60"/>
        <v>1</v>
      </c>
      <c r="BI348" s="70" t="b">
        <f t="shared" ca="1" si="61"/>
        <v>1</v>
      </c>
      <c r="BJ348" s="67" t="b">
        <f>IF(AND(P348&lt;&gt;"",AE348&lt;&gt;"",AE348&lt;&gt;"Italia",ISNA(VLOOKUP(MID(P348,12,4),COMUNI!B:B,1,FALSE))=FALSE),FALSE,TRUE)</f>
        <v>1</v>
      </c>
      <c r="BK348" s="67" t="b">
        <f t="shared" si="62"/>
        <v>1</v>
      </c>
      <c r="BL348" s="67" t="b">
        <f t="shared" si="63"/>
        <v>1</v>
      </c>
      <c r="BU348" s="67" t="str">
        <f t="shared" si="64"/>
        <v/>
      </c>
      <c r="BV348" s="67" t="str">
        <f t="shared" si="65"/>
        <v/>
      </c>
      <c r="BW348" s="67" t="str">
        <f t="shared" si="66"/>
        <v/>
      </c>
      <c r="BX348" s="67" t="str">
        <f t="shared" si="67"/>
        <v/>
      </c>
      <c r="BY348" s="67" t="str">
        <f t="shared" si="68"/>
        <v/>
      </c>
      <c r="BZ348" s="67" t="str">
        <f t="shared" si="69"/>
        <v/>
      </c>
      <c r="CA348" s="67" t="str">
        <f t="shared" si="70"/>
        <v/>
      </c>
      <c r="CB348" s="67" t="str">
        <f t="shared" si="71"/>
        <v/>
      </c>
      <c r="CC348" s="67" t="str">
        <f t="shared" si="72"/>
        <v/>
      </c>
      <c r="CD348" s="67" t="str">
        <f t="shared" si="73"/>
        <v/>
      </c>
      <c r="CE348" s="67" t="str">
        <f t="shared" si="74"/>
        <v/>
      </c>
      <c r="CF348" s="67" t="str">
        <f t="shared" si="75"/>
        <v/>
      </c>
      <c r="CG348" s="67" t="str">
        <f t="shared" si="82"/>
        <v/>
      </c>
      <c r="CH348" s="67" t="str">
        <f t="shared" ca="1" si="76"/>
        <v/>
      </c>
      <c r="CI348" s="67" t="str">
        <f t="shared" ca="1" si="77"/>
        <v/>
      </c>
      <c r="CJ348" s="67" t="str">
        <f t="shared" si="78"/>
        <v/>
      </c>
      <c r="CK348" s="67" t="str">
        <f t="shared" si="79"/>
        <v/>
      </c>
      <c r="CL348" s="67" t="str">
        <f t="shared" si="80"/>
        <v/>
      </c>
    </row>
    <row r="349" spans="1:90" ht="29.25" customHeight="1" x14ac:dyDescent="0.3">
      <c r="A349" s="85">
        <v>106</v>
      </c>
      <c r="B349" s="111"/>
      <c r="C349" s="112"/>
      <c r="D349" s="112"/>
      <c r="E349" s="112"/>
      <c r="F349" s="112"/>
      <c r="G349" s="112"/>
      <c r="H349" s="112"/>
      <c r="I349" s="113"/>
      <c r="J349" s="111"/>
      <c r="K349" s="112"/>
      <c r="L349" s="112"/>
      <c r="M349" s="112"/>
      <c r="N349" s="112"/>
      <c r="O349" s="113"/>
      <c r="P349" s="119"/>
      <c r="Q349" s="120"/>
      <c r="R349" s="120"/>
      <c r="S349" s="120"/>
      <c r="T349" s="120"/>
      <c r="U349" s="114"/>
      <c r="V349" s="115"/>
      <c r="W349" s="116"/>
      <c r="X349" s="111"/>
      <c r="Y349" s="112"/>
      <c r="Z349" s="112"/>
      <c r="AA349" s="113"/>
      <c r="AB349" s="111"/>
      <c r="AC349" s="117"/>
      <c r="AD349" s="118"/>
      <c r="AE349" s="111"/>
      <c r="AF349" s="112"/>
      <c r="AG349" s="113"/>
      <c r="AH349" s="111"/>
      <c r="AI349" s="112"/>
      <c r="AJ349" s="112"/>
      <c r="AK349" s="113"/>
      <c r="AL349" s="67">
        <f t="shared" si="81"/>
        <v>106</v>
      </c>
      <c r="AM349" s="82" t="str">
        <f t="shared" ca="1" si="44"/>
        <v/>
      </c>
      <c r="AN349" s="68" t="str">
        <f t="shared" si="45"/>
        <v/>
      </c>
      <c r="AO349" s="68" t="b">
        <f>IF(AND(P349&lt;&gt;"",AE349="Italia",LEN(P349)=16,ISNA(VLOOKUP(MID(P349,12,4),COMUNI!B:B,1,FALSE))),FALSE,TRUE)</f>
        <v>1</v>
      </c>
      <c r="AP349" s="68" t="b">
        <f t="shared" si="46"/>
        <v>1</v>
      </c>
      <c r="AQ349" s="68" t="b">
        <f>OR(P349="",X349="",AE349&lt;&gt;"Italia",_xlfn.IFNA(VLOOKUP(X349,COMUNI!A:B,2,FALSE),"")=MID(P349,12,4))</f>
        <v>1</v>
      </c>
      <c r="AR349" s="68" t="b">
        <f t="shared" si="47"/>
        <v>1</v>
      </c>
      <c r="AS349" s="68" t="b">
        <f>IF(AE349="Italia",OR(P349="",U349="",_xlfn.IFNA(VLOOKUP(MID(P349,9,1),MESI!A:B,2,FALSE),"")=MONTH(U349)),TRUE)</f>
        <v>1</v>
      </c>
      <c r="AT349" s="67" t="b">
        <f t="shared" si="48"/>
        <v>1</v>
      </c>
      <c r="AU349" s="67" t="b">
        <f t="shared" si="49"/>
        <v>1</v>
      </c>
      <c r="AV349" s="67" t="b">
        <f t="shared" si="50"/>
        <v>1</v>
      </c>
      <c r="AW349" s="67" t="b">
        <f t="shared" si="51"/>
        <v>1</v>
      </c>
      <c r="AX349" s="67" t="b">
        <f t="shared" si="52"/>
        <v>1</v>
      </c>
      <c r="AY349" s="67" t="s">
        <v>17993</v>
      </c>
      <c r="AZ349" s="67">
        <f t="shared" si="53"/>
        <v>106</v>
      </c>
      <c r="BA349" s="67" t="b">
        <f t="shared" si="54"/>
        <v>1</v>
      </c>
      <c r="BB349" s="84" t="str">
        <f t="shared" si="55"/>
        <v/>
      </c>
      <c r="BC349" s="84" t="str">
        <f t="shared" si="56"/>
        <v/>
      </c>
      <c r="BD349" s="84" t="str">
        <f t="shared" si="57"/>
        <v/>
      </c>
      <c r="BE349" s="84" t="str">
        <f t="shared" si="58"/>
        <v/>
      </c>
      <c r="BF349" s="67" t="b">
        <f t="shared" si="59"/>
        <v>1</v>
      </c>
      <c r="BG349" s="67" t="b">
        <f>IF(ISNA(VLOOKUP(P349,$P$243:P348,1,FALSE)),TRUE,IF(LEN(P349)=16,FALSE,TRUE))</f>
        <v>1</v>
      </c>
      <c r="BH349" s="70" t="b">
        <f t="shared" ca="1" si="60"/>
        <v>1</v>
      </c>
      <c r="BI349" s="70" t="b">
        <f t="shared" ca="1" si="61"/>
        <v>1</v>
      </c>
      <c r="BJ349" s="67" t="b">
        <f>IF(AND(P349&lt;&gt;"",AE349&lt;&gt;"",AE349&lt;&gt;"Italia",ISNA(VLOOKUP(MID(P349,12,4),COMUNI!B:B,1,FALSE))=FALSE),FALSE,TRUE)</f>
        <v>1</v>
      </c>
      <c r="BK349" s="67" t="b">
        <f t="shared" si="62"/>
        <v>1</v>
      </c>
      <c r="BL349" s="67" t="b">
        <f t="shared" si="63"/>
        <v>1</v>
      </c>
      <c r="BU349" s="67" t="str">
        <f t="shared" si="64"/>
        <v/>
      </c>
      <c r="BV349" s="67" t="str">
        <f t="shared" si="65"/>
        <v/>
      </c>
      <c r="BW349" s="67" t="str">
        <f t="shared" si="66"/>
        <v/>
      </c>
      <c r="BX349" s="67" t="str">
        <f t="shared" si="67"/>
        <v/>
      </c>
      <c r="BY349" s="67" t="str">
        <f t="shared" si="68"/>
        <v/>
      </c>
      <c r="BZ349" s="67" t="str">
        <f t="shared" si="69"/>
        <v/>
      </c>
      <c r="CA349" s="67" t="str">
        <f t="shared" si="70"/>
        <v/>
      </c>
      <c r="CB349" s="67" t="str">
        <f t="shared" si="71"/>
        <v/>
      </c>
      <c r="CC349" s="67" t="str">
        <f t="shared" si="72"/>
        <v/>
      </c>
      <c r="CD349" s="67" t="str">
        <f t="shared" si="73"/>
        <v/>
      </c>
      <c r="CE349" s="67" t="str">
        <f t="shared" si="74"/>
        <v/>
      </c>
      <c r="CF349" s="67" t="str">
        <f t="shared" si="75"/>
        <v/>
      </c>
      <c r="CG349" s="67" t="str">
        <f t="shared" si="82"/>
        <v/>
      </c>
      <c r="CH349" s="67" t="str">
        <f t="shared" ca="1" si="76"/>
        <v/>
      </c>
      <c r="CI349" s="67" t="str">
        <f t="shared" ca="1" si="77"/>
        <v/>
      </c>
      <c r="CJ349" s="67" t="str">
        <f t="shared" si="78"/>
        <v/>
      </c>
      <c r="CK349" s="67" t="str">
        <f t="shared" si="79"/>
        <v/>
      </c>
      <c r="CL349" s="67" t="str">
        <f t="shared" si="80"/>
        <v/>
      </c>
    </row>
    <row r="350" spans="1:90" ht="29.25" customHeight="1" x14ac:dyDescent="0.3">
      <c r="A350" s="85">
        <v>107</v>
      </c>
      <c r="B350" s="111"/>
      <c r="C350" s="112"/>
      <c r="D350" s="112"/>
      <c r="E350" s="112"/>
      <c r="F350" s="112"/>
      <c r="G350" s="112"/>
      <c r="H350" s="112"/>
      <c r="I350" s="113"/>
      <c r="J350" s="111"/>
      <c r="K350" s="112"/>
      <c r="L350" s="112"/>
      <c r="M350" s="112"/>
      <c r="N350" s="112"/>
      <c r="O350" s="113"/>
      <c r="P350" s="119"/>
      <c r="Q350" s="120"/>
      <c r="R350" s="120"/>
      <c r="S350" s="120"/>
      <c r="T350" s="120"/>
      <c r="U350" s="114"/>
      <c r="V350" s="115"/>
      <c r="W350" s="116"/>
      <c r="X350" s="111"/>
      <c r="Y350" s="112"/>
      <c r="Z350" s="112"/>
      <c r="AA350" s="113"/>
      <c r="AB350" s="111"/>
      <c r="AC350" s="117"/>
      <c r="AD350" s="118"/>
      <c r="AE350" s="111"/>
      <c r="AF350" s="112"/>
      <c r="AG350" s="113"/>
      <c r="AH350" s="111"/>
      <c r="AI350" s="112"/>
      <c r="AJ350" s="112"/>
      <c r="AK350" s="113"/>
      <c r="AL350" s="67">
        <f t="shared" si="81"/>
        <v>107</v>
      </c>
      <c r="AM350" s="82" t="str">
        <f t="shared" ca="1" si="44"/>
        <v/>
      </c>
      <c r="AN350" s="68" t="str">
        <f t="shared" si="45"/>
        <v/>
      </c>
      <c r="AO350" s="68" t="b">
        <f>IF(AND(P350&lt;&gt;"",AE350="Italia",LEN(P350)=16,ISNA(VLOOKUP(MID(P350,12,4),COMUNI!B:B,1,FALSE))),FALSE,TRUE)</f>
        <v>1</v>
      </c>
      <c r="AP350" s="68" t="b">
        <f t="shared" si="46"/>
        <v>1</v>
      </c>
      <c r="AQ350" s="68" t="b">
        <f>OR(P350="",X350="",AE350&lt;&gt;"Italia",_xlfn.IFNA(VLOOKUP(X350,COMUNI!A:B,2,FALSE),"")=MID(P350,12,4))</f>
        <v>1</v>
      </c>
      <c r="AR350" s="68" t="b">
        <f t="shared" si="47"/>
        <v>1</v>
      </c>
      <c r="AS350" s="68" t="b">
        <f>IF(AE350="Italia",OR(P350="",U350="",_xlfn.IFNA(VLOOKUP(MID(P350,9,1),MESI!A:B,2,FALSE),"")=MONTH(U350)),TRUE)</f>
        <v>1</v>
      </c>
      <c r="AT350" s="67" t="b">
        <f t="shared" si="48"/>
        <v>1</v>
      </c>
      <c r="AU350" s="67" t="b">
        <f t="shared" si="49"/>
        <v>1</v>
      </c>
      <c r="AV350" s="67" t="b">
        <f t="shared" si="50"/>
        <v>1</v>
      </c>
      <c r="AW350" s="67" t="b">
        <f t="shared" si="51"/>
        <v>1</v>
      </c>
      <c r="AX350" s="67" t="b">
        <f t="shared" si="52"/>
        <v>1</v>
      </c>
      <c r="AY350" s="67" t="s">
        <v>17993</v>
      </c>
      <c r="AZ350" s="67">
        <f t="shared" si="53"/>
        <v>107</v>
      </c>
      <c r="BA350" s="67" t="b">
        <f t="shared" si="54"/>
        <v>1</v>
      </c>
      <c r="BB350" s="84" t="str">
        <f t="shared" si="55"/>
        <v/>
      </c>
      <c r="BC350" s="84" t="str">
        <f t="shared" si="56"/>
        <v/>
      </c>
      <c r="BD350" s="84" t="str">
        <f t="shared" si="57"/>
        <v/>
      </c>
      <c r="BE350" s="84" t="str">
        <f t="shared" si="58"/>
        <v/>
      </c>
      <c r="BF350" s="67" t="b">
        <f t="shared" si="59"/>
        <v>1</v>
      </c>
      <c r="BG350" s="67" t="b">
        <f>IF(ISNA(VLOOKUP(P350,$P$243:P349,1,FALSE)),TRUE,IF(LEN(P350)=16,FALSE,TRUE))</f>
        <v>1</v>
      </c>
      <c r="BH350" s="70" t="b">
        <f t="shared" ca="1" si="60"/>
        <v>1</v>
      </c>
      <c r="BI350" s="70" t="b">
        <f t="shared" ca="1" si="61"/>
        <v>1</v>
      </c>
      <c r="BJ350" s="67" t="b">
        <f>IF(AND(P350&lt;&gt;"",AE350&lt;&gt;"",AE350&lt;&gt;"Italia",ISNA(VLOOKUP(MID(P350,12,4),COMUNI!B:B,1,FALSE))=FALSE),FALSE,TRUE)</f>
        <v>1</v>
      </c>
      <c r="BK350" s="67" t="b">
        <f t="shared" si="62"/>
        <v>1</v>
      </c>
      <c r="BL350" s="67" t="b">
        <f t="shared" si="63"/>
        <v>1</v>
      </c>
      <c r="BU350" s="67" t="str">
        <f t="shared" si="64"/>
        <v/>
      </c>
      <c r="BV350" s="67" t="str">
        <f t="shared" si="65"/>
        <v/>
      </c>
      <c r="BW350" s="67" t="str">
        <f t="shared" si="66"/>
        <v/>
      </c>
      <c r="BX350" s="67" t="str">
        <f t="shared" si="67"/>
        <v/>
      </c>
      <c r="BY350" s="67" t="str">
        <f t="shared" si="68"/>
        <v/>
      </c>
      <c r="BZ350" s="67" t="str">
        <f t="shared" si="69"/>
        <v/>
      </c>
      <c r="CA350" s="67" t="str">
        <f t="shared" si="70"/>
        <v/>
      </c>
      <c r="CB350" s="67" t="str">
        <f t="shared" si="71"/>
        <v/>
      </c>
      <c r="CC350" s="67" t="str">
        <f t="shared" si="72"/>
        <v/>
      </c>
      <c r="CD350" s="67" t="str">
        <f t="shared" si="73"/>
        <v/>
      </c>
      <c r="CE350" s="67" t="str">
        <f t="shared" si="74"/>
        <v/>
      </c>
      <c r="CF350" s="67" t="str">
        <f t="shared" si="75"/>
        <v/>
      </c>
      <c r="CG350" s="67" t="str">
        <f t="shared" si="82"/>
        <v/>
      </c>
      <c r="CH350" s="67" t="str">
        <f t="shared" ca="1" si="76"/>
        <v/>
      </c>
      <c r="CI350" s="67" t="str">
        <f t="shared" ca="1" si="77"/>
        <v/>
      </c>
      <c r="CJ350" s="67" t="str">
        <f t="shared" si="78"/>
        <v/>
      </c>
      <c r="CK350" s="67" t="str">
        <f t="shared" si="79"/>
        <v/>
      </c>
      <c r="CL350" s="67" t="str">
        <f t="shared" si="80"/>
        <v/>
      </c>
    </row>
  </sheetData>
  <sheetProtection algorithmName="SHA-512" hashValue="/vSXjdlqxCATe7ZdREBotvdoztKrPEwuWVGcLmuvNra5M5QSwbxtodGx5EI3BGQOXEORFc61njwx04uv+HFgHA==" saltValue="rh4Z0FuXrvPCnUFr0a+60g==" spinCount="100000" sheet="1" formatCells="0" formatColumns="0" formatRows="0" insertColumns="0" insertRows="0" insertHyperlinks="0" deleteColumns="0" deleteRows="0" sort="0" autoFilter="0" pivotTables="0"/>
  <mergeCells count="1013">
    <mergeCell ref="B349:I349"/>
    <mergeCell ref="J349:O349"/>
    <mergeCell ref="P349:T349"/>
    <mergeCell ref="U349:W349"/>
    <mergeCell ref="X349:AA349"/>
    <mergeCell ref="AB349:AD349"/>
    <mergeCell ref="AE349:AG349"/>
    <mergeCell ref="AH349:AK349"/>
    <mergeCell ref="B350:I350"/>
    <mergeCell ref="J350:O350"/>
    <mergeCell ref="P350:T350"/>
    <mergeCell ref="U350:W350"/>
    <mergeCell ref="X350:AA350"/>
    <mergeCell ref="AB350:AD350"/>
    <mergeCell ref="AE350:AG350"/>
    <mergeCell ref="AH350:AK350"/>
    <mergeCell ref="B347:I347"/>
    <mergeCell ref="J347:O347"/>
    <mergeCell ref="P347:T347"/>
    <mergeCell ref="U347:W347"/>
    <mergeCell ref="X347:AA347"/>
    <mergeCell ref="AB347:AD347"/>
    <mergeCell ref="AE347:AG347"/>
    <mergeCell ref="AH347:AK347"/>
    <mergeCell ref="B348:I348"/>
    <mergeCell ref="J348:O348"/>
    <mergeCell ref="P348:T348"/>
    <mergeCell ref="U348:W348"/>
    <mergeCell ref="X348:AA348"/>
    <mergeCell ref="AB348:AD348"/>
    <mergeCell ref="AE348:AG348"/>
    <mergeCell ref="AH348:AK348"/>
    <mergeCell ref="B345:I345"/>
    <mergeCell ref="J345:O345"/>
    <mergeCell ref="P345:T345"/>
    <mergeCell ref="U345:W345"/>
    <mergeCell ref="X345:AA345"/>
    <mergeCell ref="AB345:AD345"/>
    <mergeCell ref="AE345:AG345"/>
    <mergeCell ref="AH345:AK345"/>
    <mergeCell ref="B346:I346"/>
    <mergeCell ref="J346:O346"/>
    <mergeCell ref="P346:T346"/>
    <mergeCell ref="U346:W346"/>
    <mergeCell ref="X346:AA346"/>
    <mergeCell ref="AB346:AD346"/>
    <mergeCell ref="AE346:AG346"/>
    <mergeCell ref="AH346:AK346"/>
    <mergeCell ref="B343:I343"/>
    <mergeCell ref="J343:O343"/>
    <mergeCell ref="P343:T343"/>
    <mergeCell ref="U343:W343"/>
    <mergeCell ref="X343:AA343"/>
    <mergeCell ref="AB343:AD343"/>
    <mergeCell ref="AE343:AG343"/>
    <mergeCell ref="AH343:AK343"/>
    <mergeCell ref="B344:I344"/>
    <mergeCell ref="J344:O344"/>
    <mergeCell ref="P344:T344"/>
    <mergeCell ref="U344:W344"/>
    <mergeCell ref="X344:AA344"/>
    <mergeCell ref="AB344:AD344"/>
    <mergeCell ref="AE344:AG344"/>
    <mergeCell ref="AH344:AK344"/>
    <mergeCell ref="B341:I341"/>
    <mergeCell ref="J341:O341"/>
    <mergeCell ref="P341:T341"/>
    <mergeCell ref="U341:W341"/>
    <mergeCell ref="X341:AA341"/>
    <mergeCell ref="AB341:AD341"/>
    <mergeCell ref="AE341:AG341"/>
    <mergeCell ref="AH341:AK341"/>
    <mergeCell ref="B342:I342"/>
    <mergeCell ref="J342:O342"/>
    <mergeCell ref="P342:T342"/>
    <mergeCell ref="U342:W342"/>
    <mergeCell ref="X342:AA342"/>
    <mergeCell ref="AB342:AD342"/>
    <mergeCell ref="AE342:AG342"/>
    <mergeCell ref="AH342:AK342"/>
    <mergeCell ref="B339:I339"/>
    <mergeCell ref="J339:O339"/>
    <mergeCell ref="P339:T339"/>
    <mergeCell ref="U339:W339"/>
    <mergeCell ref="X339:AA339"/>
    <mergeCell ref="AB339:AD339"/>
    <mergeCell ref="AE339:AG339"/>
    <mergeCell ref="AH339:AK339"/>
    <mergeCell ref="B340:I340"/>
    <mergeCell ref="J340:O340"/>
    <mergeCell ref="P340:T340"/>
    <mergeCell ref="U340:W340"/>
    <mergeCell ref="X340:AA340"/>
    <mergeCell ref="AB340:AD340"/>
    <mergeCell ref="AE340:AG340"/>
    <mergeCell ref="AH340:AK340"/>
    <mergeCell ref="B337:I337"/>
    <mergeCell ref="J337:O337"/>
    <mergeCell ref="P337:T337"/>
    <mergeCell ref="U337:W337"/>
    <mergeCell ref="X337:AA337"/>
    <mergeCell ref="AB337:AD337"/>
    <mergeCell ref="AE337:AG337"/>
    <mergeCell ref="AH337:AK337"/>
    <mergeCell ref="B338:I338"/>
    <mergeCell ref="J338:O338"/>
    <mergeCell ref="P338:T338"/>
    <mergeCell ref="U338:W338"/>
    <mergeCell ref="X338:AA338"/>
    <mergeCell ref="AB338:AD338"/>
    <mergeCell ref="AE338:AG338"/>
    <mergeCell ref="AH338:AK338"/>
    <mergeCell ref="B335:I335"/>
    <mergeCell ref="J335:O335"/>
    <mergeCell ref="P335:T335"/>
    <mergeCell ref="U335:W335"/>
    <mergeCell ref="X335:AA335"/>
    <mergeCell ref="AB335:AD335"/>
    <mergeCell ref="AE335:AG335"/>
    <mergeCell ref="AH335:AK335"/>
    <mergeCell ref="B336:I336"/>
    <mergeCell ref="J336:O336"/>
    <mergeCell ref="P336:T336"/>
    <mergeCell ref="U336:W336"/>
    <mergeCell ref="X336:AA336"/>
    <mergeCell ref="AB336:AD336"/>
    <mergeCell ref="AE336:AG336"/>
    <mergeCell ref="AH336:AK336"/>
    <mergeCell ref="B333:I333"/>
    <mergeCell ref="J333:O333"/>
    <mergeCell ref="P333:T333"/>
    <mergeCell ref="U333:W333"/>
    <mergeCell ref="X333:AA333"/>
    <mergeCell ref="AB333:AD333"/>
    <mergeCell ref="AE333:AG333"/>
    <mergeCell ref="AH333:AK333"/>
    <mergeCell ref="B334:I334"/>
    <mergeCell ref="J334:O334"/>
    <mergeCell ref="P334:T334"/>
    <mergeCell ref="U334:W334"/>
    <mergeCell ref="X334:AA334"/>
    <mergeCell ref="AB334:AD334"/>
    <mergeCell ref="AE334:AG334"/>
    <mergeCell ref="AH334:AK334"/>
    <mergeCell ref="B331:I331"/>
    <mergeCell ref="J331:O331"/>
    <mergeCell ref="P331:T331"/>
    <mergeCell ref="U331:W331"/>
    <mergeCell ref="X331:AA331"/>
    <mergeCell ref="AB331:AD331"/>
    <mergeCell ref="AE331:AG331"/>
    <mergeCell ref="AH331:AK331"/>
    <mergeCell ref="B332:I332"/>
    <mergeCell ref="J332:O332"/>
    <mergeCell ref="P332:T332"/>
    <mergeCell ref="U332:W332"/>
    <mergeCell ref="X332:AA332"/>
    <mergeCell ref="AB332:AD332"/>
    <mergeCell ref="AE332:AG332"/>
    <mergeCell ref="AH332:AK332"/>
    <mergeCell ref="B329:I329"/>
    <mergeCell ref="J329:O329"/>
    <mergeCell ref="P329:T329"/>
    <mergeCell ref="U329:W329"/>
    <mergeCell ref="X329:AA329"/>
    <mergeCell ref="AB329:AD329"/>
    <mergeCell ref="AE329:AG329"/>
    <mergeCell ref="AH329:AK329"/>
    <mergeCell ref="B330:I330"/>
    <mergeCell ref="J330:O330"/>
    <mergeCell ref="P330:T330"/>
    <mergeCell ref="U330:W330"/>
    <mergeCell ref="X330:AA330"/>
    <mergeCell ref="AB330:AD330"/>
    <mergeCell ref="AE330:AG330"/>
    <mergeCell ref="AH330:AK330"/>
    <mergeCell ref="B327:I327"/>
    <mergeCell ref="J327:O327"/>
    <mergeCell ref="P327:T327"/>
    <mergeCell ref="U327:W327"/>
    <mergeCell ref="X327:AA327"/>
    <mergeCell ref="AB327:AD327"/>
    <mergeCell ref="AE327:AG327"/>
    <mergeCell ref="AH327:AK327"/>
    <mergeCell ref="B328:I328"/>
    <mergeCell ref="J328:O328"/>
    <mergeCell ref="P328:T328"/>
    <mergeCell ref="U328:W328"/>
    <mergeCell ref="X328:AA328"/>
    <mergeCell ref="AB328:AD328"/>
    <mergeCell ref="AE328:AG328"/>
    <mergeCell ref="AH328:AK328"/>
    <mergeCell ref="B325:I325"/>
    <mergeCell ref="J325:O325"/>
    <mergeCell ref="P325:T325"/>
    <mergeCell ref="U325:W325"/>
    <mergeCell ref="X325:AA325"/>
    <mergeCell ref="AB325:AD325"/>
    <mergeCell ref="AE325:AG325"/>
    <mergeCell ref="AH325:AK325"/>
    <mergeCell ref="B326:I326"/>
    <mergeCell ref="J326:O326"/>
    <mergeCell ref="P326:T326"/>
    <mergeCell ref="U326:W326"/>
    <mergeCell ref="X326:AA326"/>
    <mergeCell ref="AB326:AD326"/>
    <mergeCell ref="AE326:AG326"/>
    <mergeCell ref="AH326:AK326"/>
    <mergeCell ref="B323:I323"/>
    <mergeCell ref="J323:O323"/>
    <mergeCell ref="P323:T323"/>
    <mergeCell ref="U323:W323"/>
    <mergeCell ref="X323:AA323"/>
    <mergeCell ref="AB323:AD323"/>
    <mergeCell ref="AE323:AG323"/>
    <mergeCell ref="AH323:AK323"/>
    <mergeCell ref="B324:I324"/>
    <mergeCell ref="J324:O324"/>
    <mergeCell ref="P324:T324"/>
    <mergeCell ref="U324:W324"/>
    <mergeCell ref="X324:AA324"/>
    <mergeCell ref="AB324:AD324"/>
    <mergeCell ref="AE324:AG324"/>
    <mergeCell ref="AH324:AK324"/>
    <mergeCell ref="B321:I321"/>
    <mergeCell ref="J321:O321"/>
    <mergeCell ref="P321:T321"/>
    <mergeCell ref="U321:W321"/>
    <mergeCell ref="X321:AA321"/>
    <mergeCell ref="AB321:AD321"/>
    <mergeCell ref="AE321:AG321"/>
    <mergeCell ref="AH321:AK321"/>
    <mergeCell ref="B322:I322"/>
    <mergeCell ref="J322:O322"/>
    <mergeCell ref="P322:T322"/>
    <mergeCell ref="U322:W322"/>
    <mergeCell ref="X322:AA322"/>
    <mergeCell ref="AB322:AD322"/>
    <mergeCell ref="AE322:AG322"/>
    <mergeCell ref="AH322:AK322"/>
    <mergeCell ref="B319:I319"/>
    <mergeCell ref="J319:O319"/>
    <mergeCell ref="P319:T319"/>
    <mergeCell ref="U319:W319"/>
    <mergeCell ref="X319:AA319"/>
    <mergeCell ref="AB319:AD319"/>
    <mergeCell ref="AE319:AG319"/>
    <mergeCell ref="AH319:AK319"/>
    <mergeCell ref="B320:I320"/>
    <mergeCell ref="J320:O320"/>
    <mergeCell ref="P320:T320"/>
    <mergeCell ref="U320:W320"/>
    <mergeCell ref="X320:AA320"/>
    <mergeCell ref="AB320:AD320"/>
    <mergeCell ref="AE320:AG320"/>
    <mergeCell ref="AH320:AK320"/>
    <mergeCell ref="B317:I317"/>
    <mergeCell ref="J317:O317"/>
    <mergeCell ref="P317:T317"/>
    <mergeCell ref="U317:W317"/>
    <mergeCell ref="X317:AA317"/>
    <mergeCell ref="AB317:AD317"/>
    <mergeCell ref="AE317:AG317"/>
    <mergeCell ref="AH317:AK317"/>
    <mergeCell ref="B318:I318"/>
    <mergeCell ref="J318:O318"/>
    <mergeCell ref="P318:T318"/>
    <mergeCell ref="U318:W318"/>
    <mergeCell ref="X318:AA318"/>
    <mergeCell ref="AB318:AD318"/>
    <mergeCell ref="AE318:AG318"/>
    <mergeCell ref="AH318:AK318"/>
    <mergeCell ref="B301:I301"/>
    <mergeCell ref="J301:O301"/>
    <mergeCell ref="P301:T301"/>
    <mergeCell ref="U301:W301"/>
    <mergeCell ref="X301:AA301"/>
    <mergeCell ref="AB301:AD301"/>
    <mergeCell ref="AE301:AG301"/>
    <mergeCell ref="AH301:AK301"/>
    <mergeCell ref="AH314:AK314"/>
    <mergeCell ref="B311:I311"/>
    <mergeCell ref="J311:O311"/>
    <mergeCell ref="AE314:AG314"/>
    <mergeCell ref="B308:I308"/>
    <mergeCell ref="B313:I313"/>
    <mergeCell ref="AE313:AG313"/>
    <mergeCell ref="AH313:AK313"/>
    <mergeCell ref="AE296:AG296"/>
    <mergeCell ref="AH296:AK296"/>
    <mergeCell ref="AH299:AK299"/>
    <mergeCell ref="B299:I299"/>
    <mergeCell ref="J299:O299"/>
    <mergeCell ref="P299:T299"/>
    <mergeCell ref="U299:W299"/>
    <mergeCell ref="X299:AA299"/>
    <mergeCell ref="AB299:AD299"/>
    <mergeCell ref="AE299:AG299"/>
    <mergeCell ref="B297:I297"/>
    <mergeCell ref="J297:O297"/>
    <mergeCell ref="J294:O294"/>
    <mergeCell ref="P294:T294"/>
    <mergeCell ref="U294:W294"/>
    <mergeCell ref="X294:AA294"/>
    <mergeCell ref="AB294:AD294"/>
    <mergeCell ref="AE294:AG294"/>
    <mergeCell ref="AH294:AK294"/>
    <mergeCell ref="B296:I296"/>
    <mergeCell ref="J296:O296"/>
    <mergeCell ref="AH298:AK298"/>
    <mergeCell ref="B295:I295"/>
    <mergeCell ref="J295:O295"/>
    <mergeCell ref="P295:T295"/>
    <mergeCell ref="AH295:AK295"/>
    <mergeCell ref="P297:T297"/>
    <mergeCell ref="AH297:AK297"/>
    <mergeCell ref="B294:I294"/>
    <mergeCell ref="B288:I288"/>
    <mergeCell ref="J288:O288"/>
    <mergeCell ref="P288:T288"/>
    <mergeCell ref="U288:W288"/>
    <mergeCell ref="B286:I286"/>
    <mergeCell ref="J286:O286"/>
    <mergeCell ref="B287:I287"/>
    <mergeCell ref="J287:O287"/>
    <mergeCell ref="AH288:AK288"/>
    <mergeCell ref="AH290:AK290"/>
    <mergeCell ref="B289:I289"/>
    <mergeCell ref="J289:O289"/>
    <mergeCell ref="P289:T289"/>
    <mergeCell ref="U289:W289"/>
    <mergeCell ref="X289:AA289"/>
    <mergeCell ref="AE289:AG289"/>
    <mergeCell ref="AH289:AK289"/>
    <mergeCell ref="B290:I290"/>
    <mergeCell ref="J290:O290"/>
    <mergeCell ref="AH286:AK286"/>
    <mergeCell ref="AB289:AD289"/>
    <mergeCell ref="J292:O292"/>
    <mergeCell ref="AE290:AG290"/>
    <mergeCell ref="J282:O282"/>
    <mergeCell ref="P282:T282"/>
    <mergeCell ref="U282:W282"/>
    <mergeCell ref="X282:AA282"/>
    <mergeCell ref="AB282:AD282"/>
    <mergeCell ref="AE282:AG282"/>
    <mergeCell ref="AH282:AK282"/>
    <mergeCell ref="P286:T286"/>
    <mergeCell ref="U286:W286"/>
    <mergeCell ref="X286:AA286"/>
    <mergeCell ref="AB286:AD286"/>
    <mergeCell ref="AE286:AG286"/>
    <mergeCell ref="AH291:AK291"/>
    <mergeCell ref="J285:O285"/>
    <mergeCell ref="P285:T285"/>
    <mergeCell ref="U285:W285"/>
    <mergeCell ref="X285:AA285"/>
    <mergeCell ref="J291:O291"/>
    <mergeCell ref="AB285:AD285"/>
    <mergeCell ref="AH285:AK285"/>
    <mergeCell ref="AE292:AG292"/>
    <mergeCell ref="AE285:AG285"/>
    <mergeCell ref="AH284:AK284"/>
    <mergeCell ref="AH292:AK292"/>
    <mergeCell ref="AH287:AK287"/>
    <mergeCell ref="B283:I283"/>
    <mergeCell ref="J283:O283"/>
    <mergeCell ref="P283:T283"/>
    <mergeCell ref="U283:W283"/>
    <mergeCell ref="X283:AA283"/>
    <mergeCell ref="AB283:AD283"/>
    <mergeCell ref="AE283:AG283"/>
    <mergeCell ref="AH283:AK283"/>
    <mergeCell ref="B284:I284"/>
    <mergeCell ref="J284:O284"/>
    <mergeCell ref="B274:I274"/>
    <mergeCell ref="J274:O274"/>
    <mergeCell ref="P274:T274"/>
    <mergeCell ref="U274:W274"/>
    <mergeCell ref="X274:AA274"/>
    <mergeCell ref="AB274:AD274"/>
    <mergeCell ref="AE274:AG274"/>
    <mergeCell ref="B279:I279"/>
    <mergeCell ref="J279:O279"/>
    <mergeCell ref="B280:I280"/>
    <mergeCell ref="J280:O280"/>
    <mergeCell ref="B277:I277"/>
    <mergeCell ref="J277:O277"/>
    <mergeCell ref="J278:O278"/>
    <mergeCell ref="AE281:AG281"/>
    <mergeCell ref="B276:I276"/>
    <mergeCell ref="J276:O276"/>
    <mergeCell ref="U276:W276"/>
    <mergeCell ref="X276:AA276"/>
    <mergeCell ref="AB276:AD276"/>
    <mergeCell ref="AE276:AG276"/>
    <mergeCell ref="P276:T276"/>
    <mergeCell ref="B282:I282"/>
    <mergeCell ref="AH274:AK274"/>
    <mergeCell ref="AE277:AG277"/>
    <mergeCell ref="AH277:AK277"/>
    <mergeCell ref="P280:T280"/>
    <mergeCell ref="U280:W280"/>
    <mergeCell ref="X280:AA280"/>
    <mergeCell ref="AB280:AD280"/>
    <mergeCell ref="AE280:AG280"/>
    <mergeCell ref="AH280:AK280"/>
    <mergeCell ref="P279:T279"/>
    <mergeCell ref="U279:W279"/>
    <mergeCell ref="X279:AA279"/>
    <mergeCell ref="AB279:AD279"/>
    <mergeCell ref="AE279:AG279"/>
    <mergeCell ref="AH279:AK279"/>
    <mergeCell ref="AE278:AG278"/>
    <mergeCell ref="AH278:AK278"/>
    <mergeCell ref="P277:T277"/>
    <mergeCell ref="U277:W277"/>
    <mergeCell ref="P278:T278"/>
    <mergeCell ref="U278:W278"/>
    <mergeCell ref="X278:AA278"/>
    <mergeCell ref="AB278:AD278"/>
    <mergeCell ref="AH281:AK281"/>
    <mergeCell ref="AH276:AK276"/>
    <mergeCell ref="B281:I281"/>
    <mergeCell ref="J281:O281"/>
    <mergeCell ref="U281:W281"/>
    <mergeCell ref="X281:AA281"/>
    <mergeCell ref="AB281:AD281"/>
    <mergeCell ref="B278:I278"/>
    <mergeCell ref="B271:I271"/>
    <mergeCell ref="J271:O271"/>
    <mergeCell ref="P271:T271"/>
    <mergeCell ref="U271:W271"/>
    <mergeCell ref="X271:AA271"/>
    <mergeCell ref="AB271:AD271"/>
    <mergeCell ref="AE271:AG271"/>
    <mergeCell ref="AH271:AK271"/>
    <mergeCell ref="B272:I272"/>
    <mergeCell ref="J272:O272"/>
    <mergeCell ref="P272:T272"/>
    <mergeCell ref="U272:W272"/>
    <mergeCell ref="X272:AA272"/>
    <mergeCell ref="AB272:AD272"/>
    <mergeCell ref="AE272:AG272"/>
    <mergeCell ref="AH272:AK272"/>
    <mergeCell ref="B273:I273"/>
    <mergeCell ref="J273:O273"/>
    <mergeCell ref="P273:T273"/>
    <mergeCell ref="U273:W273"/>
    <mergeCell ref="X273:AA273"/>
    <mergeCell ref="AB273:AD273"/>
    <mergeCell ref="AE273:AG273"/>
    <mergeCell ref="AH273:AK273"/>
    <mergeCell ref="B268:I268"/>
    <mergeCell ref="J268:O268"/>
    <mergeCell ref="P268:T268"/>
    <mergeCell ref="U268:W268"/>
    <mergeCell ref="X268:AA268"/>
    <mergeCell ref="AB268:AD268"/>
    <mergeCell ref="AE268:AG268"/>
    <mergeCell ref="AH268:AK268"/>
    <mergeCell ref="X269:AA269"/>
    <mergeCell ref="AB269:AD269"/>
    <mergeCell ref="AE269:AG269"/>
    <mergeCell ref="AH269:AK269"/>
    <mergeCell ref="B270:I270"/>
    <mergeCell ref="J270:O270"/>
    <mergeCell ref="P270:T270"/>
    <mergeCell ref="U270:W270"/>
    <mergeCell ref="AH270:AK270"/>
    <mergeCell ref="X270:AA270"/>
    <mergeCell ref="AB270:AD270"/>
    <mergeCell ref="AE270:AG270"/>
    <mergeCell ref="AH265:AK265"/>
    <mergeCell ref="P265:T265"/>
    <mergeCell ref="U265:W265"/>
    <mergeCell ref="X265:AA265"/>
    <mergeCell ref="AB265:AD265"/>
    <mergeCell ref="AE265:AG265"/>
    <mergeCell ref="B266:I266"/>
    <mergeCell ref="J266:O266"/>
    <mergeCell ref="P266:T266"/>
    <mergeCell ref="U266:W266"/>
    <mergeCell ref="X266:AA266"/>
    <mergeCell ref="AB266:AD266"/>
    <mergeCell ref="AE266:AG266"/>
    <mergeCell ref="AH266:AK266"/>
    <mergeCell ref="B267:I267"/>
    <mergeCell ref="J267:O267"/>
    <mergeCell ref="P267:T267"/>
    <mergeCell ref="U267:W267"/>
    <mergeCell ref="X267:AA267"/>
    <mergeCell ref="AB267:AD267"/>
    <mergeCell ref="AE267:AG267"/>
    <mergeCell ref="AH267:AK267"/>
    <mergeCell ref="B261:I261"/>
    <mergeCell ref="J261:O261"/>
    <mergeCell ref="P261:T261"/>
    <mergeCell ref="U261:W261"/>
    <mergeCell ref="X261:AA261"/>
    <mergeCell ref="J260:O260"/>
    <mergeCell ref="P260:T260"/>
    <mergeCell ref="AH260:AK260"/>
    <mergeCell ref="U260:W260"/>
    <mergeCell ref="X260:AA260"/>
    <mergeCell ref="AB260:AD260"/>
    <mergeCell ref="AE260:AG260"/>
    <mergeCell ref="B263:I263"/>
    <mergeCell ref="J263:O263"/>
    <mergeCell ref="P263:T263"/>
    <mergeCell ref="U263:W263"/>
    <mergeCell ref="X263:AA263"/>
    <mergeCell ref="AB263:AD263"/>
    <mergeCell ref="AE263:AG263"/>
    <mergeCell ref="AH263:AK263"/>
    <mergeCell ref="B262:I262"/>
    <mergeCell ref="J262:O262"/>
    <mergeCell ref="P262:T262"/>
    <mergeCell ref="X247:AA247"/>
    <mergeCell ref="X249:AA249"/>
    <mergeCell ref="X248:AA248"/>
    <mergeCell ref="AE310:AG310"/>
    <mergeCell ref="AE306:AG306"/>
    <mergeCell ref="AE284:AG284"/>
    <mergeCell ref="U295:W295"/>
    <mergeCell ref="X295:AA295"/>
    <mergeCell ref="AB295:AD295"/>
    <mergeCell ref="AE295:AG295"/>
    <mergeCell ref="U297:W297"/>
    <mergeCell ref="X297:AA297"/>
    <mergeCell ref="AB297:AD297"/>
    <mergeCell ref="AE297:AG297"/>
    <mergeCell ref="AE264:AG264"/>
    <mergeCell ref="AE253:AG253"/>
    <mergeCell ref="B256:I256"/>
    <mergeCell ref="J256:O256"/>
    <mergeCell ref="P256:T256"/>
    <mergeCell ref="U256:W256"/>
    <mergeCell ref="X256:AA256"/>
    <mergeCell ref="AB256:AD256"/>
    <mergeCell ref="AE256:AG256"/>
    <mergeCell ref="B258:I258"/>
    <mergeCell ref="J258:O258"/>
    <mergeCell ref="P258:T258"/>
    <mergeCell ref="U258:W258"/>
    <mergeCell ref="X258:AA258"/>
    <mergeCell ref="AB258:AD258"/>
    <mergeCell ref="AE258:AG258"/>
    <mergeCell ref="B257:I257"/>
    <mergeCell ref="J257:O257"/>
    <mergeCell ref="X277:AA277"/>
    <mergeCell ref="AB277:AD277"/>
    <mergeCell ref="P284:T284"/>
    <mergeCell ref="U284:W284"/>
    <mergeCell ref="X284:AA284"/>
    <mergeCell ref="AB284:AD284"/>
    <mergeCell ref="P296:T296"/>
    <mergeCell ref="U296:W296"/>
    <mergeCell ref="X296:AA296"/>
    <mergeCell ref="AB296:AD296"/>
    <mergeCell ref="P251:T251"/>
    <mergeCell ref="P281:T281"/>
    <mergeCell ref="AB248:AD248"/>
    <mergeCell ref="AE248:AG248"/>
    <mergeCell ref="X311:AA311"/>
    <mergeCell ref="AB311:AD311"/>
    <mergeCell ref="AE311:AG311"/>
    <mergeCell ref="X307:AA307"/>
    <mergeCell ref="AE249:AG249"/>
    <mergeCell ref="AE287:AG287"/>
    <mergeCell ref="AB291:AD291"/>
    <mergeCell ref="AE291:AG291"/>
    <mergeCell ref="AB252:AD252"/>
    <mergeCell ref="AE252:AG252"/>
    <mergeCell ref="X288:AA288"/>
    <mergeCell ref="AB288:AD288"/>
    <mergeCell ref="AE288:AG288"/>
    <mergeCell ref="U248:W248"/>
    <mergeCell ref="P257:T257"/>
    <mergeCell ref="U257:W257"/>
    <mergeCell ref="X257:AA257"/>
    <mergeCell ref="AB257:AD257"/>
    <mergeCell ref="P307:T307"/>
    <mergeCell ref="X292:AA292"/>
    <mergeCell ref="AB292:AD292"/>
    <mergeCell ref="P287:T287"/>
    <mergeCell ref="U287:W287"/>
    <mergeCell ref="X287:AA287"/>
    <mergeCell ref="AB287:AD287"/>
    <mergeCell ref="P290:T290"/>
    <mergeCell ref="U290:W290"/>
    <mergeCell ref="X290:AA290"/>
    <mergeCell ref="U291:W291"/>
    <mergeCell ref="X291:AA291"/>
    <mergeCell ref="P310:T310"/>
    <mergeCell ref="U310:W310"/>
    <mergeCell ref="X310:AA310"/>
    <mergeCell ref="AB310:AD310"/>
    <mergeCell ref="X306:AA306"/>
    <mergeCell ref="AB306:AD306"/>
    <mergeCell ref="J314:O314"/>
    <mergeCell ref="AE245:AG245"/>
    <mergeCell ref="AH245:AK245"/>
    <mergeCell ref="AE247:AG247"/>
    <mergeCell ref="AH247:AK247"/>
    <mergeCell ref="P253:T253"/>
    <mergeCell ref="U253:W253"/>
    <mergeCell ref="X253:AA253"/>
    <mergeCell ref="AB253:AD253"/>
    <mergeCell ref="AH248:AK248"/>
    <mergeCell ref="J312:O312"/>
    <mergeCell ref="P312:T312"/>
    <mergeCell ref="U312:W312"/>
    <mergeCell ref="X312:AA312"/>
    <mergeCell ref="AB312:AD312"/>
    <mergeCell ref="AE312:AG312"/>
    <mergeCell ref="AH312:AK312"/>
    <mergeCell ref="AE307:AG307"/>
    <mergeCell ref="AH307:AK307"/>
    <mergeCell ref="J308:O308"/>
    <mergeCell ref="J313:O313"/>
    <mergeCell ref="P313:T313"/>
    <mergeCell ref="U313:W313"/>
    <mergeCell ref="X313:AA313"/>
    <mergeCell ref="AB313:AD313"/>
    <mergeCell ref="P248:T248"/>
    <mergeCell ref="P314:T314"/>
    <mergeCell ref="U314:W314"/>
    <mergeCell ref="X314:AA314"/>
    <mergeCell ref="AB314:AD314"/>
    <mergeCell ref="U311:W311"/>
    <mergeCell ref="U307:W307"/>
    <mergeCell ref="B246:I246"/>
    <mergeCell ref="J246:O246"/>
    <mergeCell ref="P246:T246"/>
    <mergeCell ref="U246:W246"/>
    <mergeCell ref="X246:AA246"/>
    <mergeCell ref="AB246:AD246"/>
    <mergeCell ref="AE246:AG246"/>
    <mergeCell ref="AH246:AK246"/>
    <mergeCell ref="X245:AA245"/>
    <mergeCell ref="AB245:AD245"/>
    <mergeCell ref="U245:W245"/>
    <mergeCell ref="B245:I245"/>
    <mergeCell ref="J245:O245"/>
    <mergeCell ref="P245:T245"/>
    <mergeCell ref="B316:I316"/>
    <mergeCell ref="J316:O316"/>
    <mergeCell ref="P316:T316"/>
    <mergeCell ref="U316:W316"/>
    <mergeCell ref="X316:AA316"/>
    <mergeCell ref="AB316:AD316"/>
    <mergeCell ref="AE316:AG316"/>
    <mergeCell ref="AH316:AK316"/>
    <mergeCell ref="B315:I315"/>
    <mergeCell ref="J315:O315"/>
    <mergeCell ref="P315:T315"/>
    <mergeCell ref="U315:W315"/>
    <mergeCell ref="X315:AA315"/>
    <mergeCell ref="AB315:AD315"/>
    <mergeCell ref="AE315:AG315"/>
    <mergeCell ref="AH315:AK315"/>
    <mergeCell ref="B314:I314"/>
    <mergeCell ref="AB307:AD307"/>
    <mergeCell ref="AH310:AK310"/>
    <mergeCell ref="B310:I310"/>
    <mergeCell ref="J310:O310"/>
    <mergeCell ref="P311:T311"/>
    <mergeCell ref="AH311:AK311"/>
    <mergeCell ref="B312:I312"/>
    <mergeCell ref="B305:I305"/>
    <mergeCell ref="J305:O305"/>
    <mergeCell ref="P305:T305"/>
    <mergeCell ref="U305:W305"/>
    <mergeCell ref="X305:AA305"/>
    <mergeCell ref="AB305:AD305"/>
    <mergeCell ref="B306:I306"/>
    <mergeCell ref="AH309:AK309"/>
    <mergeCell ref="P308:T308"/>
    <mergeCell ref="U308:W308"/>
    <mergeCell ref="X308:AA308"/>
    <mergeCell ref="AB308:AD308"/>
    <mergeCell ref="AE308:AG308"/>
    <mergeCell ref="AH308:AK308"/>
    <mergeCell ref="B309:I309"/>
    <mergeCell ref="J309:O309"/>
    <mergeCell ref="P309:T309"/>
    <mergeCell ref="U309:W309"/>
    <mergeCell ref="X309:AA309"/>
    <mergeCell ref="AB309:AD309"/>
    <mergeCell ref="AE309:AG309"/>
    <mergeCell ref="B307:I307"/>
    <mergeCell ref="J307:O307"/>
    <mergeCell ref="J306:O306"/>
    <mergeCell ref="P306:T306"/>
    <mergeCell ref="U306:W306"/>
    <mergeCell ref="B303:I303"/>
    <mergeCell ref="J303:O303"/>
    <mergeCell ref="P303:T303"/>
    <mergeCell ref="U303:W303"/>
    <mergeCell ref="X303:AA303"/>
    <mergeCell ref="AB303:AD303"/>
    <mergeCell ref="AE303:AG303"/>
    <mergeCell ref="AH303:AK303"/>
    <mergeCell ref="B304:I304"/>
    <mergeCell ref="J304:O304"/>
    <mergeCell ref="J302:O302"/>
    <mergeCell ref="P302:T302"/>
    <mergeCell ref="U302:W302"/>
    <mergeCell ref="X302:AA302"/>
    <mergeCell ref="AB302:AD302"/>
    <mergeCell ref="AE302:AG302"/>
    <mergeCell ref="AH302:AK302"/>
    <mergeCell ref="AH306:AK306"/>
    <mergeCell ref="B291:I291"/>
    <mergeCell ref="U293:W293"/>
    <mergeCell ref="X293:AA293"/>
    <mergeCell ref="AB293:AD293"/>
    <mergeCell ref="AE293:AG293"/>
    <mergeCell ref="AE305:AG305"/>
    <mergeCell ref="AH305:AK305"/>
    <mergeCell ref="B300:I300"/>
    <mergeCell ref="J300:O300"/>
    <mergeCell ref="P300:T300"/>
    <mergeCell ref="U300:W300"/>
    <mergeCell ref="X300:AA300"/>
    <mergeCell ref="AB300:AD300"/>
    <mergeCell ref="AE300:AG300"/>
    <mergeCell ref="AH300:AK300"/>
    <mergeCell ref="P304:T304"/>
    <mergeCell ref="U304:W304"/>
    <mergeCell ref="X304:AA304"/>
    <mergeCell ref="AB304:AD304"/>
    <mergeCell ref="AE304:AG304"/>
    <mergeCell ref="AH304:AK304"/>
    <mergeCell ref="B302:I302"/>
    <mergeCell ref="AH293:AK293"/>
    <mergeCell ref="P291:T291"/>
    <mergeCell ref="B292:I292"/>
    <mergeCell ref="B293:I293"/>
    <mergeCell ref="J293:O293"/>
    <mergeCell ref="P293:T293"/>
    <mergeCell ref="P292:T292"/>
    <mergeCell ref="U292:W292"/>
    <mergeCell ref="AE298:AG298"/>
    <mergeCell ref="U243:W243"/>
    <mergeCell ref="X243:AA243"/>
    <mergeCell ref="B285:I285"/>
    <mergeCell ref="B298:I298"/>
    <mergeCell ref="J298:O298"/>
    <mergeCell ref="P298:T298"/>
    <mergeCell ref="U298:W298"/>
    <mergeCell ref="X298:AA298"/>
    <mergeCell ref="AB298:AD298"/>
    <mergeCell ref="AB290:AD290"/>
    <mergeCell ref="AB247:AD247"/>
    <mergeCell ref="B253:I253"/>
    <mergeCell ref="J253:O253"/>
    <mergeCell ref="B254:I254"/>
    <mergeCell ref="J254:O254"/>
    <mergeCell ref="P254:T254"/>
    <mergeCell ref="U254:W254"/>
    <mergeCell ref="X254:AA254"/>
    <mergeCell ref="AB254:AD254"/>
    <mergeCell ref="B255:I255"/>
    <mergeCell ref="J255:O255"/>
    <mergeCell ref="P255:T255"/>
    <mergeCell ref="U255:W255"/>
    <mergeCell ref="X255:AA255"/>
    <mergeCell ref="B244:I244"/>
    <mergeCell ref="J244:O244"/>
    <mergeCell ref="P244:T244"/>
    <mergeCell ref="U244:W244"/>
    <mergeCell ref="X244:AA244"/>
    <mergeCell ref="AB251:AD251"/>
    <mergeCell ref="P252:T252"/>
    <mergeCell ref="B243:I243"/>
    <mergeCell ref="AE243:AG243"/>
    <mergeCell ref="AH243:AK243"/>
    <mergeCell ref="D194:AK194"/>
    <mergeCell ref="E202:AK203"/>
    <mergeCell ref="E219:AK220"/>
    <mergeCell ref="E221:AK222"/>
    <mergeCell ref="E223:AK223"/>
    <mergeCell ref="E224:AK224"/>
    <mergeCell ref="B269:I269"/>
    <mergeCell ref="J269:O269"/>
    <mergeCell ref="P269:T269"/>
    <mergeCell ref="U269:W269"/>
    <mergeCell ref="B264:I264"/>
    <mergeCell ref="J264:O264"/>
    <mergeCell ref="P264:T264"/>
    <mergeCell ref="U264:W264"/>
    <mergeCell ref="X264:AA264"/>
    <mergeCell ref="AB264:AD264"/>
    <mergeCell ref="B265:I265"/>
    <mergeCell ref="J265:O265"/>
    <mergeCell ref="B259:I259"/>
    <mergeCell ref="J259:O259"/>
    <mergeCell ref="P259:T259"/>
    <mergeCell ref="B260:I260"/>
    <mergeCell ref="C226:AK226"/>
    <mergeCell ref="C227:AK227"/>
    <mergeCell ref="C229:AK229"/>
    <mergeCell ref="C230:AK230"/>
    <mergeCell ref="C215:AK215"/>
    <mergeCell ref="C217:AK217"/>
    <mergeCell ref="C205:AK205"/>
    <mergeCell ref="C207:AK207"/>
    <mergeCell ref="C209:AK209"/>
    <mergeCell ref="C211:AK211"/>
    <mergeCell ref="C213:AK213"/>
    <mergeCell ref="C231:AK231"/>
    <mergeCell ref="A234:AK234"/>
    <mergeCell ref="A235:AK235"/>
    <mergeCell ref="A237:AK237"/>
    <mergeCell ref="A239:AK239"/>
    <mergeCell ref="AB243:AD243"/>
    <mergeCell ref="AB244:AD244"/>
    <mergeCell ref="AE244:AG244"/>
    <mergeCell ref="H133:AK134"/>
    <mergeCell ref="H192:AK192"/>
    <mergeCell ref="H184:AK184"/>
    <mergeCell ref="H188:AK188"/>
    <mergeCell ref="H179:AK179"/>
    <mergeCell ref="H177:AK178"/>
    <mergeCell ref="H186:AK187"/>
    <mergeCell ref="H190:AK191"/>
    <mergeCell ref="H175:AK176"/>
    <mergeCell ref="H135:AK135"/>
    <mergeCell ref="H140:AK141"/>
    <mergeCell ref="H143:AK144"/>
    <mergeCell ref="H145:AK145"/>
    <mergeCell ref="H150:AK151"/>
    <mergeCell ref="H152:AK153"/>
    <mergeCell ref="H154:AK154"/>
    <mergeCell ref="D174:AK174"/>
    <mergeCell ref="D181:AK181"/>
    <mergeCell ref="H159:AK160"/>
    <mergeCell ref="H161:AK162"/>
    <mergeCell ref="H163:AK163"/>
    <mergeCell ref="H113:AK113"/>
    <mergeCell ref="H114:AK114"/>
    <mergeCell ref="D103:AK103"/>
    <mergeCell ref="C72:S72"/>
    <mergeCell ref="H168:AK169"/>
    <mergeCell ref="H170:AK171"/>
    <mergeCell ref="H172:AK172"/>
    <mergeCell ref="H130:AK131"/>
    <mergeCell ref="D122:P122"/>
    <mergeCell ref="D123:P123"/>
    <mergeCell ref="D124:P124"/>
    <mergeCell ref="D125:P125"/>
    <mergeCell ref="D119:P119"/>
    <mergeCell ref="D120:P120"/>
    <mergeCell ref="D121:P121"/>
    <mergeCell ref="H100:AK100"/>
    <mergeCell ref="H101:AK101"/>
    <mergeCell ref="H102:AK102"/>
    <mergeCell ref="H108:AK109"/>
    <mergeCell ref="Q119:AK119"/>
    <mergeCell ref="T72:AK72"/>
    <mergeCell ref="Q122:AK122"/>
    <mergeCell ref="A16:AK16"/>
    <mergeCell ref="A17:Q17"/>
    <mergeCell ref="A1:AK1"/>
    <mergeCell ref="A2:AK2"/>
    <mergeCell ref="A4:AK4"/>
    <mergeCell ref="A5:Q5"/>
    <mergeCell ref="A6:Q6"/>
    <mergeCell ref="A10:Q10"/>
    <mergeCell ref="C34:AK35"/>
    <mergeCell ref="A21:H21"/>
    <mergeCell ref="A22:AK22"/>
    <mergeCell ref="C37:AK38"/>
    <mergeCell ref="C43:AK43"/>
    <mergeCell ref="C45:AK46"/>
    <mergeCell ref="C60:AK61"/>
    <mergeCell ref="A64:AK64"/>
    <mergeCell ref="C48:AK49"/>
    <mergeCell ref="C51:AK52"/>
    <mergeCell ref="C57:AK58"/>
    <mergeCell ref="C54:AK55"/>
    <mergeCell ref="C39:M39"/>
    <mergeCell ref="N39:AK39"/>
    <mergeCell ref="H14:AK14"/>
    <mergeCell ref="A11:Q11"/>
    <mergeCell ref="A12:Q12"/>
    <mergeCell ref="C41:AK41"/>
    <mergeCell ref="A7:Q7"/>
    <mergeCell ref="J243:O243"/>
    <mergeCell ref="H85:AK86"/>
    <mergeCell ref="U251:W251"/>
    <mergeCell ref="H93:AK94"/>
    <mergeCell ref="H88:AK89"/>
    <mergeCell ref="A63:AK63"/>
    <mergeCell ref="A65:A72"/>
    <mergeCell ref="C65:AK65"/>
    <mergeCell ref="C66:P66"/>
    <mergeCell ref="C67:S67"/>
    <mergeCell ref="C68:S68"/>
    <mergeCell ref="AH251:AK251"/>
    <mergeCell ref="P243:T243"/>
    <mergeCell ref="AE251:AG251"/>
    <mergeCell ref="X251:AA251"/>
    <mergeCell ref="D75:AK75"/>
    <mergeCell ref="H111:AK112"/>
    <mergeCell ref="AH244:AK244"/>
    <mergeCell ref="A241:AK241"/>
    <mergeCell ref="C232:AK232"/>
    <mergeCell ref="A240:AK240"/>
    <mergeCell ref="A242:AK242"/>
    <mergeCell ref="C74:AK74"/>
    <mergeCell ref="C69:S69"/>
    <mergeCell ref="C70:S70"/>
    <mergeCell ref="C71:S71"/>
    <mergeCell ref="Q125:AK125"/>
    <mergeCell ref="U247:W247"/>
    <mergeCell ref="G79:AK79"/>
    <mergeCell ref="H90:AK90"/>
    <mergeCell ref="H91:AK91"/>
    <mergeCell ref="C73:P73"/>
    <mergeCell ref="AH252:AK252"/>
    <mergeCell ref="AH254:AK254"/>
    <mergeCell ref="U262:W262"/>
    <mergeCell ref="X262:AA262"/>
    <mergeCell ref="AB262:AD262"/>
    <mergeCell ref="AE262:AG262"/>
    <mergeCell ref="AH262:AK262"/>
    <mergeCell ref="AE254:AG254"/>
    <mergeCell ref="AB255:AD255"/>
    <mergeCell ref="AE255:AG255"/>
    <mergeCell ref="AH255:AK255"/>
    <mergeCell ref="AB261:AD261"/>
    <mergeCell ref="AE261:AG261"/>
    <mergeCell ref="AH261:AK261"/>
    <mergeCell ref="AH249:AK249"/>
    <mergeCell ref="P250:T250"/>
    <mergeCell ref="U250:W250"/>
    <mergeCell ref="X250:AA250"/>
    <mergeCell ref="AB250:AD250"/>
    <mergeCell ref="AE250:AG250"/>
    <mergeCell ref="AH253:AK253"/>
    <mergeCell ref="AH257:AK257"/>
    <mergeCell ref="AH250:AK250"/>
    <mergeCell ref="AB249:AD249"/>
    <mergeCell ref="AH256:AK256"/>
    <mergeCell ref="AH258:AK258"/>
    <mergeCell ref="AE257:AG257"/>
    <mergeCell ref="A3:AK3"/>
    <mergeCell ref="B252:I252"/>
    <mergeCell ref="J252:O252"/>
    <mergeCell ref="U259:W259"/>
    <mergeCell ref="X259:AA259"/>
    <mergeCell ref="AB259:AD259"/>
    <mergeCell ref="AE259:AG259"/>
    <mergeCell ref="AH259:AK259"/>
    <mergeCell ref="B275:I275"/>
    <mergeCell ref="J275:O275"/>
    <mergeCell ref="P275:T275"/>
    <mergeCell ref="U275:W275"/>
    <mergeCell ref="X275:AA275"/>
    <mergeCell ref="AB275:AD275"/>
    <mergeCell ref="AE275:AG275"/>
    <mergeCell ref="AH275:AK275"/>
    <mergeCell ref="AH264:AK264"/>
    <mergeCell ref="B247:I247"/>
    <mergeCell ref="B251:I251"/>
    <mergeCell ref="J251:O251"/>
    <mergeCell ref="J247:O247"/>
    <mergeCell ref="P247:T247"/>
    <mergeCell ref="B250:I250"/>
    <mergeCell ref="J250:O250"/>
    <mergeCell ref="B249:I249"/>
    <mergeCell ref="J249:O249"/>
    <mergeCell ref="P249:T249"/>
    <mergeCell ref="U249:W249"/>
    <mergeCell ref="B248:I248"/>
    <mergeCell ref="J248:O248"/>
    <mergeCell ref="U252:W252"/>
    <mergeCell ref="X252:AA252"/>
    <mergeCell ref="Q123:AK123"/>
    <mergeCell ref="Q124:AK124"/>
    <mergeCell ref="Q120:AK120"/>
    <mergeCell ref="Q121:AK121"/>
    <mergeCell ref="R5:AK5"/>
    <mergeCell ref="R6:AK6"/>
    <mergeCell ref="R10:AK10"/>
    <mergeCell ref="R11:AK11"/>
    <mergeCell ref="R12:AK12"/>
    <mergeCell ref="R7:AK7"/>
    <mergeCell ref="R8:AK8"/>
    <mergeCell ref="R9:AK9"/>
    <mergeCell ref="R19:AK19"/>
    <mergeCell ref="R20:AK20"/>
    <mergeCell ref="R17:AK17"/>
    <mergeCell ref="R18:AK18"/>
    <mergeCell ref="T69:AK69"/>
    <mergeCell ref="T70:AK70"/>
    <mergeCell ref="T71:AK71"/>
    <mergeCell ref="T67:AK67"/>
    <mergeCell ref="T68:AK68"/>
    <mergeCell ref="A8:Q8"/>
    <mergeCell ref="A9:Q9"/>
    <mergeCell ref="A18:Q18"/>
    <mergeCell ref="C32:M32"/>
    <mergeCell ref="N32:AK32"/>
    <mergeCell ref="A19:Q19"/>
    <mergeCell ref="A20:Q20"/>
    <mergeCell ref="A23:AK23"/>
    <mergeCell ref="C25:AK25"/>
    <mergeCell ref="C27:AK28"/>
    <mergeCell ref="C30:AK31"/>
  </mergeCells>
  <conditionalFormatting sqref="AM234:AM235">
    <cfRule type="notContainsBlanks" dxfId="449" priority="626">
      <formula>LEN(TRIM(AM234))&gt;0</formula>
    </cfRule>
  </conditionalFormatting>
  <conditionalFormatting sqref="A3:AK3">
    <cfRule type="notContainsBlanks" dxfId="448" priority="1353">
      <formula>LEN(TRIM(A3))&gt;0</formula>
    </cfRule>
  </conditionalFormatting>
  <conditionalFormatting sqref="AA244">
    <cfRule type="expression" dxfId="447" priority="470">
      <formula>AT244=FALSE</formula>
    </cfRule>
  </conditionalFormatting>
  <conditionalFormatting sqref="P244:T244">
    <cfRule type="expression" dxfId="446" priority="474">
      <formula>AO244=FALSE</formula>
    </cfRule>
  </conditionalFormatting>
  <conditionalFormatting sqref="X244:Z244">
    <cfRule type="expression" dxfId="445" priority="475">
      <formula>AQ244=FALSE</formula>
    </cfRule>
  </conditionalFormatting>
  <conditionalFormatting sqref="B244:I244">
    <cfRule type="expression" dxfId="444" priority="468">
      <formula>CB244&lt;&gt;""</formula>
    </cfRule>
  </conditionalFormatting>
  <conditionalFormatting sqref="J244:O244">
    <cfRule type="expression" dxfId="443" priority="467">
      <formula>CB244&lt;&gt;""</formula>
    </cfRule>
  </conditionalFormatting>
  <conditionalFormatting sqref="AM120">
    <cfRule type="expression" dxfId="442" priority="466">
      <formula>$AM$120&lt;&gt;""</formula>
    </cfRule>
  </conditionalFormatting>
  <conditionalFormatting sqref="AA245:AA350">
    <cfRule type="expression" dxfId="441" priority="460">
      <formula>AT245=FALSE</formula>
    </cfRule>
  </conditionalFormatting>
  <conditionalFormatting sqref="P245:T350">
    <cfRule type="expression" dxfId="440" priority="464">
      <formula>AO245=FALSE</formula>
    </cfRule>
  </conditionalFormatting>
  <conditionalFormatting sqref="X245:Z350">
    <cfRule type="expression" dxfId="439" priority="465">
      <formula>AQ245=FALSE</formula>
    </cfRule>
  </conditionalFormatting>
  <conditionalFormatting sqref="B245:I350">
    <cfRule type="expression" dxfId="438" priority="458">
      <formula>CB245&lt;&gt;""</formula>
    </cfRule>
  </conditionalFormatting>
  <conditionalFormatting sqref="J245:O350">
    <cfRule type="expression" dxfId="437" priority="457">
      <formula>CB245&lt;&gt;""</formula>
    </cfRule>
  </conditionalFormatting>
  <conditionalFormatting sqref="U350">
    <cfRule type="expression" dxfId="436" priority="446">
      <formula>AT350=FALSE</formula>
    </cfRule>
    <cfRule type="expression" dxfId="435" priority="447">
      <formula>AS350=FALSE</formula>
    </cfRule>
  </conditionalFormatting>
  <conditionalFormatting sqref="U350">
    <cfRule type="expression" dxfId="434" priority="445">
      <formula>AP350=FALSE</formula>
    </cfRule>
    <cfRule type="expression" dxfId="433" priority="448">
      <formula>AO350=FALSE</formula>
    </cfRule>
  </conditionalFormatting>
  <conditionalFormatting sqref="U349">
    <cfRule type="expression" dxfId="432" priority="442">
      <formula>AT349=FALSE</formula>
    </cfRule>
    <cfRule type="expression" dxfId="431" priority="443">
      <formula>AS349=FALSE</formula>
    </cfRule>
  </conditionalFormatting>
  <conditionalFormatting sqref="U349">
    <cfRule type="expression" dxfId="430" priority="441">
      <formula>AP349=FALSE</formula>
    </cfRule>
    <cfRule type="expression" dxfId="429" priority="444">
      <formula>AO349=FALSE</formula>
    </cfRule>
  </conditionalFormatting>
  <conditionalFormatting sqref="U348">
    <cfRule type="expression" dxfId="428" priority="438">
      <formula>AT348=FALSE</formula>
    </cfRule>
    <cfRule type="expression" dxfId="427" priority="439">
      <formula>AS348=FALSE</formula>
    </cfRule>
  </conditionalFormatting>
  <conditionalFormatting sqref="U348">
    <cfRule type="expression" dxfId="426" priority="437">
      <formula>AP348=FALSE</formula>
    </cfRule>
    <cfRule type="expression" dxfId="425" priority="440">
      <formula>AO348=FALSE</formula>
    </cfRule>
  </conditionalFormatting>
  <conditionalFormatting sqref="U347">
    <cfRule type="expression" dxfId="424" priority="434">
      <formula>AT347=FALSE</formula>
    </cfRule>
    <cfRule type="expression" dxfId="423" priority="435">
      <formula>AS347=FALSE</formula>
    </cfRule>
  </conditionalFormatting>
  <conditionalFormatting sqref="U347">
    <cfRule type="expression" dxfId="422" priority="433">
      <formula>AP347=FALSE</formula>
    </cfRule>
    <cfRule type="expression" dxfId="421" priority="436">
      <formula>AO347=FALSE</formula>
    </cfRule>
  </conditionalFormatting>
  <conditionalFormatting sqref="U346">
    <cfRule type="expression" dxfId="420" priority="430">
      <formula>AT346=FALSE</formula>
    </cfRule>
    <cfRule type="expression" dxfId="419" priority="431">
      <formula>AS346=FALSE</formula>
    </cfRule>
  </conditionalFormatting>
  <conditionalFormatting sqref="U346">
    <cfRule type="expression" dxfId="418" priority="429">
      <formula>AP346=FALSE</formula>
    </cfRule>
    <cfRule type="expression" dxfId="417" priority="432">
      <formula>AO346=FALSE</formula>
    </cfRule>
  </conditionalFormatting>
  <conditionalFormatting sqref="U345">
    <cfRule type="expression" dxfId="416" priority="426">
      <formula>AT345=FALSE</formula>
    </cfRule>
    <cfRule type="expression" dxfId="415" priority="427">
      <formula>AS345=FALSE</formula>
    </cfRule>
  </conditionalFormatting>
  <conditionalFormatting sqref="U345">
    <cfRule type="expression" dxfId="414" priority="425">
      <formula>AP345=FALSE</formula>
    </cfRule>
    <cfRule type="expression" dxfId="413" priority="428">
      <formula>AO345=FALSE</formula>
    </cfRule>
  </conditionalFormatting>
  <conditionalFormatting sqref="U344">
    <cfRule type="expression" dxfId="412" priority="422">
      <formula>AT344=FALSE</formula>
    </cfRule>
    <cfRule type="expression" dxfId="411" priority="423">
      <formula>AS344=FALSE</formula>
    </cfRule>
  </conditionalFormatting>
  <conditionalFormatting sqref="U344">
    <cfRule type="expression" dxfId="410" priority="421">
      <formula>AP344=FALSE</formula>
    </cfRule>
    <cfRule type="expression" dxfId="409" priority="424">
      <formula>AO344=FALSE</formula>
    </cfRule>
  </conditionalFormatting>
  <conditionalFormatting sqref="U343">
    <cfRule type="expression" dxfId="408" priority="418">
      <formula>AT343=FALSE</formula>
    </cfRule>
    <cfRule type="expression" dxfId="407" priority="419">
      <formula>AS343=FALSE</formula>
    </cfRule>
  </conditionalFormatting>
  <conditionalFormatting sqref="U343">
    <cfRule type="expression" dxfId="406" priority="417">
      <formula>AP343=FALSE</formula>
    </cfRule>
    <cfRule type="expression" dxfId="405" priority="420">
      <formula>AO343=FALSE</formula>
    </cfRule>
  </conditionalFormatting>
  <conditionalFormatting sqref="U342">
    <cfRule type="expression" dxfId="404" priority="414">
      <formula>AT342=FALSE</formula>
    </cfRule>
    <cfRule type="expression" dxfId="403" priority="415">
      <formula>AS342=FALSE</formula>
    </cfRule>
  </conditionalFormatting>
  <conditionalFormatting sqref="U342">
    <cfRule type="expression" dxfId="402" priority="413">
      <formula>AP342=FALSE</formula>
    </cfRule>
    <cfRule type="expression" dxfId="401" priority="416">
      <formula>AO342=FALSE</formula>
    </cfRule>
  </conditionalFormatting>
  <conditionalFormatting sqref="U341">
    <cfRule type="expression" dxfId="400" priority="410">
      <formula>AT341=FALSE</formula>
    </cfRule>
    <cfRule type="expression" dxfId="399" priority="411">
      <formula>AS341=FALSE</formula>
    </cfRule>
  </conditionalFormatting>
  <conditionalFormatting sqref="U341">
    <cfRule type="expression" dxfId="398" priority="409">
      <formula>AP341=FALSE</formula>
    </cfRule>
    <cfRule type="expression" dxfId="397" priority="412">
      <formula>AO341=FALSE</formula>
    </cfRule>
  </conditionalFormatting>
  <conditionalFormatting sqref="U340">
    <cfRule type="expression" dxfId="396" priority="406">
      <formula>AT340=FALSE</formula>
    </cfRule>
    <cfRule type="expression" dxfId="395" priority="407">
      <formula>AS340=FALSE</formula>
    </cfRule>
  </conditionalFormatting>
  <conditionalFormatting sqref="U340">
    <cfRule type="expression" dxfId="394" priority="405">
      <formula>AP340=FALSE</formula>
    </cfRule>
    <cfRule type="expression" dxfId="393" priority="408">
      <formula>AO340=FALSE</formula>
    </cfRule>
  </conditionalFormatting>
  <conditionalFormatting sqref="U339">
    <cfRule type="expression" dxfId="392" priority="402">
      <formula>AT339=FALSE</formula>
    </cfRule>
    <cfRule type="expression" dxfId="391" priority="403">
      <formula>AS339=FALSE</formula>
    </cfRule>
  </conditionalFormatting>
  <conditionalFormatting sqref="U339">
    <cfRule type="expression" dxfId="390" priority="401">
      <formula>AP339=FALSE</formula>
    </cfRule>
    <cfRule type="expression" dxfId="389" priority="404">
      <formula>AO339=FALSE</formula>
    </cfRule>
  </conditionalFormatting>
  <conditionalFormatting sqref="U338">
    <cfRule type="expression" dxfId="388" priority="398">
      <formula>AT338=FALSE</formula>
    </cfRule>
    <cfRule type="expression" dxfId="387" priority="399">
      <formula>AS338=FALSE</formula>
    </cfRule>
  </conditionalFormatting>
  <conditionalFormatting sqref="U338">
    <cfRule type="expression" dxfId="386" priority="397">
      <formula>AP338=FALSE</formula>
    </cfRule>
    <cfRule type="expression" dxfId="385" priority="400">
      <formula>AO338=FALSE</formula>
    </cfRule>
  </conditionalFormatting>
  <conditionalFormatting sqref="U337">
    <cfRule type="expression" dxfId="384" priority="394">
      <formula>AT337=FALSE</formula>
    </cfRule>
    <cfRule type="expression" dxfId="383" priority="395">
      <formula>AS337=FALSE</formula>
    </cfRule>
  </conditionalFormatting>
  <conditionalFormatting sqref="U337">
    <cfRule type="expression" dxfId="382" priority="393">
      <formula>AP337=FALSE</formula>
    </cfRule>
    <cfRule type="expression" dxfId="381" priority="396">
      <formula>AO337=FALSE</formula>
    </cfRule>
  </conditionalFormatting>
  <conditionalFormatting sqref="U336">
    <cfRule type="expression" dxfId="380" priority="390">
      <formula>AT336=FALSE</formula>
    </cfRule>
    <cfRule type="expression" dxfId="379" priority="391">
      <formula>AS336=FALSE</formula>
    </cfRule>
  </conditionalFormatting>
  <conditionalFormatting sqref="U336">
    <cfRule type="expression" dxfId="378" priority="389">
      <formula>AP336=FALSE</formula>
    </cfRule>
    <cfRule type="expression" dxfId="377" priority="392">
      <formula>AO336=FALSE</formula>
    </cfRule>
  </conditionalFormatting>
  <conditionalFormatting sqref="U335">
    <cfRule type="expression" dxfId="376" priority="386">
      <formula>AT335=FALSE</formula>
    </cfRule>
    <cfRule type="expression" dxfId="375" priority="387">
      <formula>AS335=FALSE</formula>
    </cfRule>
  </conditionalFormatting>
  <conditionalFormatting sqref="U335">
    <cfRule type="expression" dxfId="374" priority="385">
      <formula>AP335=FALSE</formula>
    </cfRule>
    <cfRule type="expression" dxfId="373" priority="388">
      <formula>AO335=FALSE</formula>
    </cfRule>
  </conditionalFormatting>
  <conditionalFormatting sqref="U334">
    <cfRule type="expression" dxfId="372" priority="382">
      <formula>AT334=FALSE</formula>
    </cfRule>
    <cfRule type="expression" dxfId="371" priority="383">
      <formula>AS334=FALSE</formula>
    </cfRule>
  </conditionalFormatting>
  <conditionalFormatting sqref="U334">
    <cfRule type="expression" dxfId="370" priority="381">
      <formula>AP334=FALSE</formula>
    </cfRule>
    <cfRule type="expression" dxfId="369" priority="384">
      <formula>AO334=FALSE</formula>
    </cfRule>
  </conditionalFormatting>
  <conditionalFormatting sqref="U333">
    <cfRule type="expression" dxfId="368" priority="378">
      <formula>AT333=FALSE</formula>
    </cfRule>
    <cfRule type="expression" dxfId="367" priority="379">
      <formula>AS333=FALSE</formula>
    </cfRule>
  </conditionalFormatting>
  <conditionalFormatting sqref="U333">
    <cfRule type="expression" dxfId="366" priority="377">
      <formula>AP333=FALSE</formula>
    </cfRule>
    <cfRule type="expression" dxfId="365" priority="380">
      <formula>AO333=FALSE</formula>
    </cfRule>
  </conditionalFormatting>
  <conditionalFormatting sqref="U332">
    <cfRule type="expression" dxfId="364" priority="374">
      <formula>AT332=FALSE</formula>
    </cfRule>
    <cfRule type="expression" dxfId="363" priority="375">
      <formula>AS332=FALSE</formula>
    </cfRule>
  </conditionalFormatting>
  <conditionalFormatting sqref="U332">
    <cfRule type="expression" dxfId="362" priority="373">
      <formula>AP332=FALSE</formula>
    </cfRule>
    <cfRule type="expression" dxfId="361" priority="376">
      <formula>AO332=FALSE</formula>
    </cfRule>
  </conditionalFormatting>
  <conditionalFormatting sqref="U331">
    <cfRule type="expression" dxfId="360" priority="370">
      <formula>AT331=FALSE</formula>
    </cfRule>
    <cfRule type="expression" dxfId="359" priority="371">
      <formula>AS331=FALSE</formula>
    </cfRule>
  </conditionalFormatting>
  <conditionalFormatting sqref="U331">
    <cfRule type="expression" dxfId="358" priority="369">
      <formula>AP331=FALSE</formula>
    </cfRule>
    <cfRule type="expression" dxfId="357" priority="372">
      <formula>AO331=FALSE</formula>
    </cfRule>
  </conditionalFormatting>
  <conditionalFormatting sqref="U330">
    <cfRule type="expression" dxfId="356" priority="366">
      <formula>AT330=FALSE</formula>
    </cfRule>
    <cfRule type="expression" dxfId="355" priority="367">
      <formula>AS330=FALSE</formula>
    </cfRule>
  </conditionalFormatting>
  <conditionalFormatting sqref="U330">
    <cfRule type="expression" dxfId="354" priority="365">
      <formula>AP330=FALSE</formula>
    </cfRule>
    <cfRule type="expression" dxfId="353" priority="368">
      <formula>AO330=FALSE</formula>
    </cfRule>
  </conditionalFormatting>
  <conditionalFormatting sqref="U329">
    <cfRule type="expression" dxfId="352" priority="362">
      <formula>AT329=FALSE</formula>
    </cfRule>
    <cfRule type="expression" dxfId="351" priority="363">
      <formula>AS329=FALSE</formula>
    </cfRule>
  </conditionalFormatting>
  <conditionalFormatting sqref="U329">
    <cfRule type="expression" dxfId="350" priority="361">
      <formula>AP329=FALSE</formula>
    </cfRule>
    <cfRule type="expression" dxfId="349" priority="364">
      <formula>AO329=FALSE</formula>
    </cfRule>
  </conditionalFormatting>
  <conditionalFormatting sqref="U328">
    <cfRule type="expression" dxfId="348" priority="358">
      <formula>AT328=FALSE</formula>
    </cfRule>
    <cfRule type="expression" dxfId="347" priority="359">
      <formula>AS328=FALSE</formula>
    </cfRule>
  </conditionalFormatting>
  <conditionalFormatting sqref="U328">
    <cfRule type="expression" dxfId="346" priority="357">
      <formula>AP328=FALSE</formula>
    </cfRule>
    <cfRule type="expression" dxfId="345" priority="360">
      <formula>AO328=FALSE</formula>
    </cfRule>
  </conditionalFormatting>
  <conditionalFormatting sqref="U327">
    <cfRule type="expression" dxfId="344" priority="354">
      <formula>AT327=FALSE</formula>
    </cfRule>
    <cfRule type="expression" dxfId="343" priority="355">
      <formula>AS327=FALSE</formula>
    </cfRule>
  </conditionalFormatting>
  <conditionalFormatting sqref="U327">
    <cfRule type="expression" dxfId="342" priority="353">
      <formula>AP327=FALSE</formula>
    </cfRule>
    <cfRule type="expression" dxfId="341" priority="356">
      <formula>AO327=FALSE</formula>
    </cfRule>
  </conditionalFormatting>
  <conditionalFormatting sqref="U326">
    <cfRule type="expression" dxfId="340" priority="350">
      <formula>AT326=FALSE</formula>
    </cfRule>
    <cfRule type="expression" dxfId="339" priority="351">
      <formula>AS326=FALSE</formula>
    </cfRule>
  </conditionalFormatting>
  <conditionalFormatting sqref="U326">
    <cfRule type="expression" dxfId="338" priority="349">
      <formula>AP326=FALSE</formula>
    </cfRule>
    <cfRule type="expression" dxfId="337" priority="352">
      <formula>AO326=FALSE</formula>
    </cfRule>
  </conditionalFormatting>
  <conditionalFormatting sqref="U325">
    <cfRule type="expression" dxfId="336" priority="346">
      <formula>AT325=FALSE</formula>
    </cfRule>
    <cfRule type="expression" dxfId="335" priority="347">
      <formula>AS325=FALSE</formula>
    </cfRule>
  </conditionalFormatting>
  <conditionalFormatting sqref="U325">
    <cfRule type="expression" dxfId="334" priority="345">
      <formula>AP325=FALSE</formula>
    </cfRule>
    <cfRule type="expression" dxfId="333" priority="348">
      <formula>AO325=FALSE</formula>
    </cfRule>
  </conditionalFormatting>
  <conditionalFormatting sqref="U324">
    <cfRule type="expression" dxfId="332" priority="342">
      <formula>AT324=FALSE</formula>
    </cfRule>
    <cfRule type="expression" dxfId="331" priority="343">
      <formula>AS324=FALSE</formula>
    </cfRule>
  </conditionalFormatting>
  <conditionalFormatting sqref="U324">
    <cfRule type="expression" dxfId="330" priority="341">
      <formula>AP324=FALSE</formula>
    </cfRule>
    <cfRule type="expression" dxfId="329" priority="344">
      <formula>AO324=FALSE</formula>
    </cfRule>
  </conditionalFormatting>
  <conditionalFormatting sqref="U323">
    <cfRule type="expression" dxfId="328" priority="338">
      <formula>AT323=FALSE</formula>
    </cfRule>
    <cfRule type="expression" dxfId="327" priority="339">
      <formula>AS323=FALSE</formula>
    </cfRule>
  </conditionalFormatting>
  <conditionalFormatting sqref="U323">
    <cfRule type="expression" dxfId="326" priority="337">
      <formula>AP323=FALSE</formula>
    </cfRule>
    <cfRule type="expression" dxfId="325" priority="340">
      <formula>AO323=FALSE</formula>
    </cfRule>
  </conditionalFormatting>
  <conditionalFormatting sqref="U322">
    <cfRule type="expression" dxfId="324" priority="334">
      <formula>AT322=FALSE</formula>
    </cfRule>
    <cfRule type="expression" dxfId="323" priority="335">
      <formula>AS322=FALSE</formula>
    </cfRule>
  </conditionalFormatting>
  <conditionalFormatting sqref="U322">
    <cfRule type="expression" dxfId="322" priority="333">
      <formula>AP322=FALSE</formula>
    </cfRule>
    <cfRule type="expression" dxfId="321" priority="336">
      <formula>AO322=FALSE</formula>
    </cfRule>
  </conditionalFormatting>
  <conditionalFormatting sqref="U321">
    <cfRule type="expression" dxfId="320" priority="330">
      <formula>AT321=FALSE</formula>
    </cfRule>
    <cfRule type="expression" dxfId="319" priority="331">
      <formula>AS321=FALSE</formula>
    </cfRule>
  </conditionalFormatting>
  <conditionalFormatting sqref="U321">
    <cfRule type="expression" dxfId="318" priority="329">
      <formula>AP321=FALSE</formula>
    </cfRule>
    <cfRule type="expression" dxfId="317" priority="332">
      <formula>AO321=FALSE</formula>
    </cfRule>
  </conditionalFormatting>
  <conditionalFormatting sqref="U320">
    <cfRule type="expression" dxfId="316" priority="326">
      <formula>AT320=FALSE</formula>
    </cfRule>
    <cfRule type="expression" dxfId="315" priority="327">
      <formula>AS320=FALSE</formula>
    </cfRule>
  </conditionalFormatting>
  <conditionalFormatting sqref="U320">
    <cfRule type="expression" dxfId="314" priority="325">
      <formula>AP320=FALSE</formula>
    </cfRule>
    <cfRule type="expression" dxfId="313" priority="328">
      <formula>AO320=FALSE</formula>
    </cfRule>
  </conditionalFormatting>
  <conditionalFormatting sqref="U319">
    <cfRule type="expression" dxfId="312" priority="322">
      <formula>AT319=FALSE</formula>
    </cfRule>
    <cfRule type="expression" dxfId="311" priority="323">
      <formula>AS319=FALSE</formula>
    </cfRule>
  </conditionalFormatting>
  <conditionalFormatting sqref="U319">
    <cfRule type="expression" dxfId="310" priority="321">
      <formula>AP319=FALSE</formula>
    </cfRule>
    <cfRule type="expression" dxfId="309" priority="324">
      <formula>AO319=FALSE</formula>
    </cfRule>
  </conditionalFormatting>
  <conditionalFormatting sqref="U318">
    <cfRule type="expression" dxfId="308" priority="318">
      <formula>AT318=FALSE</formula>
    </cfRule>
    <cfRule type="expression" dxfId="307" priority="319">
      <formula>AS318=FALSE</formula>
    </cfRule>
  </conditionalFormatting>
  <conditionalFormatting sqref="U318">
    <cfRule type="expression" dxfId="306" priority="317">
      <formula>AP318=FALSE</formula>
    </cfRule>
    <cfRule type="expression" dxfId="305" priority="320">
      <formula>AO318=FALSE</formula>
    </cfRule>
  </conditionalFormatting>
  <conditionalFormatting sqref="U317">
    <cfRule type="expression" dxfId="304" priority="314">
      <formula>AT317=FALSE</formula>
    </cfRule>
    <cfRule type="expression" dxfId="303" priority="315">
      <formula>AS317=FALSE</formula>
    </cfRule>
  </conditionalFormatting>
  <conditionalFormatting sqref="U317">
    <cfRule type="expression" dxfId="302" priority="313">
      <formula>AP317=FALSE</formula>
    </cfRule>
    <cfRule type="expression" dxfId="301" priority="316">
      <formula>AO317=FALSE</formula>
    </cfRule>
  </conditionalFormatting>
  <conditionalFormatting sqref="U316">
    <cfRule type="expression" dxfId="300" priority="310">
      <formula>AT316=FALSE</formula>
    </cfRule>
    <cfRule type="expression" dxfId="299" priority="311">
      <formula>AS316=FALSE</formula>
    </cfRule>
  </conditionalFormatting>
  <conditionalFormatting sqref="U316">
    <cfRule type="expression" dxfId="298" priority="309">
      <formula>AP316=FALSE</formula>
    </cfRule>
    <cfRule type="expression" dxfId="297" priority="312">
      <formula>AO316=FALSE</formula>
    </cfRule>
  </conditionalFormatting>
  <conditionalFormatting sqref="U315">
    <cfRule type="expression" dxfId="296" priority="306">
      <formula>AT315=FALSE</formula>
    </cfRule>
    <cfRule type="expression" dxfId="295" priority="307">
      <formula>AS315=FALSE</formula>
    </cfRule>
  </conditionalFormatting>
  <conditionalFormatting sqref="U315">
    <cfRule type="expression" dxfId="294" priority="305">
      <formula>AP315=FALSE</formula>
    </cfRule>
    <cfRule type="expression" dxfId="293" priority="308">
      <formula>AO315=FALSE</formula>
    </cfRule>
  </conditionalFormatting>
  <conditionalFormatting sqref="U314">
    <cfRule type="expression" dxfId="292" priority="302">
      <formula>AT314=FALSE</formula>
    </cfRule>
    <cfRule type="expression" dxfId="291" priority="303">
      <formula>AS314=FALSE</formula>
    </cfRule>
  </conditionalFormatting>
  <conditionalFormatting sqref="U314">
    <cfRule type="expression" dxfId="290" priority="301">
      <formula>AP314=FALSE</formula>
    </cfRule>
    <cfRule type="expression" dxfId="289" priority="304">
      <formula>AO314=FALSE</formula>
    </cfRule>
  </conditionalFormatting>
  <conditionalFormatting sqref="U313">
    <cfRule type="expression" dxfId="288" priority="298">
      <formula>AT313=FALSE</formula>
    </cfRule>
    <cfRule type="expression" dxfId="287" priority="299">
      <formula>AS313=FALSE</formula>
    </cfRule>
  </conditionalFormatting>
  <conditionalFormatting sqref="U313">
    <cfRule type="expression" dxfId="286" priority="297">
      <formula>AP313=FALSE</formula>
    </cfRule>
    <cfRule type="expression" dxfId="285" priority="300">
      <formula>AO313=FALSE</formula>
    </cfRule>
  </conditionalFormatting>
  <conditionalFormatting sqref="U312">
    <cfRule type="expression" dxfId="284" priority="294">
      <formula>AT312=FALSE</formula>
    </cfRule>
    <cfRule type="expression" dxfId="283" priority="295">
      <formula>AS312=FALSE</formula>
    </cfRule>
  </conditionalFormatting>
  <conditionalFormatting sqref="U312">
    <cfRule type="expression" dxfId="282" priority="293">
      <formula>AP312=FALSE</formula>
    </cfRule>
    <cfRule type="expression" dxfId="281" priority="296">
      <formula>AO312=FALSE</formula>
    </cfRule>
  </conditionalFormatting>
  <conditionalFormatting sqref="U311">
    <cfRule type="expression" dxfId="280" priority="290">
      <formula>AT311=FALSE</formula>
    </cfRule>
    <cfRule type="expression" dxfId="279" priority="291">
      <formula>AS311=FALSE</formula>
    </cfRule>
  </conditionalFormatting>
  <conditionalFormatting sqref="U311">
    <cfRule type="expression" dxfId="278" priority="289">
      <formula>AP311=FALSE</formula>
    </cfRule>
    <cfRule type="expression" dxfId="277" priority="292">
      <formula>AO311=FALSE</formula>
    </cfRule>
  </conditionalFormatting>
  <conditionalFormatting sqref="U310">
    <cfRule type="expression" dxfId="276" priority="286">
      <formula>AT310=FALSE</formula>
    </cfRule>
    <cfRule type="expression" dxfId="275" priority="287">
      <formula>AS310=FALSE</formula>
    </cfRule>
  </conditionalFormatting>
  <conditionalFormatting sqref="U310">
    <cfRule type="expression" dxfId="274" priority="285">
      <formula>AP310=FALSE</formula>
    </cfRule>
    <cfRule type="expression" dxfId="273" priority="288">
      <formula>AO310=FALSE</formula>
    </cfRule>
  </conditionalFormatting>
  <conditionalFormatting sqref="U309">
    <cfRule type="expression" dxfId="272" priority="282">
      <formula>AT309=FALSE</formula>
    </cfRule>
    <cfRule type="expression" dxfId="271" priority="283">
      <formula>AS309=FALSE</formula>
    </cfRule>
  </conditionalFormatting>
  <conditionalFormatting sqref="U309">
    <cfRule type="expression" dxfId="270" priority="281">
      <formula>AP309=FALSE</formula>
    </cfRule>
    <cfRule type="expression" dxfId="269" priority="284">
      <formula>AO309=FALSE</formula>
    </cfRule>
  </conditionalFormatting>
  <conditionalFormatting sqref="U308">
    <cfRule type="expression" dxfId="268" priority="278">
      <formula>AT308=FALSE</formula>
    </cfRule>
    <cfRule type="expression" dxfId="267" priority="279">
      <formula>AS308=FALSE</formula>
    </cfRule>
  </conditionalFormatting>
  <conditionalFormatting sqref="U308">
    <cfRule type="expression" dxfId="266" priority="277">
      <formula>AP308=FALSE</formula>
    </cfRule>
    <cfRule type="expression" dxfId="265" priority="280">
      <formula>AO308=FALSE</formula>
    </cfRule>
  </conditionalFormatting>
  <conditionalFormatting sqref="U307">
    <cfRule type="expression" dxfId="264" priority="274">
      <formula>AT307=FALSE</formula>
    </cfRule>
    <cfRule type="expression" dxfId="263" priority="275">
      <formula>AS307=FALSE</formula>
    </cfRule>
  </conditionalFormatting>
  <conditionalFormatting sqref="U307">
    <cfRule type="expression" dxfId="262" priority="273">
      <formula>AP307=FALSE</formula>
    </cfRule>
    <cfRule type="expression" dxfId="261" priority="276">
      <formula>AO307=FALSE</formula>
    </cfRule>
  </conditionalFormatting>
  <conditionalFormatting sqref="U306">
    <cfRule type="expression" dxfId="260" priority="270">
      <formula>AT306=FALSE</formula>
    </cfRule>
    <cfRule type="expression" dxfId="259" priority="271">
      <formula>AS306=FALSE</formula>
    </cfRule>
  </conditionalFormatting>
  <conditionalFormatting sqref="U306">
    <cfRule type="expression" dxfId="258" priority="269">
      <formula>AP306=FALSE</formula>
    </cfRule>
    <cfRule type="expression" dxfId="257" priority="272">
      <formula>AO306=FALSE</formula>
    </cfRule>
  </conditionalFormatting>
  <conditionalFormatting sqref="U305">
    <cfRule type="expression" dxfId="256" priority="266">
      <formula>AT305=FALSE</formula>
    </cfRule>
    <cfRule type="expression" dxfId="255" priority="267">
      <formula>AS305=FALSE</formula>
    </cfRule>
  </conditionalFormatting>
  <conditionalFormatting sqref="U305">
    <cfRule type="expression" dxfId="254" priority="265">
      <formula>AP305=FALSE</formula>
    </cfRule>
    <cfRule type="expression" dxfId="253" priority="268">
      <formula>AO305=FALSE</formula>
    </cfRule>
  </conditionalFormatting>
  <conditionalFormatting sqref="U304">
    <cfRule type="expression" dxfId="252" priority="262">
      <formula>AT304=FALSE</formula>
    </cfRule>
    <cfRule type="expression" dxfId="251" priority="263">
      <formula>AS304=FALSE</formula>
    </cfRule>
  </conditionalFormatting>
  <conditionalFormatting sqref="U304">
    <cfRule type="expression" dxfId="250" priority="261">
      <formula>AP304=FALSE</formula>
    </cfRule>
    <cfRule type="expression" dxfId="249" priority="264">
      <formula>AO304=FALSE</formula>
    </cfRule>
  </conditionalFormatting>
  <conditionalFormatting sqref="U303">
    <cfRule type="expression" dxfId="248" priority="258">
      <formula>AT303=FALSE</formula>
    </cfRule>
    <cfRule type="expression" dxfId="247" priority="259">
      <formula>AS303=FALSE</formula>
    </cfRule>
  </conditionalFormatting>
  <conditionalFormatting sqref="U303">
    <cfRule type="expression" dxfId="246" priority="257">
      <formula>AP303=FALSE</formula>
    </cfRule>
    <cfRule type="expression" dxfId="245" priority="260">
      <formula>AO303=FALSE</formula>
    </cfRule>
  </conditionalFormatting>
  <conditionalFormatting sqref="U302">
    <cfRule type="expression" dxfId="244" priority="254">
      <formula>AT302=FALSE</formula>
    </cfRule>
    <cfRule type="expression" dxfId="243" priority="255">
      <formula>AS302=FALSE</formula>
    </cfRule>
  </conditionalFormatting>
  <conditionalFormatting sqref="U302">
    <cfRule type="expression" dxfId="242" priority="253">
      <formula>AP302=FALSE</formula>
    </cfRule>
    <cfRule type="expression" dxfId="241" priority="256">
      <formula>AO302=FALSE</formula>
    </cfRule>
  </conditionalFormatting>
  <conditionalFormatting sqref="U301">
    <cfRule type="expression" dxfId="240" priority="250">
      <formula>AT301=FALSE</formula>
    </cfRule>
    <cfRule type="expression" dxfId="239" priority="251">
      <formula>AS301=FALSE</formula>
    </cfRule>
  </conditionalFormatting>
  <conditionalFormatting sqref="U301">
    <cfRule type="expression" dxfId="238" priority="249">
      <formula>AP301=FALSE</formula>
    </cfRule>
    <cfRule type="expression" dxfId="237" priority="252">
      <formula>AO301=FALSE</formula>
    </cfRule>
  </conditionalFormatting>
  <conditionalFormatting sqref="U300">
    <cfRule type="expression" dxfId="236" priority="246">
      <formula>AT300=FALSE</formula>
    </cfRule>
    <cfRule type="expression" dxfId="235" priority="247">
      <formula>AS300=FALSE</formula>
    </cfRule>
  </conditionalFormatting>
  <conditionalFormatting sqref="U300">
    <cfRule type="expression" dxfId="234" priority="245">
      <formula>AP300=FALSE</formula>
    </cfRule>
    <cfRule type="expression" dxfId="233" priority="248">
      <formula>AO300=FALSE</formula>
    </cfRule>
  </conditionalFormatting>
  <conditionalFormatting sqref="U299">
    <cfRule type="expression" dxfId="232" priority="242">
      <formula>AT299=FALSE</formula>
    </cfRule>
    <cfRule type="expression" dxfId="231" priority="243">
      <formula>AS299=FALSE</formula>
    </cfRule>
  </conditionalFormatting>
  <conditionalFormatting sqref="U299">
    <cfRule type="expression" dxfId="230" priority="241">
      <formula>AP299=FALSE</formula>
    </cfRule>
    <cfRule type="expression" dxfId="229" priority="244">
      <formula>AO299=FALSE</formula>
    </cfRule>
  </conditionalFormatting>
  <conditionalFormatting sqref="U298">
    <cfRule type="expression" dxfId="228" priority="238">
      <formula>AT298=FALSE</formula>
    </cfRule>
    <cfRule type="expression" dxfId="227" priority="239">
      <formula>AS298=FALSE</formula>
    </cfRule>
  </conditionalFormatting>
  <conditionalFormatting sqref="U298">
    <cfRule type="expression" dxfId="226" priority="237">
      <formula>AP298=FALSE</formula>
    </cfRule>
    <cfRule type="expression" dxfId="225" priority="240">
      <formula>AO298=FALSE</formula>
    </cfRule>
  </conditionalFormatting>
  <conditionalFormatting sqref="U297">
    <cfRule type="expression" dxfId="224" priority="234">
      <formula>AT297=FALSE</formula>
    </cfRule>
    <cfRule type="expression" dxfId="223" priority="235">
      <formula>AS297=FALSE</formula>
    </cfRule>
  </conditionalFormatting>
  <conditionalFormatting sqref="U297">
    <cfRule type="expression" dxfId="222" priority="233">
      <formula>AP297=FALSE</formula>
    </cfRule>
    <cfRule type="expression" dxfId="221" priority="236">
      <formula>AO297=FALSE</formula>
    </cfRule>
  </conditionalFormatting>
  <conditionalFormatting sqref="U296">
    <cfRule type="expression" dxfId="220" priority="230">
      <formula>AT296=FALSE</formula>
    </cfRule>
    <cfRule type="expression" dxfId="219" priority="231">
      <formula>AS296=FALSE</formula>
    </cfRule>
  </conditionalFormatting>
  <conditionalFormatting sqref="U296">
    <cfRule type="expression" dxfId="218" priority="229">
      <formula>AP296=FALSE</formula>
    </cfRule>
    <cfRule type="expression" dxfId="217" priority="232">
      <formula>AO296=FALSE</formula>
    </cfRule>
  </conditionalFormatting>
  <conditionalFormatting sqref="U295">
    <cfRule type="expression" dxfId="216" priority="226">
      <formula>AT295=FALSE</formula>
    </cfRule>
    <cfRule type="expression" dxfId="215" priority="227">
      <formula>AS295=FALSE</formula>
    </cfRule>
  </conditionalFormatting>
  <conditionalFormatting sqref="U295">
    <cfRule type="expression" dxfId="214" priority="225">
      <formula>AP295=FALSE</formula>
    </cfRule>
    <cfRule type="expression" dxfId="213" priority="228">
      <formula>AO295=FALSE</formula>
    </cfRule>
  </conditionalFormatting>
  <conditionalFormatting sqref="U294">
    <cfRule type="expression" dxfId="212" priority="222">
      <formula>AT294=FALSE</formula>
    </cfRule>
    <cfRule type="expression" dxfId="211" priority="223">
      <formula>AS294=FALSE</formula>
    </cfRule>
  </conditionalFormatting>
  <conditionalFormatting sqref="U294">
    <cfRule type="expression" dxfId="210" priority="221">
      <formula>AP294=FALSE</formula>
    </cfRule>
    <cfRule type="expression" dxfId="209" priority="224">
      <formula>AO294=FALSE</formula>
    </cfRule>
  </conditionalFormatting>
  <conditionalFormatting sqref="U293">
    <cfRule type="expression" dxfId="208" priority="218">
      <formula>AT293=FALSE</formula>
    </cfRule>
    <cfRule type="expression" dxfId="207" priority="219">
      <formula>AS293=FALSE</formula>
    </cfRule>
  </conditionalFormatting>
  <conditionalFormatting sqref="U293">
    <cfRule type="expression" dxfId="206" priority="217">
      <formula>AP293=FALSE</formula>
    </cfRule>
    <cfRule type="expression" dxfId="205" priority="220">
      <formula>AO293=FALSE</formula>
    </cfRule>
  </conditionalFormatting>
  <conditionalFormatting sqref="U292">
    <cfRule type="expression" dxfId="204" priority="214">
      <formula>AT292=FALSE</formula>
    </cfRule>
    <cfRule type="expression" dxfId="203" priority="215">
      <formula>AS292=FALSE</formula>
    </cfRule>
  </conditionalFormatting>
  <conditionalFormatting sqref="U292">
    <cfRule type="expression" dxfId="202" priority="213">
      <formula>AP292=FALSE</formula>
    </cfRule>
    <cfRule type="expression" dxfId="201" priority="216">
      <formula>AO292=FALSE</formula>
    </cfRule>
  </conditionalFormatting>
  <conditionalFormatting sqref="U291">
    <cfRule type="expression" dxfId="200" priority="210">
      <formula>AT291=FALSE</formula>
    </cfRule>
    <cfRule type="expression" dxfId="199" priority="211">
      <formula>AS291=FALSE</formula>
    </cfRule>
  </conditionalFormatting>
  <conditionalFormatting sqref="U291">
    <cfRule type="expression" dxfId="198" priority="209">
      <formula>AP291=FALSE</formula>
    </cfRule>
    <cfRule type="expression" dxfId="197" priority="212">
      <formula>AO291=FALSE</formula>
    </cfRule>
  </conditionalFormatting>
  <conditionalFormatting sqref="U290">
    <cfRule type="expression" dxfId="196" priority="206">
      <formula>AT290=FALSE</formula>
    </cfRule>
    <cfRule type="expression" dxfId="195" priority="207">
      <formula>AS290=FALSE</formula>
    </cfRule>
  </conditionalFormatting>
  <conditionalFormatting sqref="U290">
    <cfRule type="expression" dxfId="194" priority="205">
      <formula>AP290=FALSE</formula>
    </cfRule>
    <cfRule type="expression" dxfId="193" priority="208">
      <formula>AO290=FALSE</formula>
    </cfRule>
  </conditionalFormatting>
  <conditionalFormatting sqref="U289">
    <cfRule type="expression" dxfId="192" priority="202">
      <formula>AT289=FALSE</formula>
    </cfRule>
    <cfRule type="expression" dxfId="191" priority="203">
      <formula>AS289=FALSE</formula>
    </cfRule>
  </conditionalFormatting>
  <conditionalFormatting sqref="U289">
    <cfRule type="expression" dxfId="190" priority="201">
      <formula>AP289=FALSE</formula>
    </cfRule>
    <cfRule type="expression" dxfId="189" priority="204">
      <formula>AO289=FALSE</formula>
    </cfRule>
  </conditionalFormatting>
  <conditionalFormatting sqref="U288">
    <cfRule type="expression" dxfId="188" priority="198">
      <formula>AT288=FALSE</formula>
    </cfRule>
    <cfRule type="expression" dxfId="187" priority="199">
      <formula>AS288=FALSE</formula>
    </cfRule>
  </conditionalFormatting>
  <conditionalFormatting sqref="U288">
    <cfRule type="expression" dxfId="186" priority="197">
      <formula>AP288=FALSE</formula>
    </cfRule>
    <cfRule type="expression" dxfId="185" priority="200">
      <formula>AO288=FALSE</formula>
    </cfRule>
  </conditionalFormatting>
  <conditionalFormatting sqref="U287">
    <cfRule type="expression" dxfId="184" priority="194">
      <formula>AT287=FALSE</formula>
    </cfRule>
    <cfRule type="expression" dxfId="183" priority="195">
      <formula>AS287=FALSE</formula>
    </cfRule>
  </conditionalFormatting>
  <conditionalFormatting sqref="U287">
    <cfRule type="expression" dxfId="182" priority="193">
      <formula>AP287=FALSE</formula>
    </cfRule>
    <cfRule type="expression" dxfId="181" priority="196">
      <formula>AO287=FALSE</formula>
    </cfRule>
  </conditionalFormatting>
  <conditionalFormatting sqref="U286">
    <cfRule type="expression" dxfId="180" priority="190">
      <formula>AT286=FALSE</formula>
    </cfRule>
    <cfRule type="expression" dxfId="179" priority="191">
      <formula>AS286=FALSE</formula>
    </cfRule>
  </conditionalFormatting>
  <conditionalFormatting sqref="U286">
    <cfRule type="expression" dxfId="178" priority="189">
      <formula>AP286=FALSE</formula>
    </cfRule>
    <cfRule type="expression" dxfId="177" priority="192">
      <formula>AO286=FALSE</formula>
    </cfRule>
  </conditionalFormatting>
  <conditionalFormatting sqref="U285">
    <cfRule type="expression" dxfId="176" priority="186">
      <formula>AT285=FALSE</formula>
    </cfRule>
    <cfRule type="expression" dxfId="175" priority="187">
      <formula>AS285=FALSE</formula>
    </cfRule>
  </conditionalFormatting>
  <conditionalFormatting sqref="U285">
    <cfRule type="expression" dxfId="174" priority="185">
      <formula>AP285=FALSE</formula>
    </cfRule>
    <cfRule type="expression" dxfId="173" priority="188">
      <formula>AO285=FALSE</formula>
    </cfRule>
  </conditionalFormatting>
  <conditionalFormatting sqref="U284">
    <cfRule type="expression" dxfId="172" priority="182">
      <formula>AT284=FALSE</formula>
    </cfRule>
    <cfRule type="expression" dxfId="171" priority="183">
      <formula>AS284=FALSE</formula>
    </cfRule>
  </conditionalFormatting>
  <conditionalFormatting sqref="U284">
    <cfRule type="expression" dxfId="170" priority="181">
      <formula>AP284=FALSE</formula>
    </cfRule>
    <cfRule type="expression" dxfId="169" priority="184">
      <formula>AO284=FALSE</formula>
    </cfRule>
  </conditionalFormatting>
  <conditionalFormatting sqref="U283">
    <cfRule type="expression" dxfId="168" priority="178">
      <formula>AT283=FALSE</formula>
    </cfRule>
    <cfRule type="expression" dxfId="167" priority="179">
      <formula>AS283=FALSE</formula>
    </cfRule>
  </conditionalFormatting>
  <conditionalFormatting sqref="U283">
    <cfRule type="expression" dxfId="166" priority="177">
      <formula>AP283=FALSE</formula>
    </cfRule>
    <cfRule type="expression" dxfId="165" priority="180">
      <formula>AO283=FALSE</formula>
    </cfRule>
  </conditionalFormatting>
  <conditionalFormatting sqref="U282">
    <cfRule type="expression" dxfId="164" priority="174">
      <formula>AT282=FALSE</formula>
    </cfRule>
    <cfRule type="expression" dxfId="163" priority="175">
      <formula>AS282=FALSE</formula>
    </cfRule>
  </conditionalFormatting>
  <conditionalFormatting sqref="U282">
    <cfRule type="expression" dxfId="162" priority="173">
      <formula>AP282=FALSE</formula>
    </cfRule>
    <cfRule type="expression" dxfId="161" priority="176">
      <formula>AO282=FALSE</formula>
    </cfRule>
  </conditionalFormatting>
  <conditionalFormatting sqref="U281">
    <cfRule type="expression" dxfId="160" priority="170">
      <formula>AT281=FALSE</formula>
    </cfRule>
    <cfRule type="expression" dxfId="159" priority="171">
      <formula>AS281=FALSE</formula>
    </cfRule>
  </conditionalFormatting>
  <conditionalFormatting sqref="U281">
    <cfRule type="expression" dxfId="158" priority="169">
      <formula>AP281=FALSE</formula>
    </cfRule>
    <cfRule type="expression" dxfId="157" priority="172">
      <formula>AO281=FALSE</formula>
    </cfRule>
  </conditionalFormatting>
  <conditionalFormatting sqref="U280">
    <cfRule type="expression" dxfId="156" priority="166">
      <formula>AT280=FALSE</formula>
    </cfRule>
    <cfRule type="expression" dxfId="155" priority="167">
      <formula>AS280=FALSE</formula>
    </cfRule>
  </conditionalFormatting>
  <conditionalFormatting sqref="U280">
    <cfRule type="expression" dxfId="154" priority="165">
      <formula>AP280=FALSE</formula>
    </cfRule>
    <cfRule type="expression" dxfId="153" priority="168">
      <formula>AO280=FALSE</formula>
    </cfRule>
  </conditionalFormatting>
  <conditionalFormatting sqref="U279">
    <cfRule type="expression" dxfId="152" priority="162">
      <formula>AT279=FALSE</formula>
    </cfRule>
    <cfRule type="expression" dxfId="151" priority="163">
      <formula>AS279=FALSE</formula>
    </cfRule>
  </conditionalFormatting>
  <conditionalFormatting sqref="U279">
    <cfRule type="expression" dxfId="150" priority="161">
      <formula>AP279=FALSE</formula>
    </cfRule>
    <cfRule type="expression" dxfId="149" priority="164">
      <formula>AO279=FALSE</formula>
    </cfRule>
  </conditionalFormatting>
  <conditionalFormatting sqref="U278">
    <cfRule type="expression" dxfId="148" priority="158">
      <formula>AT278=FALSE</formula>
    </cfRule>
    <cfRule type="expression" dxfId="147" priority="159">
      <formula>AS278=FALSE</formula>
    </cfRule>
  </conditionalFormatting>
  <conditionalFormatting sqref="U278">
    <cfRule type="expression" dxfId="146" priority="157">
      <formula>AP278=FALSE</formula>
    </cfRule>
    <cfRule type="expression" dxfId="145" priority="160">
      <formula>AO278=FALSE</formula>
    </cfRule>
  </conditionalFormatting>
  <conditionalFormatting sqref="U277">
    <cfRule type="expression" dxfId="144" priority="154">
      <formula>AT277=FALSE</formula>
    </cfRule>
    <cfRule type="expression" dxfId="143" priority="155">
      <formula>AS277=FALSE</formula>
    </cfRule>
  </conditionalFormatting>
  <conditionalFormatting sqref="U277">
    <cfRule type="expression" dxfId="142" priority="153">
      <formula>AP277=FALSE</formula>
    </cfRule>
    <cfRule type="expression" dxfId="141" priority="156">
      <formula>AO277=FALSE</formula>
    </cfRule>
  </conditionalFormatting>
  <conditionalFormatting sqref="U276">
    <cfRule type="expression" dxfId="140" priority="150">
      <formula>AT276=FALSE</formula>
    </cfRule>
    <cfRule type="expression" dxfId="139" priority="151">
      <formula>AS276=FALSE</formula>
    </cfRule>
  </conditionalFormatting>
  <conditionalFormatting sqref="U276">
    <cfRule type="expression" dxfId="138" priority="149">
      <formula>AP276=FALSE</formula>
    </cfRule>
    <cfRule type="expression" dxfId="137" priority="152">
      <formula>AO276=FALSE</formula>
    </cfRule>
  </conditionalFormatting>
  <conditionalFormatting sqref="U275">
    <cfRule type="expression" dxfId="136" priority="146">
      <formula>AT275=FALSE</formula>
    </cfRule>
    <cfRule type="expression" dxfId="135" priority="147">
      <formula>AS275=FALSE</formula>
    </cfRule>
  </conditionalFormatting>
  <conditionalFormatting sqref="U275">
    <cfRule type="expression" dxfId="134" priority="145">
      <formula>AP275=FALSE</formula>
    </cfRule>
    <cfRule type="expression" dxfId="133" priority="148">
      <formula>AO275=FALSE</formula>
    </cfRule>
  </conditionalFormatting>
  <conditionalFormatting sqref="U274">
    <cfRule type="expression" dxfId="132" priority="142">
      <formula>AT274=FALSE</formula>
    </cfRule>
    <cfRule type="expression" dxfId="131" priority="143">
      <formula>AS274=FALSE</formula>
    </cfRule>
  </conditionalFormatting>
  <conditionalFormatting sqref="U274">
    <cfRule type="expression" dxfId="130" priority="141">
      <formula>AP274=FALSE</formula>
    </cfRule>
    <cfRule type="expression" dxfId="129" priority="144">
      <formula>AO274=FALSE</formula>
    </cfRule>
  </conditionalFormatting>
  <conditionalFormatting sqref="U273">
    <cfRule type="expression" dxfId="128" priority="138">
      <formula>AT273=FALSE</formula>
    </cfRule>
    <cfRule type="expression" dxfId="127" priority="139">
      <formula>AS273=FALSE</formula>
    </cfRule>
  </conditionalFormatting>
  <conditionalFormatting sqref="U273">
    <cfRule type="expression" dxfId="126" priority="137">
      <formula>AP273=FALSE</formula>
    </cfRule>
    <cfRule type="expression" dxfId="125" priority="140">
      <formula>AO273=FALSE</formula>
    </cfRule>
  </conditionalFormatting>
  <conditionalFormatting sqref="U272">
    <cfRule type="expression" dxfId="124" priority="134">
      <formula>AT272=FALSE</formula>
    </cfRule>
    <cfRule type="expression" dxfId="123" priority="135">
      <formula>AS272=FALSE</formula>
    </cfRule>
  </conditionalFormatting>
  <conditionalFormatting sqref="U272">
    <cfRule type="expression" dxfId="122" priority="133">
      <formula>AP272=FALSE</formula>
    </cfRule>
    <cfRule type="expression" dxfId="121" priority="136">
      <formula>AO272=FALSE</formula>
    </cfRule>
  </conditionalFormatting>
  <conditionalFormatting sqref="U271">
    <cfRule type="expression" dxfId="120" priority="130">
      <formula>AT271=FALSE</formula>
    </cfRule>
    <cfRule type="expression" dxfId="119" priority="131">
      <formula>AS271=FALSE</formula>
    </cfRule>
  </conditionalFormatting>
  <conditionalFormatting sqref="U271">
    <cfRule type="expression" dxfId="118" priority="129">
      <formula>AP271=FALSE</formula>
    </cfRule>
    <cfRule type="expression" dxfId="117" priority="132">
      <formula>AO271=FALSE</formula>
    </cfRule>
  </conditionalFormatting>
  <conditionalFormatting sqref="U270">
    <cfRule type="expression" dxfId="116" priority="126">
      <formula>AT270=FALSE</formula>
    </cfRule>
    <cfRule type="expression" dxfId="115" priority="127">
      <formula>AS270=FALSE</formula>
    </cfRule>
  </conditionalFormatting>
  <conditionalFormatting sqref="U270">
    <cfRule type="expression" dxfId="114" priority="125">
      <formula>AP270=FALSE</formula>
    </cfRule>
    <cfRule type="expression" dxfId="113" priority="128">
      <formula>AO270=FALSE</formula>
    </cfRule>
  </conditionalFormatting>
  <conditionalFormatting sqref="U269">
    <cfRule type="expression" dxfId="112" priority="122">
      <formula>AT269=FALSE</formula>
    </cfRule>
    <cfRule type="expression" dxfId="111" priority="123">
      <formula>AS269=FALSE</formula>
    </cfRule>
  </conditionalFormatting>
  <conditionalFormatting sqref="U269">
    <cfRule type="expression" dxfId="110" priority="121">
      <formula>AP269=FALSE</formula>
    </cfRule>
    <cfRule type="expression" dxfId="109" priority="124">
      <formula>AO269=FALSE</formula>
    </cfRule>
  </conditionalFormatting>
  <conditionalFormatting sqref="U268">
    <cfRule type="expression" dxfId="108" priority="118">
      <formula>AT268=FALSE</formula>
    </cfRule>
    <cfRule type="expression" dxfId="107" priority="119">
      <formula>AS268=FALSE</formula>
    </cfRule>
  </conditionalFormatting>
  <conditionalFormatting sqref="U268">
    <cfRule type="expression" dxfId="106" priority="117">
      <formula>AP268=FALSE</formula>
    </cfRule>
    <cfRule type="expression" dxfId="105" priority="120">
      <formula>AO268=FALSE</formula>
    </cfRule>
  </conditionalFormatting>
  <conditionalFormatting sqref="U267">
    <cfRule type="expression" dxfId="104" priority="114">
      <formula>AT267=FALSE</formula>
    </cfRule>
    <cfRule type="expression" dxfId="103" priority="115">
      <formula>AS267=FALSE</formula>
    </cfRule>
  </conditionalFormatting>
  <conditionalFormatting sqref="U267">
    <cfRule type="expression" dxfId="102" priority="113">
      <formula>AP267=FALSE</formula>
    </cfRule>
    <cfRule type="expression" dxfId="101" priority="116">
      <formula>AO267=FALSE</formula>
    </cfRule>
  </conditionalFormatting>
  <conditionalFormatting sqref="U266">
    <cfRule type="expression" dxfId="100" priority="110">
      <formula>AT266=FALSE</formula>
    </cfRule>
    <cfRule type="expression" dxfId="99" priority="111">
      <formula>AS266=FALSE</formula>
    </cfRule>
  </conditionalFormatting>
  <conditionalFormatting sqref="U266">
    <cfRule type="expression" dxfId="98" priority="109">
      <formula>AP266=FALSE</formula>
    </cfRule>
    <cfRule type="expression" dxfId="97" priority="112">
      <formula>AO266=FALSE</formula>
    </cfRule>
  </conditionalFormatting>
  <conditionalFormatting sqref="U265">
    <cfRule type="expression" dxfId="96" priority="106">
      <formula>AT265=FALSE</formula>
    </cfRule>
    <cfRule type="expression" dxfId="95" priority="107">
      <formula>AS265=FALSE</formula>
    </cfRule>
  </conditionalFormatting>
  <conditionalFormatting sqref="U265">
    <cfRule type="expression" dxfId="94" priority="105">
      <formula>AP265=FALSE</formula>
    </cfRule>
    <cfRule type="expression" dxfId="93" priority="108">
      <formula>AO265=FALSE</formula>
    </cfRule>
  </conditionalFormatting>
  <conditionalFormatting sqref="U264">
    <cfRule type="expression" dxfId="92" priority="102">
      <formula>AT264=FALSE</formula>
    </cfRule>
    <cfRule type="expression" dxfId="91" priority="103">
      <formula>AS264=FALSE</formula>
    </cfRule>
  </conditionalFormatting>
  <conditionalFormatting sqref="U264">
    <cfRule type="expression" dxfId="90" priority="101">
      <formula>AP264=FALSE</formula>
    </cfRule>
    <cfRule type="expression" dxfId="89" priority="104">
      <formula>AO264=FALSE</formula>
    </cfRule>
  </conditionalFormatting>
  <conditionalFormatting sqref="U263">
    <cfRule type="expression" dxfId="88" priority="98">
      <formula>AT263=FALSE</formula>
    </cfRule>
    <cfRule type="expression" dxfId="87" priority="99">
      <formula>AS263=FALSE</formula>
    </cfRule>
  </conditionalFormatting>
  <conditionalFormatting sqref="U263">
    <cfRule type="expression" dxfId="86" priority="97">
      <formula>AP263=FALSE</formula>
    </cfRule>
    <cfRule type="expression" dxfId="85" priority="100">
      <formula>AO263=FALSE</formula>
    </cfRule>
  </conditionalFormatting>
  <conditionalFormatting sqref="U262">
    <cfRule type="expression" dxfId="84" priority="94">
      <formula>AT262=FALSE</formula>
    </cfRule>
    <cfRule type="expression" dxfId="83" priority="95">
      <formula>AS262=FALSE</formula>
    </cfRule>
  </conditionalFormatting>
  <conditionalFormatting sqref="U262">
    <cfRule type="expression" dxfId="82" priority="93">
      <formula>AP262=FALSE</formula>
    </cfRule>
    <cfRule type="expression" dxfId="81" priority="96">
      <formula>AO262=FALSE</formula>
    </cfRule>
  </conditionalFormatting>
  <conditionalFormatting sqref="U261">
    <cfRule type="expression" dxfId="80" priority="90">
      <formula>AT261=FALSE</formula>
    </cfRule>
    <cfRule type="expression" dxfId="79" priority="91">
      <formula>AS261=FALSE</formula>
    </cfRule>
  </conditionalFormatting>
  <conditionalFormatting sqref="U261">
    <cfRule type="expression" dxfId="78" priority="89">
      <formula>AP261=FALSE</formula>
    </cfRule>
    <cfRule type="expression" dxfId="77" priority="92">
      <formula>AO261=FALSE</formula>
    </cfRule>
  </conditionalFormatting>
  <conditionalFormatting sqref="U260">
    <cfRule type="expression" dxfId="76" priority="86">
      <formula>AT260=FALSE</formula>
    </cfRule>
    <cfRule type="expression" dxfId="75" priority="87">
      <formula>AS260=FALSE</formula>
    </cfRule>
  </conditionalFormatting>
  <conditionalFormatting sqref="U260">
    <cfRule type="expression" dxfId="74" priority="85">
      <formula>AP260=FALSE</formula>
    </cfRule>
    <cfRule type="expression" dxfId="73" priority="88">
      <formula>AO260=FALSE</formula>
    </cfRule>
  </conditionalFormatting>
  <conditionalFormatting sqref="U259">
    <cfRule type="expression" dxfId="72" priority="82">
      <formula>AT259=FALSE</formula>
    </cfRule>
    <cfRule type="expression" dxfId="71" priority="83">
      <formula>AS259=FALSE</formula>
    </cfRule>
  </conditionalFormatting>
  <conditionalFormatting sqref="U259">
    <cfRule type="expression" dxfId="70" priority="81">
      <formula>AP259=FALSE</formula>
    </cfRule>
    <cfRule type="expression" dxfId="69" priority="84">
      <formula>AO259=FALSE</formula>
    </cfRule>
  </conditionalFormatting>
  <conditionalFormatting sqref="U258">
    <cfRule type="expression" dxfId="68" priority="78">
      <formula>AT258=FALSE</formula>
    </cfRule>
    <cfRule type="expression" dxfId="67" priority="79">
      <formula>AS258=FALSE</formula>
    </cfRule>
  </conditionalFormatting>
  <conditionalFormatting sqref="U258">
    <cfRule type="expression" dxfId="66" priority="77">
      <formula>AP258=FALSE</formula>
    </cfRule>
    <cfRule type="expression" dxfId="65" priority="80">
      <formula>AO258=FALSE</formula>
    </cfRule>
  </conditionalFormatting>
  <conditionalFormatting sqref="U257">
    <cfRule type="expression" dxfId="64" priority="74">
      <formula>AT257=FALSE</formula>
    </cfRule>
    <cfRule type="expression" dxfId="63" priority="75">
      <formula>AS257=FALSE</formula>
    </cfRule>
  </conditionalFormatting>
  <conditionalFormatting sqref="U257">
    <cfRule type="expression" dxfId="62" priority="73">
      <formula>AP257=FALSE</formula>
    </cfRule>
    <cfRule type="expression" dxfId="61" priority="76">
      <formula>AO257=FALSE</formula>
    </cfRule>
  </conditionalFormatting>
  <conditionalFormatting sqref="U256">
    <cfRule type="expression" dxfId="60" priority="70">
      <formula>AT256=FALSE</formula>
    </cfRule>
    <cfRule type="expression" dxfId="59" priority="71">
      <formula>AS256=FALSE</formula>
    </cfRule>
  </conditionalFormatting>
  <conditionalFormatting sqref="U256">
    <cfRule type="expression" dxfId="58" priority="69">
      <formula>AP256=FALSE</formula>
    </cfRule>
    <cfRule type="expression" dxfId="57" priority="72">
      <formula>AO256=FALSE</formula>
    </cfRule>
  </conditionalFormatting>
  <conditionalFormatting sqref="U255">
    <cfRule type="expression" dxfId="56" priority="66">
      <formula>AT255=FALSE</formula>
    </cfRule>
    <cfRule type="expression" dxfId="55" priority="67">
      <formula>AS255=FALSE</formula>
    </cfRule>
  </conditionalFormatting>
  <conditionalFormatting sqref="U255">
    <cfRule type="expression" dxfId="54" priority="65">
      <formula>AP255=FALSE</formula>
    </cfRule>
    <cfRule type="expression" dxfId="53" priority="68">
      <formula>AO255=FALSE</formula>
    </cfRule>
  </conditionalFormatting>
  <conditionalFormatting sqref="U254">
    <cfRule type="expression" dxfId="52" priority="62">
      <formula>AT254=FALSE</formula>
    </cfRule>
    <cfRule type="expression" dxfId="51" priority="63">
      <formula>AS254=FALSE</formula>
    </cfRule>
  </conditionalFormatting>
  <conditionalFormatting sqref="U254">
    <cfRule type="expression" dxfId="50" priority="61">
      <formula>AP254=FALSE</formula>
    </cfRule>
    <cfRule type="expression" dxfId="49" priority="64">
      <formula>AO254=FALSE</formula>
    </cfRule>
  </conditionalFormatting>
  <conditionalFormatting sqref="U253">
    <cfRule type="expression" dxfId="48" priority="58">
      <formula>AT253=FALSE</formula>
    </cfRule>
    <cfRule type="expression" dxfId="47" priority="59">
      <formula>AS253=FALSE</formula>
    </cfRule>
  </conditionalFormatting>
  <conditionalFormatting sqref="U253">
    <cfRule type="expression" dxfId="46" priority="57">
      <formula>AP253=FALSE</formula>
    </cfRule>
    <cfRule type="expression" dxfId="45" priority="60">
      <formula>AO253=FALSE</formula>
    </cfRule>
  </conditionalFormatting>
  <conditionalFormatting sqref="U252">
    <cfRule type="expression" dxfId="44" priority="54">
      <formula>AT252=FALSE</formula>
    </cfRule>
    <cfRule type="expression" dxfId="43" priority="55">
      <formula>AS252=FALSE</formula>
    </cfRule>
  </conditionalFormatting>
  <conditionalFormatting sqref="U252">
    <cfRule type="expression" dxfId="42" priority="53">
      <formula>AP252=FALSE</formula>
    </cfRule>
    <cfRule type="expression" dxfId="41" priority="56">
      <formula>AO252=FALSE</formula>
    </cfRule>
  </conditionalFormatting>
  <conditionalFormatting sqref="U251">
    <cfRule type="expression" dxfId="40" priority="50">
      <formula>AT251=FALSE</formula>
    </cfRule>
    <cfRule type="expression" dxfId="39" priority="51">
      <formula>AS251=FALSE</formula>
    </cfRule>
  </conditionalFormatting>
  <conditionalFormatting sqref="U251">
    <cfRule type="expression" dxfId="38" priority="49">
      <formula>AP251=FALSE</formula>
    </cfRule>
    <cfRule type="expression" dxfId="37" priority="52">
      <formula>AO251=FALSE</formula>
    </cfRule>
  </conditionalFormatting>
  <conditionalFormatting sqref="U250">
    <cfRule type="expression" dxfId="36" priority="46">
      <formula>AT250=FALSE</formula>
    </cfRule>
    <cfRule type="expression" dxfId="35" priority="47">
      <formula>AS250=FALSE</formula>
    </cfRule>
  </conditionalFormatting>
  <conditionalFormatting sqref="U250">
    <cfRule type="expression" dxfId="34" priority="45">
      <formula>AP250=FALSE</formula>
    </cfRule>
    <cfRule type="expression" dxfId="33" priority="48">
      <formula>AO250=FALSE</formula>
    </cfRule>
  </conditionalFormatting>
  <conditionalFormatting sqref="U249">
    <cfRule type="expression" dxfId="32" priority="42">
      <formula>AT249=FALSE</formula>
    </cfRule>
    <cfRule type="expression" dxfId="31" priority="43">
      <formula>AS249=FALSE</formula>
    </cfRule>
  </conditionalFormatting>
  <conditionalFormatting sqref="U249">
    <cfRule type="expression" dxfId="30" priority="41">
      <formula>AP249=FALSE</formula>
    </cfRule>
    <cfRule type="expression" dxfId="29" priority="44">
      <formula>AO249=FALSE</formula>
    </cfRule>
  </conditionalFormatting>
  <conditionalFormatting sqref="U248">
    <cfRule type="expression" dxfId="28" priority="38">
      <formula>AT248=FALSE</formula>
    </cfRule>
    <cfRule type="expression" dxfId="27" priority="39">
      <formula>AS248=FALSE</formula>
    </cfRule>
  </conditionalFormatting>
  <conditionalFormatting sqref="U248">
    <cfRule type="expression" dxfId="26" priority="37">
      <formula>AP248=FALSE</formula>
    </cfRule>
    <cfRule type="expression" dxfId="25" priority="40">
      <formula>AO248=FALSE</formula>
    </cfRule>
  </conditionalFormatting>
  <conditionalFormatting sqref="U247">
    <cfRule type="expression" dxfId="24" priority="34">
      <formula>AT247=FALSE</formula>
    </cfRule>
    <cfRule type="expression" dxfId="23" priority="35">
      <formula>AS247=FALSE</formula>
    </cfRule>
  </conditionalFormatting>
  <conditionalFormatting sqref="U247">
    <cfRule type="expression" dxfId="22" priority="33">
      <formula>AP247=FALSE</formula>
    </cfRule>
    <cfRule type="expression" dxfId="21" priority="36">
      <formula>AO247=FALSE</formula>
    </cfRule>
  </conditionalFormatting>
  <conditionalFormatting sqref="U246">
    <cfRule type="expression" dxfId="20" priority="30">
      <formula>AT246=FALSE</formula>
    </cfRule>
    <cfRule type="expression" dxfId="19" priority="31">
      <formula>AS246=FALSE</formula>
    </cfRule>
  </conditionalFormatting>
  <conditionalFormatting sqref="U246">
    <cfRule type="expression" dxfId="18" priority="29">
      <formula>AP246=FALSE</formula>
    </cfRule>
    <cfRule type="expression" dxfId="17" priority="32">
      <formula>AO246=FALSE</formula>
    </cfRule>
  </conditionalFormatting>
  <conditionalFormatting sqref="U245">
    <cfRule type="expression" dxfId="16" priority="26">
      <formula>AT245=FALSE</formula>
    </cfRule>
    <cfRule type="expression" dxfId="15" priority="27">
      <formula>AS245=FALSE</formula>
    </cfRule>
  </conditionalFormatting>
  <conditionalFormatting sqref="U245">
    <cfRule type="expression" dxfId="14" priority="25">
      <formula>AP245=FALSE</formula>
    </cfRule>
    <cfRule type="expression" dxfId="13" priority="28">
      <formula>AO245=FALSE</formula>
    </cfRule>
  </conditionalFormatting>
  <conditionalFormatting sqref="U244">
    <cfRule type="expression" dxfId="12" priority="22">
      <formula>AT244=FALSE</formula>
    </cfRule>
    <cfRule type="expression" dxfId="11" priority="23">
      <formula>AS244=FALSE</formula>
    </cfRule>
  </conditionalFormatting>
  <conditionalFormatting sqref="U244">
    <cfRule type="expression" dxfId="10" priority="21">
      <formula>AP244=FALSE</formula>
    </cfRule>
    <cfRule type="expression" dxfId="9" priority="24">
      <formula>AO244=FALSE</formula>
    </cfRule>
  </conditionalFormatting>
  <conditionalFormatting sqref="AM19">
    <cfRule type="expression" dxfId="8" priority="18">
      <formula>$AM$19&lt;&gt;""</formula>
    </cfRule>
  </conditionalFormatting>
  <conditionalFormatting sqref="AM6">
    <cfRule type="expression" dxfId="7" priority="11">
      <formula>$AM$6&lt;&gt;""</formula>
    </cfRule>
  </conditionalFormatting>
  <conditionalFormatting sqref="AM7">
    <cfRule type="expression" dxfId="6" priority="10">
      <formula>$AM$7&lt;&gt;""</formula>
    </cfRule>
  </conditionalFormatting>
  <conditionalFormatting sqref="AM5">
    <cfRule type="expression" dxfId="5" priority="9">
      <formula>$AM$5&lt;&gt;""</formula>
    </cfRule>
  </conditionalFormatting>
  <conditionalFormatting sqref="R5:AK5">
    <cfRule type="expression" dxfId="4" priority="8">
      <formula>$AM$5&lt;&gt;""</formula>
    </cfRule>
  </conditionalFormatting>
  <conditionalFormatting sqref="R6:AK6">
    <cfRule type="expression" dxfId="3" priority="6">
      <formula>$AM$6&lt;&gt;""</formula>
    </cfRule>
  </conditionalFormatting>
  <conditionalFormatting sqref="R7:AK7">
    <cfRule type="expression" dxfId="2" priority="5">
      <formula>$AM$7&lt;&gt;""</formula>
    </cfRule>
  </conditionalFormatting>
  <conditionalFormatting sqref="AM244:AM350">
    <cfRule type="notContainsBlanks" dxfId="1" priority="1">
      <formula>LEN(TRIM(AM244))&gt;0</formula>
    </cfRule>
  </conditionalFormatting>
  <dataValidations count="2">
    <dataValidation type="date" allowBlank="1" showInputMessage="1" showErrorMessage="1" errorTitle="Data non valida" error="La data inserita non ha un formato valido." sqref="U244:U350" xr:uid="{00000000-0002-0000-0000-000000000000}">
      <formula1>1</formula1>
      <formula2>43831</formula2>
    </dataValidation>
    <dataValidation type="date" allowBlank="1" showInputMessage="1" showErrorMessage="1" error="Necessario introdurre una data in formato gg/mm/aaaa" sqref="R19:AK19" xr:uid="{00000000-0002-0000-0000-000001000000}">
      <formula1>1</formula1>
      <formula2>54789</formula2>
    </dataValidation>
  </dataValidations>
  <hyperlinks>
    <hyperlink ref="R11" r:id="rId1" xr:uid="{00000000-0004-0000-0000-000000000000}"/>
    <hyperlink ref="R12" r:id="rId2" xr:uid="{00000000-0004-0000-0000-000001000000}"/>
  </hyperlinks>
  <pageMargins left="0.70866141732283472" right="0.70866141732283472" top="0.74803149606299213" bottom="0.74803149606299213" header="0.31496062992125984" footer="0.31496062992125984"/>
  <pageSetup paperSize="9" scale="56" fitToHeight="10" orientation="portrait" r:id="rId3"/>
  <headerFooter>
    <oddFooter>&amp;L&amp;"Times New Roman,Normale"&amp;10Modello requisiti generali - Ed. febbraio 2022&amp;C&amp;"Times New Roman,Normale"&amp;10&amp;P di &amp;N</oddFooter>
  </headerFooter>
  <rowBreaks count="5" manualBreakCount="5">
    <brk id="63" max="37" man="1"/>
    <brk id="109" max="37" man="1"/>
    <brk id="155" max="37" man="1"/>
    <brk id="179" max="37" man="1"/>
    <brk id="240" max="16383" man="1"/>
  </rowBreaks>
  <drawing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2000000}">
          <x14:formula1>
            <xm:f>NAZIONI!$B$2:$B$244</xm:f>
          </x14:formula1>
          <xm:sqref>AE244:AG350</xm:sqref>
        </x14:dataValidation>
        <x14:dataValidation type="list" allowBlank="1" showInputMessage="1" showErrorMessage="1" xr:uid="{00000000-0002-0000-0000-000003000000}">
          <x14:formula1>
            <xm:f>'PEC DEF'!$B$2:$B$133</xm:f>
          </x14:formula1>
          <xm:sqref>Q120:AK120</xm:sqref>
        </x14:dataValidation>
        <x14:dataValidation type="list" allowBlank="1" showInputMessage="1" showErrorMessage="1" xr:uid="{00000000-0002-0000-0000-000004000000}">
          <x14:formula1>
            <xm:f>COMUNI!$A$2:$A$8273</xm:f>
          </x14:formula1>
          <xm:sqref>X244:AA350</xm:sqref>
        </x14:dataValidation>
        <x14:dataValidation type="list" allowBlank="1" showInputMessage="1" showErrorMessage="1" xr:uid="{00000000-0002-0000-0000-000005000000}">
          <x14:formula1>
            <xm:f>COMUNI!$I$2:$I$111</xm:f>
          </x14:formula1>
          <xm:sqref>AB244:AD350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G13867"/>
  <sheetViews>
    <sheetView topLeftCell="A103" workbookViewId="0">
      <selection activeCell="I2" sqref="I2:I111"/>
    </sheetView>
  </sheetViews>
  <sheetFormatPr defaultRowHeight="14.4" x14ac:dyDescent="0.3"/>
  <cols>
    <col min="1" max="1" width="71.88671875" style="78" customWidth="1"/>
    <col min="2" max="2" width="8" style="78" bestFit="1" customWidth="1"/>
    <col min="3" max="3" width="11.33203125" style="78" bestFit="1" customWidth="1"/>
    <col min="4" max="5" width="9.109375" style="78"/>
    <col min="6" max="6" width="11.33203125" style="78" bestFit="1" customWidth="1"/>
    <col min="7" max="7" width="71.88671875" style="78" customWidth="1"/>
    <col min="8" max="8" width="9.109375" style="78"/>
    <col min="9" max="9" width="11.33203125" style="79" bestFit="1" customWidth="1"/>
    <col min="10" max="11" width="9.109375" style="78"/>
    <col min="12" max="12" width="39.33203125" bestFit="1" customWidth="1"/>
    <col min="13" max="13" width="9.109375" style="78"/>
    <col min="14" max="14" width="40.6640625" style="78" bestFit="1" customWidth="1"/>
    <col min="15" max="256" width="9.109375" style="78"/>
    <col min="257" max="257" width="71.88671875" style="78" customWidth="1"/>
    <col min="258" max="258" width="8" style="78" bestFit="1" customWidth="1"/>
    <col min="259" max="259" width="11.33203125" style="78" bestFit="1" customWidth="1"/>
    <col min="260" max="512" width="9.109375" style="78"/>
    <col min="513" max="513" width="71.88671875" style="78" customWidth="1"/>
    <col min="514" max="514" width="8" style="78" bestFit="1" customWidth="1"/>
    <col min="515" max="515" width="11.33203125" style="78" bestFit="1" customWidth="1"/>
    <col min="516" max="768" width="9.109375" style="78"/>
    <col min="769" max="769" width="71.88671875" style="78" customWidth="1"/>
    <col min="770" max="770" width="8" style="78" bestFit="1" customWidth="1"/>
    <col min="771" max="771" width="11.33203125" style="78" bestFit="1" customWidth="1"/>
    <col min="772" max="1024" width="9.109375" style="78"/>
    <col min="1025" max="1025" width="71.88671875" style="78" customWidth="1"/>
    <col min="1026" max="1026" width="8" style="78" bestFit="1" customWidth="1"/>
    <col min="1027" max="1027" width="11.33203125" style="78" bestFit="1" customWidth="1"/>
    <col min="1028" max="1280" width="9.109375" style="78"/>
    <col min="1281" max="1281" width="71.88671875" style="78" customWidth="1"/>
    <col min="1282" max="1282" width="8" style="78" bestFit="1" customWidth="1"/>
    <col min="1283" max="1283" width="11.33203125" style="78" bestFit="1" customWidth="1"/>
    <col min="1284" max="1536" width="9.109375" style="78"/>
    <col min="1537" max="1537" width="71.88671875" style="78" customWidth="1"/>
    <col min="1538" max="1538" width="8" style="78" bestFit="1" customWidth="1"/>
    <col min="1539" max="1539" width="11.33203125" style="78" bestFit="1" customWidth="1"/>
    <col min="1540" max="1792" width="9.109375" style="78"/>
    <col min="1793" max="1793" width="71.88671875" style="78" customWidth="1"/>
    <col min="1794" max="1794" width="8" style="78" bestFit="1" customWidth="1"/>
    <col min="1795" max="1795" width="11.33203125" style="78" bestFit="1" customWidth="1"/>
    <col min="1796" max="2048" width="9.109375" style="78"/>
    <col min="2049" max="2049" width="71.88671875" style="78" customWidth="1"/>
    <col min="2050" max="2050" width="8" style="78" bestFit="1" customWidth="1"/>
    <col min="2051" max="2051" width="11.33203125" style="78" bestFit="1" customWidth="1"/>
    <col min="2052" max="2304" width="9.109375" style="78"/>
    <col min="2305" max="2305" width="71.88671875" style="78" customWidth="1"/>
    <col min="2306" max="2306" width="8" style="78" bestFit="1" customWidth="1"/>
    <col min="2307" max="2307" width="11.33203125" style="78" bestFit="1" customWidth="1"/>
    <col min="2308" max="2560" width="9.109375" style="78"/>
    <col min="2561" max="2561" width="71.88671875" style="78" customWidth="1"/>
    <col min="2562" max="2562" width="8" style="78" bestFit="1" customWidth="1"/>
    <col min="2563" max="2563" width="11.33203125" style="78" bestFit="1" customWidth="1"/>
    <col min="2564" max="2816" width="9.109375" style="78"/>
    <col min="2817" max="2817" width="71.88671875" style="78" customWidth="1"/>
    <col min="2818" max="2818" width="8" style="78" bestFit="1" customWidth="1"/>
    <col min="2819" max="2819" width="11.33203125" style="78" bestFit="1" customWidth="1"/>
    <col min="2820" max="3072" width="9.109375" style="78"/>
    <col min="3073" max="3073" width="71.88671875" style="78" customWidth="1"/>
    <col min="3074" max="3074" width="8" style="78" bestFit="1" customWidth="1"/>
    <col min="3075" max="3075" width="11.33203125" style="78" bestFit="1" customWidth="1"/>
    <col min="3076" max="3328" width="9.109375" style="78"/>
    <col min="3329" max="3329" width="71.88671875" style="78" customWidth="1"/>
    <col min="3330" max="3330" width="8" style="78" bestFit="1" customWidth="1"/>
    <col min="3331" max="3331" width="11.33203125" style="78" bestFit="1" customWidth="1"/>
    <col min="3332" max="3584" width="9.109375" style="78"/>
    <col min="3585" max="3585" width="71.88671875" style="78" customWidth="1"/>
    <col min="3586" max="3586" width="8" style="78" bestFit="1" customWidth="1"/>
    <col min="3587" max="3587" width="11.33203125" style="78" bestFit="1" customWidth="1"/>
    <col min="3588" max="3840" width="9.109375" style="78"/>
    <col min="3841" max="3841" width="71.88671875" style="78" customWidth="1"/>
    <col min="3842" max="3842" width="8" style="78" bestFit="1" customWidth="1"/>
    <col min="3843" max="3843" width="11.33203125" style="78" bestFit="1" customWidth="1"/>
    <col min="3844" max="4096" width="9.109375" style="78"/>
    <col min="4097" max="4097" width="71.88671875" style="78" customWidth="1"/>
    <col min="4098" max="4098" width="8" style="78" bestFit="1" customWidth="1"/>
    <col min="4099" max="4099" width="11.33203125" style="78" bestFit="1" customWidth="1"/>
    <col min="4100" max="4352" width="9.109375" style="78"/>
    <col min="4353" max="4353" width="71.88671875" style="78" customWidth="1"/>
    <col min="4354" max="4354" width="8" style="78" bestFit="1" customWidth="1"/>
    <col min="4355" max="4355" width="11.33203125" style="78" bestFit="1" customWidth="1"/>
    <col min="4356" max="4608" width="9.109375" style="78"/>
    <col min="4609" max="4609" width="71.88671875" style="78" customWidth="1"/>
    <col min="4610" max="4610" width="8" style="78" bestFit="1" customWidth="1"/>
    <col min="4611" max="4611" width="11.33203125" style="78" bestFit="1" customWidth="1"/>
    <col min="4612" max="4864" width="9.109375" style="78"/>
    <col min="4865" max="4865" width="71.88671875" style="78" customWidth="1"/>
    <col min="4866" max="4866" width="8" style="78" bestFit="1" customWidth="1"/>
    <col min="4867" max="4867" width="11.33203125" style="78" bestFit="1" customWidth="1"/>
    <col min="4868" max="5120" width="9.109375" style="78"/>
    <col min="5121" max="5121" width="71.88671875" style="78" customWidth="1"/>
    <col min="5122" max="5122" width="8" style="78" bestFit="1" customWidth="1"/>
    <col min="5123" max="5123" width="11.33203125" style="78" bestFit="1" customWidth="1"/>
    <col min="5124" max="5376" width="9.109375" style="78"/>
    <col min="5377" max="5377" width="71.88671875" style="78" customWidth="1"/>
    <col min="5378" max="5378" width="8" style="78" bestFit="1" customWidth="1"/>
    <col min="5379" max="5379" width="11.33203125" style="78" bestFit="1" customWidth="1"/>
    <col min="5380" max="5632" width="9.109375" style="78"/>
    <col min="5633" max="5633" width="71.88671875" style="78" customWidth="1"/>
    <col min="5634" max="5634" width="8" style="78" bestFit="1" customWidth="1"/>
    <col min="5635" max="5635" width="11.33203125" style="78" bestFit="1" customWidth="1"/>
    <col min="5636" max="5888" width="9.109375" style="78"/>
    <col min="5889" max="5889" width="71.88671875" style="78" customWidth="1"/>
    <col min="5890" max="5890" width="8" style="78" bestFit="1" customWidth="1"/>
    <col min="5891" max="5891" width="11.33203125" style="78" bestFit="1" customWidth="1"/>
    <col min="5892" max="6144" width="9.109375" style="78"/>
    <col min="6145" max="6145" width="71.88671875" style="78" customWidth="1"/>
    <col min="6146" max="6146" width="8" style="78" bestFit="1" customWidth="1"/>
    <col min="6147" max="6147" width="11.33203125" style="78" bestFit="1" customWidth="1"/>
    <col min="6148" max="6400" width="9.109375" style="78"/>
    <col min="6401" max="6401" width="71.88671875" style="78" customWidth="1"/>
    <col min="6402" max="6402" width="8" style="78" bestFit="1" customWidth="1"/>
    <col min="6403" max="6403" width="11.33203125" style="78" bestFit="1" customWidth="1"/>
    <col min="6404" max="6656" width="9.109375" style="78"/>
    <col min="6657" max="6657" width="71.88671875" style="78" customWidth="1"/>
    <col min="6658" max="6658" width="8" style="78" bestFit="1" customWidth="1"/>
    <col min="6659" max="6659" width="11.33203125" style="78" bestFit="1" customWidth="1"/>
    <col min="6660" max="6912" width="9.109375" style="78"/>
    <col min="6913" max="6913" width="71.88671875" style="78" customWidth="1"/>
    <col min="6914" max="6914" width="8" style="78" bestFit="1" customWidth="1"/>
    <col min="6915" max="6915" width="11.33203125" style="78" bestFit="1" customWidth="1"/>
    <col min="6916" max="7168" width="9.109375" style="78"/>
    <col min="7169" max="7169" width="71.88671875" style="78" customWidth="1"/>
    <col min="7170" max="7170" width="8" style="78" bestFit="1" customWidth="1"/>
    <col min="7171" max="7171" width="11.33203125" style="78" bestFit="1" customWidth="1"/>
    <col min="7172" max="7424" width="9.109375" style="78"/>
    <col min="7425" max="7425" width="71.88671875" style="78" customWidth="1"/>
    <col min="7426" max="7426" width="8" style="78" bestFit="1" customWidth="1"/>
    <col min="7427" max="7427" width="11.33203125" style="78" bestFit="1" customWidth="1"/>
    <col min="7428" max="7680" width="9.109375" style="78"/>
    <col min="7681" max="7681" width="71.88671875" style="78" customWidth="1"/>
    <col min="7682" max="7682" width="8" style="78" bestFit="1" customWidth="1"/>
    <col min="7683" max="7683" width="11.33203125" style="78" bestFit="1" customWidth="1"/>
    <col min="7684" max="7936" width="9.109375" style="78"/>
    <col min="7937" max="7937" width="71.88671875" style="78" customWidth="1"/>
    <col min="7938" max="7938" width="8" style="78" bestFit="1" customWidth="1"/>
    <col min="7939" max="7939" width="11.33203125" style="78" bestFit="1" customWidth="1"/>
    <col min="7940" max="8192" width="9.109375" style="78"/>
    <col min="8193" max="8193" width="71.88671875" style="78" customWidth="1"/>
    <col min="8194" max="8194" width="8" style="78" bestFit="1" customWidth="1"/>
    <col min="8195" max="8195" width="11.33203125" style="78" bestFit="1" customWidth="1"/>
    <col min="8196" max="8448" width="9.109375" style="78"/>
    <col min="8449" max="8449" width="71.88671875" style="78" customWidth="1"/>
    <col min="8450" max="8450" width="8" style="78" bestFit="1" customWidth="1"/>
    <col min="8451" max="8451" width="11.33203125" style="78" bestFit="1" customWidth="1"/>
    <col min="8452" max="8704" width="9.109375" style="78"/>
    <col min="8705" max="8705" width="71.88671875" style="78" customWidth="1"/>
    <col min="8706" max="8706" width="8" style="78" bestFit="1" customWidth="1"/>
    <col min="8707" max="8707" width="11.33203125" style="78" bestFit="1" customWidth="1"/>
    <col min="8708" max="8960" width="9.109375" style="78"/>
    <col min="8961" max="8961" width="71.88671875" style="78" customWidth="1"/>
    <col min="8962" max="8962" width="8" style="78" bestFit="1" customWidth="1"/>
    <col min="8963" max="8963" width="11.33203125" style="78" bestFit="1" customWidth="1"/>
    <col min="8964" max="9216" width="9.109375" style="78"/>
    <col min="9217" max="9217" width="71.88671875" style="78" customWidth="1"/>
    <col min="9218" max="9218" width="8" style="78" bestFit="1" customWidth="1"/>
    <col min="9219" max="9219" width="11.33203125" style="78" bestFit="1" customWidth="1"/>
    <col min="9220" max="9472" width="9.109375" style="78"/>
    <col min="9473" max="9473" width="71.88671875" style="78" customWidth="1"/>
    <col min="9474" max="9474" width="8" style="78" bestFit="1" customWidth="1"/>
    <col min="9475" max="9475" width="11.33203125" style="78" bestFit="1" customWidth="1"/>
    <col min="9476" max="9728" width="9.109375" style="78"/>
    <col min="9729" max="9729" width="71.88671875" style="78" customWidth="1"/>
    <col min="9730" max="9730" width="8" style="78" bestFit="1" customWidth="1"/>
    <col min="9731" max="9731" width="11.33203125" style="78" bestFit="1" customWidth="1"/>
    <col min="9732" max="9984" width="9.109375" style="78"/>
    <col min="9985" max="9985" width="71.88671875" style="78" customWidth="1"/>
    <col min="9986" max="9986" width="8" style="78" bestFit="1" customWidth="1"/>
    <col min="9987" max="9987" width="11.33203125" style="78" bestFit="1" customWidth="1"/>
    <col min="9988" max="10240" width="9.109375" style="78"/>
    <col min="10241" max="10241" width="71.88671875" style="78" customWidth="1"/>
    <col min="10242" max="10242" width="8" style="78" bestFit="1" customWidth="1"/>
    <col min="10243" max="10243" width="11.33203125" style="78" bestFit="1" customWidth="1"/>
    <col min="10244" max="10496" width="9.109375" style="78"/>
    <col min="10497" max="10497" width="71.88671875" style="78" customWidth="1"/>
    <col min="10498" max="10498" width="8" style="78" bestFit="1" customWidth="1"/>
    <col min="10499" max="10499" width="11.33203125" style="78" bestFit="1" customWidth="1"/>
    <col min="10500" max="10752" width="9.109375" style="78"/>
    <col min="10753" max="10753" width="71.88671875" style="78" customWidth="1"/>
    <col min="10754" max="10754" width="8" style="78" bestFit="1" customWidth="1"/>
    <col min="10755" max="10755" width="11.33203125" style="78" bestFit="1" customWidth="1"/>
    <col min="10756" max="11008" width="9.109375" style="78"/>
    <col min="11009" max="11009" width="71.88671875" style="78" customWidth="1"/>
    <col min="11010" max="11010" width="8" style="78" bestFit="1" customWidth="1"/>
    <col min="11011" max="11011" width="11.33203125" style="78" bestFit="1" customWidth="1"/>
    <col min="11012" max="11264" width="9.109375" style="78"/>
    <col min="11265" max="11265" width="71.88671875" style="78" customWidth="1"/>
    <col min="11266" max="11266" width="8" style="78" bestFit="1" customWidth="1"/>
    <col min="11267" max="11267" width="11.33203125" style="78" bestFit="1" customWidth="1"/>
    <col min="11268" max="11520" width="9.109375" style="78"/>
    <col min="11521" max="11521" width="71.88671875" style="78" customWidth="1"/>
    <col min="11522" max="11522" width="8" style="78" bestFit="1" customWidth="1"/>
    <col min="11523" max="11523" width="11.33203125" style="78" bestFit="1" customWidth="1"/>
    <col min="11524" max="11776" width="9.109375" style="78"/>
    <col min="11777" max="11777" width="71.88671875" style="78" customWidth="1"/>
    <col min="11778" max="11778" width="8" style="78" bestFit="1" customWidth="1"/>
    <col min="11779" max="11779" width="11.33203125" style="78" bestFit="1" customWidth="1"/>
    <col min="11780" max="12032" width="9.109375" style="78"/>
    <col min="12033" max="12033" width="71.88671875" style="78" customWidth="1"/>
    <col min="12034" max="12034" width="8" style="78" bestFit="1" customWidth="1"/>
    <col min="12035" max="12035" width="11.33203125" style="78" bestFit="1" customWidth="1"/>
    <col min="12036" max="12288" width="9.109375" style="78"/>
    <col min="12289" max="12289" width="71.88671875" style="78" customWidth="1"/>
    <col min="12290" max="12290" width="8" style="78" bestFit="1" customWidth="1"/>
    <col min="12291" max="12291" width="11.33203125" style="78" bestFit="1" customWidth="1"/>
    <col min="12292" max="12544" width="9.109375" style="78"/>
    <col min="12545" max="12545" width="71.88671875" style="78" customWidth="1"/>
    <col min="12546" max="12546" width="8" style="78" bestFit="1" customWidth="1"/>
    <col min="12547" max="12547" width="11.33203125" style="78" bestFit="1" customWidth="1"/>
    <col min="12548" max="12800" width="9.109375" style="78"/>
    <col min="12801" max="12801" width="71.88671875" style="78" customWidth="1"/>
    <col min="12802" max="12802" width="8" style="78" bestFit="1" customWidth="1"/>
    <col min="12803" max="12803" width="11.33203125" style="78" bestFit="1" customWidth="1"/>
    <col min="12804" max="13056" width="9.109375" style="78"/>
    <col min="13057" max="13057" width="71.88671875" style="78" customWidth="1"/>
    <col min="13058" max="13058" width="8" style="78" bestFit="1" customWidth="1"/>
    <col min="13059" max="13059" width="11.33203125" style="78" bestFit="1" customWidth="1"/>
    <col min="13060" max="13312" width="9.109375" style="78"/>
    <col min="13313" max="13313" width="71.88671875" style="78" customWidth="1"/>
    <col min="13314" max="13314" width="8" style="78" bestFit="1" customWidth="1"/>
    <col min="13315" max="13315" width="11.33203125" style="78" bestFit="1" customWidth="1"/>
    <col min="13316" max="13568" width="9.109375" style="78"/>
    <col min="13569" max="13569" width="71.88671875" style="78" customWidth="1"/>
    <col min="13570" max="13570" width="8" style="78" bestFit="1" customWidth="1"/>
    <col min="13571" max="13571" width="11.33203125" style="78" bestFit="1" customWidth="1"/>
    <col min="13572" max="13824" width="9.109375" style="78"/>
    <col min="13825" max="13825" width="71.88671875" style="78" customWidth="1"/>
    <col min="13826" max="13826" width="8" style="78" bestFit="1" customWidth="1"/>
    <col min="13827" max="13827" width="11.33203125" style="78" bestFit="1" customWidth="1"/>
    <col min="13828" max="14080" width="9.109375" style="78"/>
    <col min="14081" max="14081" width="71.88671875" style="78" customWidth="1"/>
    <col min="14082" max="14082" width="8" style="78" bestFit="1" customWidth="1"/>
    <col min="14083" max="14083" width="11.33203125" style="78" bestFit="1" customWidth="1"/>
    <col min="14084" max="14336" width="9.109375" style="78"/>
    <col min="14337" max="14337" width="71.88671875" style="78" customWidth="1"/>
    <col min="14338" max="14338" width="8" style="78" bestFit="1" customWidth="1"/>
    <col min="14339" max="14339" width="11.33203125" style="78" bestFit="1" customWidth="1"/>
    <col min="14340" max="14592" width="9.109375" style="78"/>
    <col min="14593" max="14593" width="71.88671875" style="78" customWidth="1"/>
    <col min="14594" max="14594" width="8" style="78" bestFit="1" customWidth="1"/>
    <col min="14595" max="14595" width="11.33203125" style="78" bestFit="1" customWidth="1"/>
    <col min="14596" max="14848" width="9.109375" style="78"/>
    <col min="14849" max="14849" width="71.88671875" style="78" customWidth="1"/>
    <col min="14850" max="14850" width="8" style="78" bestFit="1" customWidth="1"/>
    <col min="14851" max="14851" width="11.33203125" style="78" bestFit="1" customWidth="1"/>
    <col min="14852" max="15104" width="9.109375" style="78"/>
    <col min="15105" max="15105" width="71.88671875" style="78" customWidth="1"/>
    <col min="15106" max="15106" width="8" style="78" bestFit="1" customWidth="1"/>
    <col min="15107" max="15107" width="11.33203125" style="78" bestFit="1" customWidth="1"/>
    <col min="15108" max="15360" width="9.109375" style="78"/>
    <col min="15361" max="15361" width="71.88671875" style="78" customWidth="1"/>
    <col min="15362" max="15362" width="8" style="78" bestFit="1" customWidth="1"/>
    <col min="15363" max="15363" width="11.33203125" style="78" bestFit="1" customWidth="1"/>
    <col min="15364" max="15616" width="9.109375" style="78"/>
    <col min="15617" max="15617" width="71.88671875" style="78" customWidth="1"/>
    <col min="15618" max="15618" width="8" style="78" bestFit="1" customWidth="1"/>
    <col min="15619" max="15619" width="11.33203125" style="78" bestFit="1" customWidth="1"/>
    <col min="15620" max="15872" width="9.109375" style="78"/>
    <col min="15873" max="15873" width="71.88671875" style="78" customWidth="1"/>
    <col min="15874" max="15874" width="8" style="78" bestFit="1" customWidth="1"/>
    <col min="15875" max="15875" width="11.33203125" style="78" bestFit="1" customWidth="1"/>
    <col min="15876" max="16128" width="9.109375" style="78"/>
    <col min="16129" max="16129" width="71.88671875" style="78" customWidth="1"/>
    <col min="16130" max="16130" width="8" style="78" bestFit="1" customWidth="1"/>
    <col min="16131" max="16131" width="11.33203125" style="78" bestFit="1" customWidth="1"/>
    <col min="16132" max="16384" width="9.109375" style="78"/>
  </cols>
  <sheetData>
    <row r="1" spans="1:163" s="76" customFormat="1" ht="13.8" thickBot="1" x14ac:dyDescent="0.35">
      <c r="A1" s="74" t="s">
        <v>661</v>
      </c>
      <c r="B1" s="75" t="s">
        <v>662</v>
      </c>
      <c r="C1" s="75" t="s">
        <v>663</v>
      </c>
      <c r="F1" s="75" t="s">
        <v>663</v>
      </c>
      <c r="G1" s="74" t="s">
        <v>661</v>
      </c>
      <c r="I1" s="75" t="s">
        <v>663</v>
      </c>
    </row>
    <row r="2" spans="1:163" x14ac:dyDescent="0.3">
      <c r="A2" s="77" t="s">
        <v>664</v>
      </c>
      <c r="B2" s="77" t="s">
        <v>665</v>
      </c>
      <c r="C2" s="77" t="s">
        <v>666</v>
      </c>
      <c r="D2" s="79"/>
      <c r="F2" s="77" t="s">
        <v>666</v>
      </c>
      <c r="G2" s="77" t="s">
        <v>664</v>
      </c>
      <c r="I2" s="94" t="s">
        <v>868</v>
      </c>
      <c r="L2" s="83"/>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76"/>
      <c r="FE2" s="76"/>
      <c r="FF2" s="76"/>
      <c r="FG2" s="76"/>
    </row>
    <row r="3" spans="1:163" x14ac:dyDescent="0.3">
      <c r="A3" s="77" t="s">
        <v>668</v>
      </c>
      <c r="B3" s="77" t="s">
        <v>669</v>
      </c>
      <c r="C3" s="77" t="s">
        <v>670</v>
      </c>
      <c r="D3" s="79"/>
      <c r="F3" s="77" t="s">
        <v>670</v>
      </c>
      <c r="G3" s="77" t="s">
        <v>668</v>
      </c>
      <c r="I3" s="94" t="s">
        <v>960</v>
      </c>
      <c r="L3" s="83"/>
    </row>
    <row r="4" spans="1:163" x14ac:dyDescent="0.3">
      <c r="A4" s="77" t="s">
        <v>672</v>
      </c>
      <c r="B4" s="77" t="s">
        <v>673</v>
      </c>
      <c r="C4" s="77" t="s">
        <v>674</v>
      </c>
      <c r="D4" s="79"/>
      <c r="F4" s="77" t="s">
        <v>674</v>
      </c>
      <c r="G4" s="77" t="s">
        <v>672</v>
      </c>
      <c r="I4" s="94" t="s">
        <v>850</v>
      </c>
      <c r="L4" s="83"/>
    </row>
    <row r="5" spans="1:163" x14ac:dyDescent="0.3">
      <c r="A5" s="77" t="s">
        <v>676</v>
      </c>
      <c r="B5" s="77" t="s">
        <v>677</v>
      </c>
      <c r="C5" s="77" t="s">
        <v>678</v>
      </c>
      <c r="D5" s="79"/>
      <c r="F5" s="77" t="s">
        <v>678</v>
      </c>
      <c r="G5" s="77" t="s">
        <v>676</v>
      </c>
      <c r="I5" s="94" t="s">
        <v>714</v>
      </c>
      <c r="L5" s="83"/>
    </row>
    <row r="6" spans="1:163" x14ac:dyDescent="0.3">
      <c r="A6" s="77" t="s">
        <v>680</v>
      </c>
      <c r="B6" s="77" t="s">
        <v>681</v>
      </c>
      <c r="C6" s="77" t="s">
        <v>682</v>
      </c>
      <c r="D6" s="79"/>
      <c r="F6" s="77" t="s">
        <v>682</v>
      </c>
      <c r="G6" s="77" t="s">
        <v>680</v>
      </c>
      <c r="I6" s="94" t="s">
        <v>695</v>
      </c>
      <c r="L6" s="83"/>
    </row>
    <row r="7" spans="1:163" x14ac:dyDescent="0.3">
      <c r="A7" s="77" t="s">
        <v>684</v>
      </c>
      <c r="B7" s="77" t="s">
        <v>685</v>
      </c>
      <c r="C7" s="77" t="s">
        <v>686</v>
      </c>
      <c r="D7" s="79"/>
      <c r="F7" s="77" t="s">
        <v>686</v>
      </c>
      <c r="G7" s="77" t="s">
        <v>684</v>
      </c>
      <c r="I7" s="94" t="s">
        <v>671</v>
      </c>
      <c r="L7" s="83"/>
    </row>
    <row r="8" spans="1:163" x14ac:dyDescent="0.3">
      <c r="A8" s="77" t="s">
        <v>688</v>
      </c>
      <c r="B8" s="77" t="s">
        <v>689</v>
      </c>
      <c r="C8" s="77" t="s">
        <v>690</v>
      </c>
      <c r="D8" s="79"/>
      <c r="F8" s="77" t="s">
        <v>690</v>
      </c>
      <c r="G8" s="77" t="s">
        <v>688</v>
      </c>
      <c r="I8" s="94" t="s">
        <v>679</v>
      </c>
      <c r="L8" s="83"/>
    </row>
    <row r="9" spans="1:163" x14ac:dyDescent="0.3">
      <c r="A9" s="77" t="s">
        <v>692</v>
      </c>
      <c r="B9" s="77" t="s">
        <v>693</v>
      </c>
      <c r="C9" s="77" t="s">
        <v>694</v>
      </c>
      <c r="D9" s="79"/>
      <c r="F9" s="77" t="s">
        <v>694</v>
      </c>
      <c r="G9" s="77" t="s">
        <v>692</v>
      </c>
      <c r="I9" s="94" t="s">
        <v>804</v>
      </c>
      <c r="L9" s="83"/>
    </row>
    <row r="10" spans="1:163" x14ac:dyDescent="0.3">
      <c r="A10" s="77" t="s">
        <v>696</v>
      </c>
      <c r="B10" s="77" t="s">
        <v>697</v>
      </c>
      <c r="C10" s="77" t="s">
        <v>698</v>
      </c>
      <c r="D10" s="79"/>
      <c r="F10" s="77" t="s">
        <v>698</v>
      </c>
      <c r="G10" s="77" t="s">
        <v>696</v>
      </c>
      <c r="I10" s="94" t="s">
        <v>931</v>
      </c>
      <c r="L10" s="83"/>
    </row>
    <row r="11" spans="1:163" x14ac:dyDescent="0.3">
      <c r="A11" s="77" t="s">
        <v>700</v>
      </c>
      <c r="B11" s="77" t="s">
        <v>701</v>
      </c>
      <c r="C11" s="77" t="s">
        <v>702</v>
      </c>
      <c r="D11" s="79"/>
      <c r="F11" s="77" t="s">
        <v>702</v>
      </c>
      <c r="G11" s="77" t="s">
        <v>700</v>
      </c>
      <c r="I11" s="94" t="s">
        <v>794</v>
      </c>
      <c r="L11" s="83"/>
    </row>
    <row r="12" spans="1:163" x14ac:dyDescent="0.3">
      <c r="A12" s="77" t="s">
        <v>704</v>
      </c>
      <c r="B12" s="77" t="s">
        <v>705</v>
      </c>
      <c r="C12" s="77" t="s">
        <v>706</v>
      </c>
      <c r="D12" s="79"/>
      <c r="F12" s="77" t="s">
        <v>706</v>
      </c>
      <c r="G12" s="77" t="s">
        <v>704</v>
      </c>
      <c r="I12" s="94" t="s">
        <v>922</v>
      </c>
      <c r="L12" s="83"/>
    </row>
    <row r="13" spans="1:163" x14ac:dyDescent="0.3">
      <c r="A13" s="77" t="s">
        <v>708</v>
      </c>
      <c r="B13" s="77" t="s">
        <v>709</v>
      </c>
      <c r="C13" s="77" t="s">
        <v>710</v>
      </c>
      <c r="D13" s="79"/>
      <c r="F13" s="77" t="s">
        <v>710</v>
      </c>
      <c r="G13" s="77" t="s">
        <v>708</v>
      </c>
      <c r="I13" s="94" t="s">
        <v>892</v>
      </c>
      <c r="L13" s="83"/>
    </row>
    <row r="14" spans="1:163" x14ac:dyDescent="0.3">
      <c r="A14" s="77" t="s">
        <v>712</v>
      </c>
      <c r="B14" s="77" t="s">
        <v>713</v>
      </c>
      <c r="C14" s="77" t="s">
        <v>714</v>
      </c>
      <c r="D14" s="79"/>
      <c r="F14" s="77" t="s">
        <v>714</v>
      </c>
      <c r="G14" s="77" t="s">
        <v>712</v>
      </c>
      <c r="I14" s="94" t="s">
        <v>674</v>
      </c>
      <c r="L14" s="83"/>
    </row>
    <row r="15" spans="1:163" x14ac:dyDescent="0.3">
      <c r="A15" s="77" t="s">
        <v>716</v>
      </c>
      <c r="B15" s="77" t="s">
        <v>717</v>
      </c>
      <c r="C15" s="77" t="s">
        <v>718</v>
      </c>
      <c r="D15" s="79"/>
      <c r="F15" s="77" t="s">
        <v>718</v>
      </c>
      <c r="G15" s="77" t="s">
        <v>716</v>
      </c>
      <c r="I15" s="94" t="s">
        <v>919</v>
      </c>
      <c r="L15" s="83"/>
    </row>
    <row r="16" spans="1:163" x14ac:dyDescent="0.3">
      <c r="A16" s="77" t="s">
        <v>720</v>
      </c>
      <c r="B16" s="77" t="s">
        <v>721</v>
      </c>
      <c r="C16" s="77" t="s">
        <v>687</v>
      </c>
      <c r="D16" s="79"/>
      <c r="F16" s="77" t="s">
        <v>687</v>
      </c>
      <c r="G16" s="77" t="s">
        <v>720</v>
      </c>
      <c r="I16" s="94" t="s">
        <v>694</v>
      </c>
      <c r="L16" s="83"/>
    </row>
    <row r="17" spans="1:12" x14ac:dyDescent="0.3">
      <c r="A17" s="77" t="s">
        <v>723</v>
      </c>
      <c r="B17" s="77" t="s">
        <v>724</v>
      </c>
      <c r="C17" s="77" t="s">
        <v>725</v>
      </c>
      <c r="D17" s="79"/>
      <c r="F17" s="77" t="s">
        <v>725</v>
      </c>
      <c r="G17" s="77" t="s">
        <v>723</v>
      </c>
      <c r="I17" s="94" t="s">
        <v>707</v>
      </c>
      <c r="L17" s="83"/>
    </row>
    <row r="18" spans="1:12" x14ac:dyDescent="0.3">
      <c r="A18" s="77" t="s">
        <v>727</v>
      </c>
      <c r="B18" s="77" t="s">
        <v>728</v>
      </c>
      <c r="C18" s="77" t="s">
        <v>702</v>
      </c>
      <c r="D18" s="79"/>
      <c r="F18" s="77" t="s">
        <v>702</v>
      </c>
      <c r="G18" s="77" t="s">
        <v>727</v>
      </c>
      <c r="I18" s="94" t="s">
        <v>729</v>
      </c>
      <c r="L18" s="83"/>
    </row>
    <row r="19" spans="1:12" x14ac:dyDescent="0.3">
      <c r="A19" s="77" t="s">
        <v>730</v>
      </c>
      <c r="B19" s="77" t="s">
        <v>731</v>
      </c>
      <c r="C19" s="77" t="s">
        <v>732</v>
      </c>
      <c r="D19" s="79"/>
      <c r="F19" s="77" t="s">
        <v>732</v>
      </c>
      <c r="G19" s="77" t="s">
        <v>730</v>
      </c>
      <c r="I19" s="94" t="s">
        <v>893</v>
      </c>
      <c r="L19" s="83"/>
    </row>
    <row r="20" spans="1:12" x14ac:dyDescent="0.3">
      <c r="A20" s="77" t="s">
        <v>734</v>
      </c>
      <c r="B20" s="77" t="s">
        <v>735</v>
      </c>
      <c r="C20" s="77" t="s">
        <v>736</v>
      </c>
      <c r="D20" s="79"/>
      <c r="F20" s="77" t="s">
        <v>736</v>
      </c>
      <c r="G20" s="77" t="s">
        <v>734</v>
      </c>
      <c r="I20" s="94" t="s">
        <v>758</v>
      </c>
      <c r="L20" s="83"/>
    </row>
    <row r="21" spans="1:12" x14ac:dyDescent="0.3">
      <c r="A21" s="77" t="s">
        <v>737</v>
      </c>
      <c r="B21" s="77" t="s">
        <v>738</v>
      </c>
      <c r="C21" s="77" t="s">
        <v>739</v>
      </c>
      <c r="D21" s="79"/>
      <c r="F21" s="77" t="s">
        <v>739</v>
      </c>
      <c r="G21" s="77" t="s">
        <v>737</v>
      </c>
      <c r="I21" s="94" t="s">
        <v>830</v>
      </c>
      <c r="L21" s="83"/>
    </row>
    <row r="22" spans="1:12" x14ac:dyDescent="0.3">
      <c r="A22" s="77" t="s">
        <v>741</v>
      </c>
      <c r="B22" s="77" t="s">
        <v>742</v>
      </c>
      <c r="C22" s="77" t="s">
        <v>739</v>
      </c>
      <c r="D22" s="79"/>
      <c r="F22" s="77" t="s">
        <v>739</v>
      </c>
      <c r="G22" s="77" t="s">
        <v>741</v>
      </c>
      <c r="I22" s="94" t="s">
        <v>733</v>
      </c>
      <c r="L22" s="83"/>
    </row>
    <row r="23" spans="1:12" x14ac:dyDescent="0.3">
      <c r="A23" s="77" t="s">
        <v>744</v>
      </c>
      <c r="B23" s="77" t="s">
        <v>745</v>
      </c>
      <c r="C23" s="77" t="s">
        <v>739</v>
      </c>
      <c r="D23" s="79"/>
      <c r="F23" s="77" t="s">
        <v>739</v>
      </c>
      <c r="G23" s="77" t="s">
        <v>744</v>
      </c>
      <c r="I23" s="94" t="s">
        <v>940</v>
      </c>
      <c r="L23" s="83"/>
    </row>
    <row r="24" spans="1:12" x14ac:dyDescent="0.3">
      <c r="A24" s="77" t="s">
        <v>747</v>
      </c>
      <c r="B24" s="77" t="s">
        <v>748</v>
      </c>
      <c r="C24" s="77" t="s">
        <v>739</v>
      </c>
      <c r="D24" s="79"/>
      <c r="F24" s="77" t="s">
        <v>739</v>
      </c>
      <c r="G24" s="77" t="s">
        <v>747</v>
      </c>
      <c r="I24" s="94" t="s">
        <v>836</v>
      </c>
      <c r="L24" s="83"/>
    </row>
    <row r="25" spans="1:12" x14ac:dyDescent="0.3">
      <c r="A25" s="77" t="s">
        <v>750</v>
      </c>
      <c r="B25" s="77" t="s">
        <v>751</v>
      </c>
      <c r="C25" s="77" t="s">
        <v>739</v>
      </c>
      <c r="D25" s="79"/>
      <c r="F25" s="77" t="s">
        <v>739</v>
      </c>
      <c r="G25" s="77" t="s">
        <v>750</v>
      </c>
      <c r="I25" s="94" t="s">
        <v>908</v>
      </c>
      <c r="L25" s="83"/>
    </row>
    <row r="26" spans="1:12" x14ac:dyDescent="0.3">
      <c r="A26" s="77" t="s">
        <v>752</v>
      </c>
      <c r="B26" s="77" t="s">
        <v>753</v>
      </c>
      <c r="C26" s="77" t="s">
        <v>754</v>
      </c>
      <c r="D26" s="79"/>
      <c r="F26" s="77" t="s">
        <v>754</v>
      </c>
      <c r="G26" s="77" t="s">
        <v>752</v>
      </c>
      <c r="I26" s="94" t="s">
        <v>715</v>
      </c>
      <c r="L26" s="83"/>
    </row>
    <row r="27" spans="1:12" x14ac:dyDescent="0.3">
      <c r="A27" s="77" t="s">
        <v>755</v>
      </c>
      <c r="B27" s="77" t="s">
        <v>756</v>
      </c>
      <c r="C27" s="77" t="s">
        <v>757</v>
      </c>
      <c r="D27" s="79"/>
      <c r="F27" s="77" t="s">
        <v>757</v>
      </c>
      <c r="G27" s="77" t="s">
        <v>755</v>
      </c>
      <c r="I27" s="94" t="s">
        <v>953</v>
      </c>
      <c r="L27" s="83"/>
    </row>
    <row r="28" spans="1:12" x14ac:dyDescent="0.3">
      <c r="A28" s="77" t="s">
        <v>759</v>
      </c>
      <c r="B28" s="77" t="s">
        <v>760</v>
      </c>
      <c r="C28" s="77" t="s">
        <v>761</v>
      </c>
      <c r="D28" s="79"/>
      <c r="F28" s="77" t="s">
        <v>761</v>
      </c>
      <c r="G28" s="77" t="s">
        <v>759</v>
      </c>
      <c r="I28" s="94" t="s">
        <v>963</v>
      </c>
      <c r="L28" s="83"/>
    </row>
    <row r="29" spans="1:12" x14ac:dyDescent="0.3">
      <c r="A29" s="77" t="s">
        <v>762</v>
      </c>
      <c r="B29" s="77" t="s">
        <v>763</v>
      </c>
      <c r="C29" s="77" t="s">
        <v>729</v>
      </c>
      <c r="D29" s="79"/>
      <c r="F29" s="77" t="s">
        <v>729</v>
      </c>
      <c r="G29" s="77" t="s">
        <v>762</v>
      </c>
      <c r="I29" s="94" t="s">
        <v>666</v>
      </c>
      <c r="L29" s="83"/>
    </row>
    <row r="30" spans="1:12" x14ac:dyDescent="0.3">
      <c r="A30" s="77" t="s">
        <v>764</v>
      </c>
      <c r="B30" s="77" t="s">
        <v>765</v>
      </c>
      <c r="C30" s="77" t="s">
        <v>766</v>
      </c>
      <c r="D30" s="79"/>
      <c r="F30" s="77" t="s">
        <v>766</v>
      </c>
      <c r="G30" s="77" t="s">
        <v>764</v>
      </c>
      <c r="I30" s="94" t="s">
        <v>829</v>
      </c>
      <c r="L30" s="83"/>
    </row>
    <row r="31" spans="1:12" x14ac:dyDescent="0.3">
      <c r="A31" s="77" t="s">
        <v>768</v>
      </c>
      <c r="B31" s="77" t="s">
        <v>769</v>
      </c>
      <c r="C31" s="77" t="s">
        <v>758</v>
      </c>
      <c r="D31" s="79"/>
      <c r="F31" s="77" t="s">
        <v>758</v>
      </c>
      <c r="G31" s="77" t="s">
        <v>768</v>
      </c>
      <c r="I31" s="94" t="s">
        <v>925</v>
      </c>
      <c r="L31" s="83"/>
    </row>
    <row r="32" spans="1:12" x14ac:dyDescent="0.3">
      <c r="A32" s="77" t="s">
        <v>771</v>
      </c>
      <c r="B32" s="77" t="s">
        <v>772</v>
      </c>
      <c r="C32" s="77" t="s">
        <v>729</v>
      </c>
      <c r="D32" s="79"/>
      <c r="F32" s="77" t="s">
        <v>729</v>
      </c>
      <c r="G32" s="77" t="s">
        <v>771</v>
      </c>
      <c r="I32" s="94" t="s">
        <v>797</v>
      </c>
      <c r="L32" s="83"/>
    </row>
    <row r="33" spans="1:12" x14ac:dyDescent="0.3">
      <c r="A33" s="77" t="s">
        <v>774</v>
      </c>
      <c r="B33" s="77" t="s">
        <v>775</v>
      </c>
      <c r="C33" s="77" t="s">
        <v>776</v>
      </c>
      <c r="D33" s="79"/>
      <c r="F33" s="77" t="s">
        <v>776</v>
      </c>
      <c r="G33" s="77" t="s">
        <v>774</v>
      </c>
      <c r="I33" s="94" t="s">
        <v>950</v>
      </c>
      <c r="L33" s="83"/>
    </row>
    <row r="34" spans="1:12" x14ac:dyDescent="0.3">
      <c r="A34" s="77" t="s">
        <v>778</v>
      </c>
      <c r="B34" s="77" t="s">
        <v>779</v>
      </c>
      <c r="C34" s="77" t="s">
        <v>761</v>
      </c>
      <c r="D34" s="79"/>
      <c r="F34" s="77" t="s">
        <v>761</v>
      </c>
      <c r="G34" s="77" t="s">
        <v>778</v>
      </c>
      <c r="I34" s="94" t="s">
        <v>849</v>
      </c>
      <c r="L34" s="83"/>
    </row>
    <row r="35" spans="1:12" x14ac:dyDescent="0.3">
      <c r="A35" s="77" t="s">
        <v>780</v>
      </c>
      <c r="B35" s="77" t="s">
        <v>781</v>
      </c>
      <c r="C35" s="77" t="s">
        <v>782</v>
      </c>
      <c r="D35" s="79"/>
      <c r="F35" s="77" t="s">
        <v>782</v>
      </c>
      <c r="G35" s="77" t="s">
        <v>780</v>
      </c>
      <c r="I35" s="94" t="s">
        <v>885</v>
      </c>
      <c r="L35" s="83"/>
    </row>
    <row r="36" spans="1:12" x14ac:dyDescent="0.3">
      <c r="A36" s="77" t="s">
        <v>784</v>
      </c>
      <c r="B36" s="77" t="s">
        <v>785</v>
      </c>
      <c r="C36" s="77" t="s">
        <v>767</v>
      </c>
      <c r="D36" s="79"/>
      <c r="F36" s="77" t="s">
        <v>767</v>
      </c>
      <c r="G36" s="77" t="s">
        <v>784</v>
      </c>
      <c r="I36" s="94" t="s">
        <v>903</v>
      </c>
      <c r="L36" s="83"/>
    </row>
    <row r="37" spans="1:12" x14ac:dyDescent="0.3">
      <c r="A37" s="77" t="s">
        <v>786</v>
      </c>
      <c r="B37" s="77" t="s">
        <v>787</v>
      </c>
      <c r="C37" s="77" t="s">
        <v>683</v>
      </c>
      <c r="D37" s="79"/>
      <c r="F37" s="77" t="s">
        <v>683</v>
      </c>
      <c r="G37" s="77" t="s">
        <v>786</v>
      </c>
      <c r="I37" s="94" t="s">
        <v>833</v>
      </c>
      <c r="L37" s="83"/>
    </row>
    <row r="38" spans="1:12" x14ac:dyDescent="0.3">
      <c r="A38" s="77" t="s">
        <v>789</v>
      </c>
      <c r="B38" s="77" t="s">
        <v>790</v>
      </c>
      <c r="C38" s="77" t="s">
        <v>791</v>
      </c>
      <c r="D38" s="79"/>
      <c r="F38" s="77" t="s">
        <v>791</v>
      </c>
      <c r="G38" s="77" t="s">
        <v>789</v>
      </c>
      <c r="I38" s="94" t="s">
        <v>722</v>
      </c>
      <c r="L38" s="83"/>
    </row>
    <row r="39" spans="1:12" x14ac:dyDescent="0.3">
      <c r="A39" s="77" t="s">
        <v>792</v>
      </c>
      <c r="B39" s="77" t="s">
        <v>793</v>
      </c>
      <c r="C39" s="77" t="s">
        <v>740</v>
      </c>
      <c r="D39" s="79"/>
      <c r="F39" s="77" t="s">
        <v>740</v>
      </c>
      <c r="G39" s="77" t="s">
        <v>792</v>
      </c>
      <c r="I39" s="94" t="s">
        <v>777</v>
      </c>
      <c r="L39" s="83"/>
    </row>
    <row r="40" spans="1:12" x14ac:dyDescent="0.3">
      <c r="A40" s="77" t="s">
        <v>795</v>
      </c>
      <c r="B40" s="77" t="s">
        <v>796</v>
      </c>
      <c r="C40" s="77" t="s">
        <v>703</v>
      </c>
      <c r="D40" s="79"/>
      <c r="F40" s="77" t="s">
        <v>703</v>
      </c>
      <c r="G40" s="77" t="s">
        <v>795</v>
      </c>
      <c r="I40" s="94" t="s">
        <v>898</v>
      </c>
      <c r="L40" s="83"/>
    </row>
    <row r="41" spans="1:12" x14ac:dyDescent="0.3">
      <c r="A41" s="77" t="s">
        <v>798</v>
      </c>
      <c r="B41" s="77" t="s">
        <v>799</v>
      </c>
      <c r="C41" s="77" t="s">
        <v>800</v>
      </c>
      <c r="D41" s="79"/>
      <c r="F41" s="77" t="s">
        <v>800</v>
      </c>
      <c r="G41" s="77" t="s">
        <v>798</v>
      </c>
      <c r="I41" s="94" t="s">
        <v>773</v>
      </c>
      <c r="L41" s="83"/>
    </row>
    <row r="42" spans="1:12" x14ac:dyDescent="0.3">
      <c r="A42" s="77" t="s">
        <v>802</v>
      </c>
      <c r="B42" s="77" t="s">
        <v>803</v>
      </c>
      <c r="C42" s="77" t="s">
        <v>683</v>
      </c>
      <c r="D42" s="79"/>
      <c r="F42" s="77" t="s">
        <v>683</v>
      </c>
      <c r="G42" s="77" t="s">
        <v>802</v>
      </c>
      <c r="I42" s="94" t="s">
        <v>766</v>
      </c>
      <c r="L42" s="83"/>
    </row>
    <row r="43" spans="1:12" x14ac:dyDescent="0.3">
      <c r="A43" s="77" t="s">
        <v>805</v>
      </c>
      <c r="B43" s="77" t="s">
        <v>806</v>
      </c>
      <c r="C43" s="77" t="s">
        <v>749</v>
      </c>
      <c r="D43" s="79"/>
      <c r="F43" s="77" t="s">
        <v>749</v>
      </c>
      <c r="G43" s="77" t="s">
        <v>805</v>
      </c>
      <c r="I43" s="94" t="s">
        <v>675</v>
      </c>
      <c r="L43" s="83"/>
    </row>
    <row r="44" spans="1:12" x14ac:dyDescent="0.3">
      <c r="A44" s="77" t="s">
        <v>807</v>
      </c>
      <c r="B44" s="77" t="s">
        <v>808</v>
      </c>
      <c r="C44" s="77" t="s">
        <v>809</v>
      </c>
      <c r="D44" s="79"/>
      <c r="F44" s="77" t="s">
        <v>809</v>
      </c>
      <c r="G44" s="77" t="s">
        <v>807</v>
      </c>
      <c r="I44" s="94" t="s">
        <v>754</v>
      </c>
      <c r="L44" s="83"/>
    </row>
    <row r="45" spans="1:12" x14ac:dyDescent="0.3">
      <c r="A45" s="77" t="s">
        <v>810</v>
      </c>
      <c r="B45" s="77" t="s">
        <v>811</v>
      </c>
      <c r="C45" s="77" t="s">
        <v>671</v>
      </c>
      <c r="D45" s="79"/>
      <c r="F45" s="77" t="s">
        <v>671</v>
      </c>
      <c r="G45" s="77" t="s">
        <v>810</v>
      </c>
      <c r="I45" s="94" t="s">
        <v>683</v>
      </c>
      <c r="L45" s="83"/>
    </row>
    <row r="46" spans="1:12" x14ac:dyDescent="0.3">
      <c r="A46" s="77" t="s">
        <v>813</v>
      </c>
      <c r="B46" s="77" t="s">
        <v>814</v>
      </c>
      <c r="C46" s="77" t="s">
        <v>761</v>
      </c>
      <c r="D46" s="79"/>
      <c r="F46" s="77" t="s">
        <v>761</v>
      </c>
      <c r="G46" s="77" t="s">
        <v>813</v>
      </c>
      <c r="I46" s="94" t="s">
        <v>837</v>
      </c>
      <c r="L46" s="83"/>
    </row>
    <row r="47" spans="1:12" x14ac:dyDescent="0.3">
      <c r="A47" s="77" t="s">
        <v>815</v>
      </c>
      <c r="B47" s="77" t="s">
        <v>816</v>
      </c>
      <c r="C47" s="77" t="s">
        <v>757</v>
      </c>
      <c r="D47" s="79"/>
      <c r="F47" s="77" t="s">
        <v>757</v>
      </c>
      <c r="G47" s="77" t="s">
        <v>815</v>
      </c>
      <c r="I47" s="94" t="s">
        <v>820</v>
      </c>
      <c r="L47" s="83"/>
    </row>
    <row r="48" spans="1:12" x14ac:dyDescent="0.3">
      <c r="A48" s="77" t="s">
        <v>818</v>
      </c>
      <c r="B48" s="77" t="s">
        <v>819</v>
      </c>
      <c r="C48" s="77" t="s">
        <v>703</v>
      </c>
      <c r="D48" s="79"/>
      <c r="F48" s="77" t="s">
        <v>703</v>
      </c>
      <c r="G48" s="77" t="s">
        <v>818</v>
      </c>
      <c r="I48" s="94" t="s">
        <v>698</v>
      </c>
      <c r="L48" s="83"/>
    </row>
    <row r="49" spans="1:12" x14ac:dyDescent="0.3">
      <c r="A49" s="77" t="s">
        <v>821</v>
      </c>
      <c r="B49" s="77" t="s">
        <v>822</v>
      </c>
      <c r="C49" s="77" t="s">
        <v>739</v>
      </c>
      <c r="D49" s="79"/>
      <c r="F49" s="77" t="s">
        <v>739</v>
      </c>
      <c r="G49" s="77" t="s">
        <v>821</v>
      </c>
      <c r="I49" s="94" t="s">
        <v>783</v>
      </c>
      <c r="L49" s="83"/>
    </row>
    <row r="50" spans="1:12" x14ac:dyDescent="0.3">
      <c r="A50" s="77" t="s">
        <v>823</v>
      </c>
      <c r="B50" s="77" t="s">
        <v>824</v>
      </c>
      <c r="C50" s="77" t="s">
        <v>707</v>
      </c>
      <c r="D50" s="79"/>
      <c r="F50" s="77" t="s">
        <v>707</v>
      </c>
      <c r="G50" s="77" t="s">
        <v>823</v>
      </c>
      <c r="I50" s="94" t="s">
        <v>812</v>
      </c>
      <c r="L50" s="83"/>
    </row>
    <row r="51" spans="1:12" x14ac:dyDescent="0.3">
      <c r="A51" s="77" t="s">
        <v>825</v>
      </c>
      <c r="B51" s="77" t="s">
        <v>826</v>
      </c>
      <c r="C51" s="77" t="s">
        <v>707</v>
      </c>
      <c r="D51" s="79"/>
      <c r="F51" s="77" t="s">
        <v>707</v>
      </c>
      <c r="G51" s="77" t="s">
        <v>825</v>
      </c>
      <c r="I51" s="94" t="s">
        <v>876</v>
      </c>
      <c r="L51" s="83"/>
    </row>
    <row r="52" spans="1:12" x14ac:dyDescent="0.3">
      <c r="A52" s="77" t="s">
        <v>827</v>
      </c>
      <c r="B52" s="77" t="s">
        <v>828</v>
      </c>
      <c r="C52" s="77" t="s">
        <v>829</v>
      </c>
      <c r="D52" s="79"/>
      <c r="F52" s="77" t="s">
        <v>829</v>
      </c>
      <c r="G52" s="77" t="s">
        <v>827</v>
      </c>
      <c r="I52" s="94" t="s">
        <v>691</v>
      </c>
      <c r="L52" s="83"/>
    </row>
    <row r="53" spans="1:12" x14ac:dyDescent="0.3">
      <c r="A53" s="77" t="s">
        <v>831</v>
      </c>
      <c r="B53" s="77" t="s">
        <v>832</v>
      </c>
      <c r="C53" s="77" t="s">
        <v>729</v>
      </c>
      <c r="D53" s="79"/>
      <c r="F53" s="77" t="s">
        <v>729</v>
      </c>
      <c r="G53" s="77" t="s">
        <v>831</v>
      </c>
      <c r="I53" s="94" t="s">
        <v>678</v>
      </c>
      <c r="L53" s="83"/>
    </row>
    <row r="54" spans="1:12" x14ac:dyDescent="0.3">
      <c r="A54" s="77" t="s">
        <v>834</v>
      </c>
      <c r="B54" s="77" t="s">
        <v>835</v>
      </c>
      <c r="C54" s="77" t="s">
        <v>836</v>
      </c>
      <c r="D54" s="79"/>
      <c r="F54" s="77" t="s">
        <v>836</v>
      </c>
      <c r="G54" s="77" t="s">
        <v>834</v>
      </c>
      <c r="I54" s="94" t="s">
        <v>801</v>
      </c>
      <c r="L54" s="83"/>
    </row>
    <row r="55" spans="1:12" x14ac:dyDescent="0.3">
      <c r="A55" s="77" t="s">
        <v>838</v>
      </c>
      <c r="B55" s="77" t="s">
        <v>839</v>
      </c>
      <c r="C55" s="77" t="s">
        <v>840</v>
      </c>
      <c r="D55" s="79"/>
      <c r="F55" s="77" t="s">
        <v>840</v>
      </c>
      <c r="G55" s="77" t="s">
        <v>838</v>
      </c>
      <c r="I55" s="94" t="s">
        <v>873</v>
      </c>
      <c r="L55" s="83"/>
    </row>
    <row r="56" spans="1:12" x14ac:dyDescent="0.3">
      <c r="A56" s="77" t="s">
        <v>841</v>
      </c>
      <c r="B56" s="77" t="s">
        <v>842</v>
      </c>
      <c r="C56" s="77" t="s">
        <v>736</v>
      </c>
      <c r="D56" s="79"/>
      <c r="F56" s="77" t="s">
        <v>736</v>
      </c>
      <c r="G56" s="77" t="s">
        <v>841</v>
      </c>
      <c r="I56" s="94" t="s">
        <v>791</v>
      </c>
      <c r="L56" s="83"/>
    </row>
    <row r="57" spans="1:12" x14ac:dyDescent="0.3">
      <c r="A57" s="77" t="s">
        <v>844</v>
      </c>
      <c r="B57" s="77" t="s">
        <v>845</v>
      </c>
      <c r="C57" s="77" t="s">
        <v>846</v>
      </c>
      <c r="D57" s="79"/>
      <c r="F57" s="77" t="s">
        <v>846</v>
      </c>
      <c r="G57" s="77" t="s">
        <v>844</v>
      </c>
      <c r="I57" s="94" t="s">
        <v>776</v>
      </c>
      <c r="L57" s="83"/>
    </row>
    <row r="58" spans="1:12" x14ac:dyDescent="0.3">
      <c r="A58" s="77" t="s">
        <v>847</v>
      </c>
      <c r="B58" s="77" t="s">
        <v>848</v>
      </c>
      <c r="C58" s="77" t="s">
        <v>849</v>
      </c>
      <c r="D58" s="79"/>
      <c r="F58" s="77" t="s">
        <v>849</v>
      </c>
      <c r="G58" s="77" t="s">
        <v>847</v>
      </c>
      <c r="I58" s="94" t="s">
        <v>725</v>
      </c>
      <c r="L58" s="83"/>
    </row>
    <row r="59" spans="1:12" x14ac:dyDescent="0.3">
      <c r="A59" s="77" t="s">
        <v>851</v>
      </c>
      <c r="B59" s="77" t="s">
        <v>852</v>
      </c>
      <c r="C59" s="77" t="s">
        <v>736</v>
      </c>
      <c r="D59" s="79"/>
      <c r="F59" s="77" t="s">
        <v>736</v>
      </c>
      <c r="G59" s="77" t="s">
        <v>851</v>
      </c>
      <c r="I59" s="94" t="s">
        <v>840</v>
      </c>
      <c r="L59" s="83"/>
    </row>
    <row r="60" spans="1:12" x14ac:dyDescent="0.3">
      <c r="A60" s="77" t="s">
        <v>854</v>
      </c>
      <c r="B60" s="77" t="s">
        <v>855</v>
      </c>
      <c r="C60" s="77" t="s">
        <v>856</v>
      </c>
      <c r="D60" s="79"/>
      <c r="F60" s="77" t="s">
        <v>856</v>
      </c>
      <c r="G60" s="77" t="s">
        <v>854</v>
      </c>
      <c r="I60" s="94" t="s">
        <v>817</v>
      </c>
      <c r="L60" s="83"/>
    </row>
    <row r="61" spans="1:12" x14ac:dyDescent="0.3">
      <c r="A61" s="77" t="s">
        <v>858</v>
      </c>
      <c r="B61" s="77" t="s">
        <v>859</v>
      </c>
      <c r="C61" s="77" t="s">
        <v>770</v>
      </c>
      <c r="D61" s="79"/>
      <c r="F61" s="77" t="s">
        <v>770</v>
      </c>
      <c r="G61" s="77" t="s">
        <v>858</v>
      </c>
      <c r="I61" s="94" t="s">
        <v>757</v>
      </c>
      <c r="L61" s="83"/>
    </row>
    <row r="62" spans="1:12" x14ac:dyDescent="0.3">
      <c r="A62" s="77" t="s">
        <v>861</v>
      </c>
      <c r="B62" s="77" t="s">
        <v>862</v>
      </c>
      <c r="C62" s="77" t="s">
        <v>698</v>
      </c>
      <c r="D62" s="79"/>
      <c r="F62" s="77" t="s">
        <v>698</v>
      </c>
      <c r="G62" s="77" t="s">
        <v>861</v>
      </c>
      <c r="I62" s="94" t="s">
        <v>743</v>
      </c>
      <c r="L62" s="83"/>
    </row>
    <row r="63" spans="1:12" x14ac:dyDescent="0.3">
      <c r="A63" s="77" t="s">
        <v>864</v>
      </c>
      <c r="B63" s="77" t="s">
        <v>865</v>
      </c>
      <c r="C63" s="77" t="s">
        <v>695</v>
      </c>
      <c r="D63" s="79"/>
      <c r="F63" s="77" t="s">
        <v>695</v>
      </c>
      <c r="G63" s="77" t="s">
        <v>864</v>
      </c>
      <c r="I63" s="94" t="s">
        <v>719</v>
      </c>
      <c r="L63" s="83"/>
    </row>
    <row r="64" spans="1:12" x14ac:dyDescent="0.3">
      <c r="A64" s="77" t="s">
        <v>866</v>
      </c>
      <c r="B64" s="77" t="s">
        <v>867</v>
      </c>
      <c r="C64" s="77" t="s">
        <v>868</v>
      </c>
      <c r="D64" s="79"/>
      <c r="F64" s="77" t="s">
        <v>868</v>
      </c>
      <c r="G64" s="77" t="s">
        <v>866</v>
      </c>
      <c r="I64" s="94" t="s">
        <v>736</v>
      </c>
      <c r="L64" s="83"/>
    </row>
    <row r="65" spans="1:12" x14ac:dyDescent="0.3">
      <c r="A65" s="77" t="s">
        <v>869</v>
      </c>
      <c r="B65" s="77" t="s">
        <v>870</v>
      </c>
      <c r="C65" s="77" t="s">
        <v>856</v>
      </c>
      <c r="D65" s="79"/>
      <c r="F65" s="77" t="s">
        <v>856</v>
      </c>
      <c r="G65" s="77" t="s">
        <v>869</v>
      </c>
      <c r="I65" s="94" t="s">
        <v>699</v>
      </c>
      <c r="L65" s="83"/>
    </row>
    <row r="66" spans="1:12" x14ac:dyDescent="0.3">
      <c r="A66" s="77" t="s">
        <v>871</v>
      </c>
      <c r="B66" s="77" t="s">
        <v>872</v>
      </c>
      <c r="C66" s="77" t="s">
        <v>666</v>
      </c>
      <c r="D66" s="79"/>
      <c r="F66" s="77" t="s">
        <v>666</v>
      </c>
      <c r="G66" s="77" t="s">
        <v>871</v>
      </c>
      <c r="I66" s="94" t="s">
        <v>732</v>
      </c>
      <c r="L66" s="83"/>
    </row>
    <row r="67" spans="1:12" x14ac:dyDescent="0.3">
      <c r="A67" s="77" t="s">
        <v>874</v>
      </c>
      <c r="B67" s="77" t="s">
        <v>875</v>
      </c>
      <c r="C67" s="77" t="s">
        <v>758</v>
      </c>
      <c r="D67" s="79"/>
      <c r="F67" s="77" t="s">
        <v>758</v>
      </c>
      <c r="G67" s="77" t="s">
        <v>874</v>
      </c>
      <c r="I67" s="94" t="s">
        <v>687</v>
      </c>
      <c r="L67" s="83"/>
    </row>
    <row r="68" spans="1:12" x14ac:dyDescent="0.3">
      <c r="A68" s="77" t="s">
        <v>877</v>
      </c>
      <c r="B68" s="77" t="s">
        <v>878</v>
      </c>
      <c r="C68" s="77" t="s">
        <v>846</v>
      </c>
      <c r="D68" s="79"/>
      <c r="F68" s="77" t="s">
        <v>846</v>
      </c>
      <c r="G68" s="77" t="s">
        <v>877</v>
      </c>
      <c r="I68" s="94" t="s">
        <v>937</v>
      </c>
      <c r="L68" s="83"/>
    </row>
    <row r="69" spans="1:12" x14ac:dyDescent="0.3">
      <c r="A69" s="77" t="s">
        <v>880</v>
      </c>
      <c r="B69" s="77" t="s">
        <v>881</v>
      </c>
      <c r="C69" s="77" t="s">
        <v>800</v>
      </c>
      <c r="D69" s="79"/>
      <c r="F69" s="77" t="s">
        <v>800</v>
      </c>
      <c r="G69" s="77" t="s">
        <v>880</v>
      </c>
      <c r="I69" s="94" t="s">
        <v>686</v>
      </c>
      <c r="L69" s="83"/>
    </row>
    <row r="70" spans="1:12" x14ac:dyDescent="0.3">
      <c r="A70" s="77" t="s">
        <v>883</v>
      </c>
      <c r="B70" s="77" t="s">
        <v>884</v>
      </c>
      <c r="C70" s="77" t="s">
        <v>729</v>
      </c>
      <c r="D70" s="79"/>
      <c r="F70" s="77" t="s">
        <v>729</v>
      </c>
      <c r="G70" s="77" t="s">
        <v>883</v>
      </c>
      <c r="I70" s="94" t="s">
        <v>746</v>
      </c>
      <c r="L70" s="83"/>
    </row>
    <row r="71" spans="1:12" x14ac:dyDescent="0.3">
      <c r="A71" s="77" t="s">
        <v>886</v>
      </c>
      <c r="B71" s="77" t="s">
        <v>887</v>
      </c>
      <c r="C71" s="77" t="s">
        <v>715</v>
      </c>
      <c r="D71" s="79"/>
      <c r="F71" s="77" t="s">
        <v>715</v>
      </c>
      <c r="G71" s="77" t="s">
        <v>886</v>
      </c>
      <c r="I71" s="94" t="s">
        <v>740</v>
      </c>
      <c r="L71" s="83"/>
    </row>
    <row r="72" spans="1:12" x14ac:dyDescent="0.3">
      <c r="A72" s="77" t="s">
        <v>888</v>
      </c>
      <c r="B72" s="77" t="s">
        <v>889</v>
      </c>
      <c r="C72" s="77" t="s">
        <v>840</v>
      </c>
      <c r="D72" s="79"/>
      <c r="F72" s="77" t="s">
        <v>840</v>
      </c>
      <c r="G72" s="77" t="s">
        <v>888</v>
      </c>
      <c r="I72" s="94" t="s">
        <v>710</v>
      </c>
      <c r="L72" s="83"/>
    </row>
    <row r="73" spans="1:12" x14ac:dyDescent="0.3">
      <c r="A73" s="77" t="s">
        <v>890</v>
      </c>
      <c r="B73" s="77" t="s">
        <v>891</v>
      </c>
      <c r="C73" s="77" t="s">
        <v>892</v>
      </c>
      <c r="D73" s="79"/>
      <c r="F73" s="77" t="s">
        <v>892</v>
      </c>
      <c r="G73" s="77" t="s">
        <v>890</v>
      </c>
      <c r="I73" s="94" t="s">
        <v>703</v>
      </c>
      <c r="L73" s="83"/>
    </row>
    <row r="74" spans="1:12" x14ac:dyDescent="0.3">
      <c r="A74" s="77" t="s">
        <v>894</v>
      </c>
      <c r="B74" s="77" t="s">
        <v>895</v>
      </c>
      <c r="C74" s="77" t="s">
        <v>694</v>
      </c>
      <c r="D74" s="79"/>
      <c r="F74" s="77" t="s">
        <v>694</v>
      </c>
      <c r="G74" s="77" t="s">
        <v>894</v>
      </c>
      <c r="I74" s="94" t="s">
        <v>934</v>
      </c>
      <c r="L74" s="83"/>
    </row>
    <row r="75" spans="1:12" x14ac:dyDescent="0.3">
      <c r="A75" s="77" t="s">
        <v>896</v>
      </c>
      <c r="B75" s="77" t="s">
        <v>897</v>
      </c>
      <c r="C75" s="77" t="s">
        <v>850</v>
      </c>
      <c r="D75" s="79"/>
      <c r="F75" s="77" t="s">
        <v>850</v>
      </c>
      <c r="G75" s="77" t="s">
        <v>896</v>
      </c>
      <c r="I75" s="94" t="s">
        <v>726</v>
      </c>
      <c r="L75" s="83"/>
    </row>
    <row r="76" spans="1:12" x14ac:dyDescent="0.3">
      <c r="A76" s="77" t="s">
        <v>899</v>
      </c>
      <c r="B76" s="77" t="s">
        <v>900</v>
      </c>
      <c r="C76" s="77" t="s">
        <v>667</v>
      </c>
      <c r="D76" s="79"/>
      <c r="F76" s="77" t="s">
        <v>667</v>
      </c>
      <c r="G76" s="77" t="s">
        <v>899</v>
      </c>
      <c r="I76" s="94" t="s">
        <v>782</v>
      </c>
      <c r="L76" s="83"/>
    </row>
    <row r="77" spans="1:12" x14ac:dyDescent="0.3">
      <c r="A77" s="77" t="s">
        <v>901</v>
      </c>
      <c r="B77" s="77" t="s">
        <v>902</v>
      </c>
      <c r="C77" s="77" t="s">
        <v>732</v>
      </c>
      <c r="D77" s="79"/>
      <c r="F77" s="77" t="s">
        <v>732</v>
      </c>
      <c r="G77" s="77" t="s">
        <v>901</v>
      </c>
      <c r="I77" s="94" t="s">
        <v>702</v>
      </c>
      <c r="L77" s="83"/>
    </row>
    <row r="78" spans="1:12" x14ac:dyDescent="0.3">
      <c r="A78" s="77" t="s">
        <v>904</v>
      </c>
      <c r="B78" s="77" t="s">
        <v>905</v>
      </c>
      <c r="C78" s="77" t="s">
        <v>675</v>
      </c>
      <c r="D78" s="79"/>
      <c r="F78" s="77" t="s">
        <v>675</v>
      </c>
      <c r="G78" s="77" t="s">
        <v>904</v>
      </c>
      <c r="I78" s="94" t="s">
        <v>718</v>
      </c>
      <c r="L78" s="83"/>
    </row>
    <row r="79" spans="1:12" x14ac:dyDescent="0.3">
      <c r="A79" s="77" t="s">
        <v>906</v>
      </c>
      <c r="B79" s="77" t="s">
        <v>907</v>
      </c>
      <c r="C79" s="77" t="s">
        <v>908</v>
      </c>
      <c r="D79" s="79"/>
      <c r="F79" s="77" t="s">
        <v>908</v>
      </c>
      <c r="G79" s="77" t="s">
        <v>906</v>
      </c>
      <c r="I79" s="94" t="s">
        <v>761</v>
      </c>
      <c r="L79" s="83"/>
    </row>
    <row r="80" spans="1:12" x14ac:dyDescent="0.3">
      <c r="A80" s="77" t="s">
        <v>909</v>
      </c>
      <c r="B80" s="77" t="s">
        <v>910</v>
      </c>
      <c r="C80" s="77" t="s">
        <v>694</v>
      </c>
      <c r="D80" s="79"/>
      <c r="F80" s="77" t="s">
        <v>694</v>
      </c>
      <c r="G80" s="77" t="s">
        <v>909</v>
      </c>
      <c r="I80" s="94" t="s">
        <v>767</v>
      </c>
      <c r="L80" s="83"/>
    </row>
    <row r="81" spans="1:12" x14ac:dyDescent="0.3">
      <c r="A81" s="77" t="s">
        <v>911</v>
      </c>
      <c r="B81" s="77" t="s">
        <v>912</v>
      </c>
      <c r="C81" s="77" t="s">
        <v>682</v>
      </c>
      <c r="D81" s="79"/>
      <c r="F81" s="77" t="s">
        <v>682</v>
      </c>
      <c r="G81" s="77" t="s">
        <v>911</v>
      </c>
      <c r="I81" s="94" t="s">
        <v>846</v>
      </c>
      <c r="L81" s="83"/>
    </row>
    <row r="82" spans="1:12" x14ac:dyDescent="0.3">
      <c r="A82" s="77" t="s">
        <v>913</v>
      </c>
      <c r="B82" s="77" t="s">
        <v>914</v>
      </c>
      <c r="C82" s="77" t="s">
        <v>770</v>
      </c>
      <c r="D82" s="79"/>
      <c r="F82" s="77" t="s">
        <v>770</v>
      </c>
      <c r="G82" s="77" t="s">
        <v>913</v>
      </c>
      <c r="I82" s="94" t="s">
        <v>945</v>
      </c>
      <c r="L82" s="83"/>
    </row>
    <row r="83" spans="1:12" x14ac:dyDescent="0.3">
      <c r="A83" s="77" t="s">
        <v>915</v>
      </c>
      <c r="B83" s="77" t="s">
        <v>916</v>
      </c>
      <c r="C83" s="77" t="s">
        <v>797</v>
      </c>
      <c r="D83" s="79"/>
      <c r="F83" s="77" t="s">
        <v>797</v>
      </c>
      <c r="G83" s="77" t="s">
        <v>915</v>
      </c>
      <c r="I83" s="94" t="s">
        <v>863</v>
      </c>
      <c r="L83" s="83"/>
    </row>
    <row r="84" spans="1:12" x14ac:dyDescent="0.3">
      <c r="A84" s="77" t="s">
        <v>917</v>
      </c>
      <c r="B84" s="77" t="s">
        <v>918</v>
      </c>
      <c r="C84" s="77" t="s">
        <v>687</v>
      </c>
      <c r="D84" s="79"/>
      <c r="F84" s="77" t="s">
        <v>687</v>
      </c>
      <c r="G84" s="77" t="s">
        <v>917</v>
      </c>
      <c r="I84" s="94" t="s">
        <v>809</v>
      </c>
      <c r="L84" s="83"/>
    </row>
    <row r="85" spans="1:12" x14ac:dyDescent="0.3">
      <c r="A85" s="77" t="s">
        <v>920</v>
      </c>
      <c r="B85" s="77" t="s">
        <v>921</v>
      </c>
      <c r="C85" s="77" t="s">
        <v>761</v>
      </c>
      <c r="D85" s="79"/>
      <c r="F85" s="77" t="s">
        <v>761</v>
      </c>
      <c r="G85" s="77" t="s">
        <v>920</v>
      </c>
      <c r="I85" s="94" t="s">
        <v>667</v>
      </c>
      <c r="L85" s="83"/>
    </row>
    <row r="86" spans="1:12" x14ac:dyDescent="0.3">
      <c r="A86" s="77" t="s">
        <v>923</v>
      </c>
      <c r="B86" s="77" t="s">
        <v>924</v>
      </c>
      <c r="C86" s="77" t="s">
        <v>925</v>
      </c>
      <c r="D86" s="79"/>
      <c r="F86" s="77" t="s">
        <v>925</v>
      </c>
      <c r="G86" s="77" t="s">
        <v>923</v>
      </c>
      <c r="I86" s="94" t="s">
        <v>749</v>
      </c>
      <c r="L86" s="83"/>
    </row>
    <row r="87" spans="1:12" x14ac:dyDescent="0.3">
      <c r="A87" s="77" t="s">
        <v>927</v>
      </c>
      <c r="B87" s="77" t="s">
        <v>928</v>
      </c>
      <c r="C87" s="77" t="s">
        <v>699</v>
      </c>
      <c r="D87" s="79"/>
      <c r="F87" s="77" t="s">
        <v>699</v>
      </c>
      <c r="G87" s="77" t="s">
        <v>927</v>
      </c>
      <c r="I87" s="94" t="s">
        <v>770</v>
      </c>
      <c r="L87" s="83"/>
    </row>
    <row r="88" spans="1:12" x14ac:dyDescent="0.3">
      <c r="A88" s="77" t="s">
        <v>929</v>
      </c>
      <c r="B88" s="77" t="s">
        <v>930</v>
      </c>
      <c r="C88" s="77" t="s">
        <v>761</v>
      </c>
      <c r="D88" s="79"/>
      <c r="F88" s="77" t="s">
        <v>761</v>
      </c>
      <c r="G88" s="77" t="s">
        <v>929</v>
      </c>
      <c r="I88" s="94" t="s">
        <v>739</v>
      </c>
      <c r="L88" s="83"/>
    </row>
    <row r="89" spans="1:12" x14ac:dyDescent="0.3">
      <c r="A89" s="77" t="s">
        <v>932</v>
      </c>
      <c r="B89" s="77" t="s">
        <v>933</v>
      </c>
      <c r="C89" s="77" t="s">
        <v>743</v>
      </c>
      <c r="D89" s="79"/>
      <c r="F89" s="77" t="s">
        <v>743</v>
      </c>
      <c r="G89" s="77" t="s">
        <v>932</v>
      </c>
      <c r="I89" s="94" t="s">
        <v>706</v>
      </c>
      <c r="L89" s="83"/>
    </row>
    <row r="90" spans="1:12" x14ac:dyDescent="0.3">
      <c r="A90" s="77" t="s">
        <v>935</v>
      </c>
      <c r="B90" s="77" t="s">
        <v>936</v>
      </c>
      <c r="C90" s="77" t="s">
        <v>711</v>
      </c>
      <c r="D90" s="79"/>
      <c r="F90" s="77" t="s">
        <v>711</v>
      </c>
      <c r="G90" s="77" t="s">
        <v>935</v>
      </c>
      <c r="I90" s="94" t="s">
        <v>926</v>
      </c>
      <c r="L90" s="83"/>
    </row>
    <row r="91" spans="1:12" x14ac:dyDescent="0.3">
      <c r="A91" s="77" t="s">
        <v>938</v>
      </c>
      <c r="B91" s="77" t="s">
        <v>939</v>
      </c>
      <c r="C91" s="77" t="s">
        <v>868</v>
      </c>
      <c r="D91" s="79"/>
      <c r="F91" s="77" t="s">
        <v>868</v>
      </c>
      <c r="G91" s="77" t="s">
        <v>938</v>
      </c>
      <c r="I91" s="94" t="s">
        <v>856</v>
      </c>
      <c r="L91" s="83"/>
    </row>
    <row r="92" spans="1:12" x14ac:dyDescent="0.3">
      <c r="A92" s="77" t="s">
        <v>941</v>
      </c>
      <c r="B92" s="77" t="s">
        <v>942</v>
      </c>
      <c r="C92" s="77" t="s">
        <v>719</v>
      </c>
      <c r="D92" s="79"/>
      <c r="F92" s="77" t="s">
        <v>719</v>
      </c>
      <c r="G92" s="77" t="s">
        <v>941</v>
      </c>
      <c r="I92" s="94" t="s">
        <v>853</v>
      </c>
      <c r="L92" s="83"/>
    </row>
    <row r="93" spans="1:12" x14ac:dyDescent="0.3">
      <c r="A93" s="77" t="s">
        <v>943</v>
      </c>
      <c r="B93" s="77" t="s">
        <v>944</v>
      </c>
      <c r="C93" s="77" t="s">
        <v>804</v>
      </c>
      <c r="D93" s="79"/>
      <c r="F93" s="77" t="s">
        <v>804</v>
      </c>
      <c r="G93" s="77" t="s">
        <v>943</v>
      </c>
      <c r="I93" s="94" t="s">
        <v>682</v>
      </c>
      <c r="L93" s="83"/>
    </row>
    <row r="94" spans="1:12" x14ac:dyDescent="0.3">
      <c r="A94" s="77" t="s">
        <v>946</v>
      </c>
      <c r="B94" s="77" t="s">
        <v>947</v>
      </c>
      <c r="C94" s="77" t="s">
        <v>674</v>
      </c>
      <c r="D94" s="79"/>
      <c r="F94" s="77" t="s">
        <v>674</v>
      </c>
      <c r="G94" s="77" t="s">
        <v>946</v>
      </c>
      <c r="I94" s="94" t="s">
        <v>882</v>
      </c>
      <c r="L94" s="83"/>
    </row>
    <row r="95" spans="1:12" x14ac:dyDescent="0.3">
      <c r="A95" s="77" t="s">
        <v>948</v>
      </c>
      <c r="B95" s="77" t="s">
        <v>949</v>
      </c>
      <c r="C95" s="77" t="s">
        <v>714</v>
      </c>
      <c r="D95" s="79"/>
      <c r="F95" s="77" t="s">
        <v>714</v>
      </c>
      <c r="G95" s="77" t="s">
        <v>948</v>
      </c>
      <c r="I95" s="94" t="s">
        <v>800</v>
      </c>
      <c r="L95" s="83"/>
    </row>
    <row r="96" spans="1:12" x14ac:dyDescent="0.3">
      <c r="A96" s="77" t="s">
        <v>951</v>
      </c>
      <c r="B96" s="77" t="s">
        <v>952</v>
      </c>
      <c r="C96" s="77" t="s">
        <v>940</v>
      </c>
      <c r="D96" s="79"/>
      <c r="F96" s="77" t="s">
        <v>940</v>
      </c>
      <c r="G96" s="77" t="s">
        <v>951</v>
      </c>
      <c r="I96" s="94" t="s">
        <v>857</v>
      </c>
      <c r="L96" s="83"/>
    </row>
    <row r="97" spans="1:12" x14ac:dyDescent="0.3">
      <c r="A97" s="77" t="s">
        <v>954</v>
      </c>
      <c r="B97" s="77" t="s">
        <v>955</v>
      </c>
      <c r="C97" s="77" t="s">
        <v>856</v>
      </c>
      <c r="D97" s="79"/>
      <c r="F97" s="77" t="s">
        <v>856</v>
      </c>
      <c r="G97" s="77" t="s">
        <v>954</v>
      </c>
      <c r="I97" s="94" t="s">
        <v>711</v>
      </c>
      <c r="L97" s="83"/>
    </row>
    <row r="98" spans="1:12" x14ac:dyDescent="0.3">
      <c r="A98" s="77" t="s">
        <v>956</v>
      </c>
      <c r="B98" s="77" t="s">
        <v>957</v>
      </c>
      <c r="C98" s="77" t="s">
        <v>868</v>
      </c>
      <c r="D98" s="79"/>
      <c r="F98" s="77" t="s">
        <v>868</v>
      </c>
      <c r="G98" s="77" t="s">
        <v>956</v>
      </c>
      <c r="I98" s="94" t="s">
        <v>17822</v>
      </c>
      <c r="L98" s="83"/>
    </row>
    <row r="99" spans="1:12" x14ac:dyDescent="0.3">
      <c r="A99" s="77" t="s">
        <v>958</v>
      </c>
      <c r="B99" s="77" t="s">
        <v>959</v>
      </c>
      <c r="C99" s="77" t="s">
        <v>893</v>
      </c>
      <c r="D99" s="79"/>
      <c r="F99" s="77" t="s">
        <v>893</v>
      </c>
      <c r="G99" s="77" t="s">
        <v>958</v>
      </c>
      <c r="I99" s="94" t="s">
        <v>670</v>
      </c>
      <c r="L99" s="83"/>
    </row>
    <row r="100" spans="1:12" x14ac:dyDescent="0.3">
      <c r="A100" s="77" t="s">
        <v>961</v>
      </c>
      <c r="B100" s="77" t="s">
        <v>962</v>
      </c>
      <c r="C100" s="77" t="s">
        <v>960</v>
      </c>
      <c r="D100" s="79"/>
      <c r="F100" s="77" t="s">
        <v>960</v>
      </c>
      <c r="G100" s="77" t="s">
        <v>961</v>
      </c>
      <c r="I100" s="94" t="s">
        <v>17999</v>
      </c>
      <c r="L100" s="83"/>
    </row>
    <row r="101" spans="1:12" x14ac:dyDescent="0.3">
      <c r="A101" s="77" t="s">
        <v>964</v>
      </c>
      <c r="B101" s="77" t="s">
        <v>965</v>
      </c>
      <c r="C101" s="77" t="s">
        <v>686</v>
      </c>
      <c r="D101" s="79"/>
      <c r="F101" s="77" t="s">
        <v>686</v>
      </c>
      <c r="G101" s="77" t="s">
        <v>964</v>
      </c>
      <c r="I101" s="94" t="s">
        <v>18000</v>
      </c>
      <c r="L101" s="83"/>
    </row>
    <row r="102" spans="1:12" x14ac:dyDescent="0.3">
      <c r="A102" s="77" t="s">
        <v>966</v>
      </c>
      <c r="B102" s="77" t="s">
        <v>967</v>
      </c>
      <c r="C102" s="77" t="s">
        <v>715</v>
      </c>
      <c r="D102" s="79"/>
      <c r="F102" s="77" t="s">
        <v>715</v>
      </c>
      <c r="G102" s="77" t="s">
        <v>966</v>
      </c>
      <c r="I102" s="94" t="s">
        <v>17429</v>
      </c>
      <c r="L102" s="83"/>
    </row>
    <row r="103" spans="1:12" x14ac:dyDescent="0.3">
      <c r="A103" s="77" t="s">
        <v>968</v>
      </c>
      <c r="B103" s="77" t="s">
        <v>969</v>
      </c>
      <c r="C103" s="77" t="s">
        <v>931</v>
      </c>
      <c r="D103" s="79"/>
      <c r="F103" s="77" t="s">
        <v>931</v>
      </c>
      <c r="G103" s="77" t="s">
        <v>968</v>
      </c>
      <c r="I103" s="94" t="s">
        <v>18001</v>
      </c>
      <c r="L103" s="83"/>
    </row>
    <row r="104" spans="1:12" x14ac:dyDescent="0.3">
      <c r="A104" s="77" t="s">
        <v>970</v>
      </c>
      <c r="B104" s="77" t="s">
        <v>971</v>
      </c>
      <c r="C104" s="77" t="s">
        <v>757</v>
      </c>
      <c r="D104" s="79"/>
      <c r="F104" s="77" t="s">
        <v>757</v>
      </c>
      <c r="G104" s="77" t="s">
        <v>970</v>
      </c>
      <c r="I104" s="94" t="s">
        <v>18002</v>
      </c>
      <c r="L104" s="83"/>
    </row>
    <row r="105" spans="1:12" x14ac:dyDescent="0.3">
      <c r="A105" s="77" t="s">
        <v>973</v>
      </c>
      <c r="B105" s="77" t="s">
        <v>974</v>
      </c>
      <c r="C105" s="77" t="s">
        <v>714</v>
      </c>
      <c r="D105" s="79"/>
      <c r="F105" s="77" t="s">
        <v>714</v>
      </c>
      <c r="G105" s="77" t="s">
        <v>973</v>
      </c>
      <c r="I105" s="94" t="s">
        <v>18003</v>
      </c>
      <c r="L105" s="83"/>
    </row>
    <row r="106" spans="1:12" x14ac:dyDescent="0.3">
      <c r="A106" s="77" t="s">
        <v>975</v>
      </c>
      <c r="B106" s="77" t="s">
        <v>976</v>
      </c>
      <c r="C106" s="77" t="s">
        <v>937</v>
      </c>
      <c r="D106" s="79"/>
      <c r="F106" s="77" t="s">
        <v>937</v>
      </c>
      <c r="G106" s="77" t="s">
        <v>975</v>
      </c>
      <c r="I106" s="94" t="s">
        <v>788</v>
      </c>
      <c r="L106" s="83"/>
    </row>
    <row r="107" spans="1:12" x14ac:dyDescent="0.3">
      <c r="A107" s="77" t="s">
        <v>977</v>
      </c>
      <c r="B107" s="77" t="s">
        <v>978</v>
      </c>
      <c r="C107" s="77" t="s">
        <v>682</v>
      </c>
      <c r="D107" s="79"/>
      <c r="F107" s="77" t="s">
        <v>682</v>
      </c>
      <c r="G107" s="77" t="s">
        <v>977</v>
      </c>
      <c r="I107" s="94" t="s">
        <v>17378</v>
      </c>
      <c r="L107" s="83"/>
    </row>
    <row r="108" spans="1:12" x14ac:dyDescent="0.3">
      <c r="A108" s="77" t="s">
        <v>979</v>
      </c>
      <c r="B108" s="77" t="s">
        <v>980</v>
      </c>
      <c r="C108" s="77" t="s">
        <v>694</v>
      </c>
      <c r="D108" s="79"/>
      <c r="F108" s="77" t="s">
        <v>694</v>
      </c>
      <c r="G108" s="77" t="s">
        <v>979</v>
      </c>
      <c r="I108" s="94" t="s">
        <v>18004</v>
      </c>
      <c r="L108" s="83"/>
    </row>
    <row r="109" spans="1:12" x14ac:dyDescent="0.3">
      <c r="A109" s="77" t="s">
        <v>981</v>
      </c>
      <c r="B109" s="77" t="s">
        <v>982</v>
      </c>
      <c r="C109" s="77" t="s">
        <v>732</v>
      </c>
      <c r="D109" s="79"/>
      <c r="F109" s="77" t="s">
        <v>732</v>
      </c>
      <c r="G109" s="77" t="s">
        <v>981</v>
      </c>
      <c r="I109" s="94" t="s">
        <v>18005</v>
      </c>
      <c r="L109" s="83"/>
    </row>
    <row r="110" spans="1:12" x14ac:dyDescent="0.3">
      <c r="A110" s="77" t="s">
        <v>983</v>
      </c>
      <c r="B110" s="77" t="s">
        <v>984</v>
      </c>
      <c r="C110" s="77" t="s">
        <v>702</v>
      </c>
      <c r="D110" s="79"/>
      <c r="F110" s="77" t="s">
        <v>702</v>
      </c>
      <c r="G110" s="77" t="s">
        <v>983</v>
      </c>
      <c r="I110" s="94" t="s">
        <v>879</v>
      </c>
      <c r="L110" s="83"/>
    </row>
    <row r="111" spans="1:12" x14ac:dyDescent="0.3">
      <c r="A111" s="77" t="s">
        <v>985</v>
      </c>
      <c r="B111" s="77" t="s">
        <v>986</v>
      </c>
      <c r="C111" s="77" t="s">
        <v>840</v>
      </c>
      <c r="D111" s="79"/>
      <c r="F111" s="77" t="s">
        <v>840</v>
      </c>
      <c r="G111" s="77" t="s">
        <v>985</v>
      </c>
      <c r="I111" s="94" t="s">
        <v>18006</v>
      </c>
      <c r="L111" s="83"/>
    </row>
    <row r="112" spans="1:12" x14ac:dyDescent="0.3">
      <c r="A112" s="77" t="s">
        <v>987</v>
      </c>
      <c r="B112" s="77" t="s">
        <v>988</v>
      </c>
      <c r="C112" s="77" t="s">
        <v>707</v>
      </c>
      <c r="D112" s="79"/>
      <c r="F112" s="77" t="s">
        <v>707</v>
      </c>
      <c r="G112" s="77" t="s">
        <v>987</v>
      </c>
      <c r="I112"/>
      <c r="L112" s="83"/>
    </row>
    <row r="113" spans="1:12" x14ac:dyDescent="0.3">
      <c r="A113" s="77" t="s">
        <v>989</v>
      </c>
      <c r="B113" s="77" t="s">
        <v>990</v>
      </c>
      <c r="C113" s="77" t="s">
        <v>850</v>
      </c>
      <c r="D113" s="79"/>
      <c r="F113" s="77" t="s">
        <v>850</v>
      </c>
      <c r="G113" s="77" t="s">
        <v>989</v>
      </c>
      <c r="I113"/>
      <c r="L113" s="83"/>
    </row>
    <row r="114" spans="1:12" x14ac:dyDescent="0.3">
      <c r="A114" s="77" t="s">
        <v>991</v>
      </c>
      <c r="B114" s="77" t="s">
        <v>992</v>
      </c>
      <c r="C114" s="77" t="s">
        <v>743</v>
      </c>
      <c r="D114" s="79"/>
      <c r="F114" s="77" t="s">
        <v>743</v>
      </c>
      <c r="G114" s="77" t="s">
        <v>991</v>
      </c>
      <c r="I114"/>
      <c r="L114" s="83"/>
    </row>
    <row r="115" spans="1:12" x14ac:dyDescent="0.3">
      <c r="A115" s="77" t="s">
        <v>993</v>
      </c>
      <c r="B115" s="77" t="s">
        <v>994</v>
      </c>
      <c r="C115" s="77" t="s">
        <v>893</v>
      </c>
      <c r="D115" s="79"/>
      <c r="F115" s="77" t="s">
        <v>893</v>
      </c>
      <c r="G115" s="77" t="s">
        <v>993</v>
      </c>
      <c r="I115"/>
      <c r="L115" s="83"/>
    </row>
    <row r="116" spans="1:12" x14ac:dyDescent="0.3">
      <c r="A116" s="77" t="s">
        <v>995</v>
      </c>
      <c r="B116" s="77" t="s">
        <v>996</v>
      </c>
      <c r="C116" s="77" t="s">
        <v>836</v>
      </c>
      <c r="D116" s="79"/>
      <c r="F116" s="77" t="s">
        <v>836</v>
      </c>
      <c r="G116" s="77" t="s">
        <v>995</v>
      </c>
      <c r="I116"/>
      <c r="L116" s="83"/>
    </row>
    <row r="117" spans="1:12" x14ac:dyDescent="0.3">
      <c r="A117" s="77" t="s">
        <v>997</v>
      </c>
      <c r="B117" s="77" t="s">
        <v>998</v>
      </c>
      <c r="C117" s="77" t="s">
        <v>919</v>
      </c>
      <c r="D117" s="79"/>
      <c r="F117" s="77" t="s">
        <v>919</v>
      </c>
      <c r="G117" s="77" t="s">
        <v>997</v>
      </c>
      <c r="I117"/>
      <c r="L117" s="83"/>
    </row>
    <row r="118" spans="1:12" x14ac:dyDescent="0.3">
      <c r="A118" s="77" t="s">
        <v>999</v>
      </c>
      <c r="B118" s="77" t="s">
        <v>1000</v>
      </c>
      <c r="C118" s="77" t="s">
        <v>885</v>
      </c>
      <c r="D118" s="79"/>
      <c r="F118" s="77" t="s">
        <v>885</v>
      </c>
      <c r="G118" s="77" t="s">
        <v>999</v>
      </c>
      <c r="I118"/>
      <c r="L118" s="83"/>
    </row>
    <row r="119" spans="1:12" x14ac:dyDescent="0.3">
      <c r="A119" s="77" t="s">
        <v>1001</v>
      </c>
      <c r="B119" s="77" t="s">
        <v>1002</v>
      </c>
      <c r="C119" s="77" t="s">
        <v>714</v>
      </c>
      <c r="D119" s="79"/>
      <c r="F119" s="77" t="s">
        <v>714</v>
      </c>
      <c r="G119" s="77" t="s">
        <v>1001</v>
      </c>
      <c r="I119"/>
      <c r="L119" s="83"/>
    </row>
    <row r="120" spans="1:12" x14ac:dyDescent="0.3">
      <c r="A120" s="77" t="s">
        <v>1003</v>
      </c>
      <c r="B120" s="77" t="s">
        <v>1004</v>
      </c>
      <c r="C120" s="77" t="s">
        <v>674</v>
      </c>
      <c r="D120" s="79"/>
      <c r="F120" s="77" t="s">
        <v>674</v>
      </c>
      <c r="G120" s="77" t="s">
        <v>1003</v>
      </c>
      <c r="I120"/>
      <c r="L120" s="83"/>
    </row>
    <row r="121" spans="1:12" x14ac:dyDescent="0.3">
      <c r="A121" s="77" t="s">
        <v>1005</v>
      </c>
      <c r="B121" s="77" t="s">
        <v>1006</v>
      </c>
      <c r="C121" s="77" t="s">
        <v>931</v>
      </c>
      <c r="D121" s="79"/>
      <c r="F121" s="77" t="s">
        <v>931</v>
      </c>
      <c r="G121" s="77" t="s">
        <v>1005</v>
      </c>
      <c r="I121"/>
      <c r="L121" s="83"/>
    </row>
    <row r="122" spans="1:12" x14ac:dyDescent="0.3">
      <c r="A122" s="77" t="s">
        <v>1007</v>
      </c>
      <c r="B122" s="77" t="s">
        <v>1008</v>
      </c>
      <c r="C122" s="77" t="s">
        <v>671</v>
      </c>
      <c r="D122" s="79"/>
      <c r="F122" s="77" t="s">
        <v>671</v>
      </c>
      <c r="G122" s="77" t="s">
        <v>1007</v>
      </c>
      <c r="I122"/>
      <c r="L122" s="83"/>
    </row>
    <row r="123" spans="1:12" x14ac:dyDescent="0.3">
      <c r="A123" s="77" t="s">
        <v>1009</v>
      </c>
      <c r="B123" s="77" t="s">
        <v>1010</v>
      </c>
      <c r="C123" s="77" t="s">
        <v>703</v>
      </c>
      <c r="D123" s="79"/>
      <c r="F123" s="77" t="s">
        <v>703</v>
      </c>
      <c r="G123" s="77" t="s">
        <v>1009</v>
      </c>
      <c r="I123"/>
      <c r="L123" s="83"/>
    </row>
    <row r="124" spans="1:12" x14ac:dyDescent="0.3">
      <c r="A124" s="77" t="s">
        <v>1011</v>
      </c>
      <c r="B124" s="77" t="s">
        <v>1012</v>
      </c>
      <c r="C124" s="77" t="s">
        <v>710</v>
      </c>
      <c r="D124" s="79"/>
      <c r="F124" s="77" t="s">
        <v>710</v>
      </c>
      <c r="G124" s="77" t="s">
        <v>1011</v>
      </c>
      <c r="I124"/>
      <c r="L124" s="83"/>
    </row>
    <row r="125" spans="1:12" x14ac:dyDescent="0.3">
      <c r="A125" s="77" t="s">
        <v>1013</v>
      </c>
      <c r="B125" s="77" t="s">
        <v>1014</v>
      </c>
      <c r="C125" s="77" t="s">
        <v>674</v>
      </c>
      <c r="D125" s="79"/>
      <c r="F125" s="77" t="s">
        <v>674</v>
      </c>
      <c r="G125" s="77" t="s">
        <v>1013</v>
      </c>
      <c r="I125"/>
      <c r="L125" s="83"/>
    </row>
    <row r="126" spans="1:12" x14ac:dyDescent="0.3">
      <c r="A126" s="77" t="s">
        <v>1015</v>
      </c>
      <c r="B126" s="77" t="s">
        <v>1016</v>
      </c>
      <c r="C126" s="77" t="s">
        <v>908</v>
      </c>
      <c r="D126" s="79"/>
      <c r="F126" s="77" t="s">
        <v>908</v>
      </c>
      <c r="G126" s="77" t="s">
        <v>1015</v>
      </c>
      <c r="I126"/>
      <c r="L126" s="83"/>
    </row>
    <row r="127" spans="1:12" x14ac:dyDescent="0.3">
      <c r="A127" s="77" t="s">
        <v>1017</v>
      </c>
      <c r="B127" s="77" t="s">
        <v>1018</v>
      </c>
      <c r="C127" s="77" t="s">
        <v>767</v>
      </c>
      <c r="D127" s="79"/>
      <c r="F127" s="77" t="s">
        <v>767</v>
      </c>
      <c r="G127" s="77" t="s">
        <v>1017</v>
      </c>
      <c r="I127"/>
      <c r="L127" s="83"/>
    </row>
    <row r="128" spans="1:12" x14ac:dyDescent="0.3">
      <c r="A128" s="77" t="s">
        <v>1019</v>
      </c>
      <c r="B128" s="77" t="s">
        <v>1020</v>
      </c>
      <c r="C128" s="77" t="s">
        <v>940</v>
      </c>
      <c r="D128" s="79"/>
      <c r="F128" s="77" t="s">
        <v>940</v>
      </c>
      <c r="G128" s="77" t="s">
        <v>1019</v>
      </c>
      <c r="I128"/>
      <c r="L128" s="83"/>
    </row>
    <row r="129" spans="1:12" x14ac:dyDescent="0.3">
      <c r="A129" s="77" t="s">
        <v>1021</v>
      </c>
      <c r="B129" s="77" t="s">
        <v>1022</v>
      </c>
      <c r="C129" s="77" t="s">
        <v>868</v>
      </c>
      <c r="D129" s="79"/>
      <c r="F129" s="77" t="s">
        <v>868</v>
      </c>
      <c r="G129" s="77" t="s">
        <v>1021</v>
      </c>
      <c r="I129"/>
      <c r="L129" s="83"/>
    </row>
    <row r="130" spans="1:12" x14ac:dyDescent="0.3">
      <c r="A130" s="77" t="s">
        <v>1023</v>
      </c>
      <c r="B130" s="77" t="s">
        <v>1024</v>
      </c>
      <c r="C130" s="77" t="s">
        <v>694</v>
      </c>
      <c r="D130" s="79"/>
      <c r="F130" s="77" t="s">
        <v>694</v>
      </c>
      <c r="G130" s="77" t="s">
        <v>1023</v>
      </c>
      <c r="I130"/>
      <c r="L130" s="83"/>
    </row>
    <row r="131" spans="1:12" x14ac:dyDescent="0.3">
      <c r="A131" s="77" t="s">
        <v>1025</v>
      </c>
      <c r="B131" s="77" t="s">
        <v>1026</v>
      </c>
      <c r="C131" s="77" t="s">
        <v>761</v>
      </c>
      <c r="D131" s="79"/>
      <c r="F131" s="77" t="s">
        <v>761</v>
      </c>
      <c r="G131" s="77" t="s">
        <v>1025</v>
      </c>
      <c r="I131"/>
      <c r="L131" s="83"/>
    </row>
    <row r="132" spans="1:12" x14ac:dyDescent="0.3">
      <c r="A132" s="77" t="s">
        <v>1027</v>
      </c>
      <c r="B132" s="77" t="s">
        <v>1028</v>
      </c>
      <c r="C132" s="77" t="s">
        <v>666</v>
      </c>
      <c r="D132" s="79"/>
      <c r="F132" s="77" t="s">
        <v>666</v>
      </c>
      <c r="G132" s="77" t="s">
        <v>1027</v>
      </c>
      <c r="I132"/>
      <c r="L132" s="83"/>
    </row>
    <row r="133" spans="1:12" x14ac:dyDescent="0.3">
      <c r="A133" s="77" t="s">
        <v>1029</v>
      </c>
      <c r="B133" s="77" t="s">
        <v>1030</v>
      </c>
      <c r="C133" s="77" t="s">
        <v>903</v>
      </c>
      <c r="D133" s="79"/>
      <c r="F133" s="77" t="s">
        <v>903</v>
      </c>
      <c r="G133" s="77" t="s">
        <v>1029</v>
      </c>
      <c r="I133"/>
      <c r="L133" s="83"/>
    </row>
    <row r="134" spans="1:12" x14ac:dyDescent="0.3">
      <c r="A134" s="77" t="s">
        <v>1031</v>
      </c>
      <c r="B134" s="77" t="s">
        <v>1032</v>
      </c>
      <c r="C134" s="77" t="s">
        <v>707</v>
      </c>
      <c r="D134" s="79"/>
      <c r="F134" s="77" t="s">
        <v>707</v>
      </c>
      <c r="G134" s="77" t="s">
        <v>1031</v>
      </c>
      <c r="I134"/>
      <c r="L134" s="83"/>
    </row>
    <row r="135" spans="1:12" x14ac:dyDescent="0.3">
      <c r="A135" s="77" t="s">
        <v>1033</v>
      </c>
      <c r="B135" s="77" t="s">
        <v>1034</v>
      </c>
      <c r="C135" s="77" t="s">
        <v>674</v>
      </c>
      <c r="D135" s="79"/>
      <c r="F135" s="77" t="s">
        <v>674</v>
      </c>
      <c r="G135" s="77" t="s">
        <v>1033</v>
      </c>
      <c r="I135"/>
      <c r="L135" s="83"/>
    </row>
    <row r="136" spans="1:12" x14ac:dyDescent="0.3">
      <c r="A136" s="77" t="s">
        <v>1035</v>
      </c>
      <c r="B136" s="77" t="s">
        <v>1036</v>
      </c>
      <c r="C136" s="77" t="s">
        <v>931</v>
      </c>
      <c r="D136" s="79"/>
      <c r="F136" s="77" t="s">
        <v>931</v>
      </c>
      <c r="G136" s="77" t="s">
        <v>1035</v>
      </c>
      <c r="I136"/>
      <c r="L136" s="83"/>
    </row>
    <row r="137" spans="1:12" x14ac:dyDescent="0.3">
      <c r="A137" s="77" t="s">
        <v>1037</v>
      </c>
      <c r="B137" s="77" t="s">
        <v>1038</v>
      </c>
      <c r="C137" s="77" t="s">
        <v>931</v>
      </c>
      <c r="D137" s="79"/>
      <c r="F137" s="77" t="s">
        <v>931</v>
      </c>
      <c r="G137" s="77" t="s">
        <v>1037</v>
      </c>
      <c r="I137"/>
      <c r="L137" s="83"/>
    </row>
    <row r="138" spans="1:12" x14ac:dyDescent="0.3">
      <c r="A138" s="77" t="s">
        <v>1039</v>
      </c>
      <c r="B138" s="77" t="s">
        <v>1040</v>
      </c>
      <c r="C138" s="77" t="s">
        <v>892</v>
      </c>
      <c r="D138" s="79"/>
      <c r="F138" s="77" t="s">
        <v>892</v>
      </c>
      <c r="G138" s="77" t="s">
        <v>1039</v>
      </c>
      <c r="I138"/>
      <c r="L138" s="83"/>
    </row>
    <row r="139" spans="1:12" x14ac:dyDescent="0.3">
      <c r="A139" s="77" t="s">
        <v>1041</v>
      </c>
      <c r="B139" s="77" t="s">
        <v>1042</v>
      </c>
      <c r="C139" s="77" t="s">
        <v>879</v>
      </c>
      <c r="D139" s="79"/>
      <c r="F139" s="77" t="s">
        <v>879</v>
      </c>
      <c r="G139" s="77" t="s">
        <v>1041</v>
      </c>
      <c r="I139"/>
      <c r="L139" s="83"/>
    </row>
    <row r="140" spans="1:12" x14ac:dyDescent="0.3">
      <c r="A140" s="77" t="s">
        <v>1043</v>
      </c>
      <c r="B140" s="77" t="s">
        <v>1044</v>
      </c>
      <c r="C140" s="77" t="s">
        <v>893</v>
      </c>
      <c r="D140" s="79"/>
      <c r="F140" s="77" t="s">
        <v>893</v>
      </c>
      <c r="G140" s="77" t="s">
        <v>1043</v>
      </c>
      <c r="I140"/>
      <c r="L140" s="83"/>
    </row>
    <row r="141" spans="1:12" x14ac:dyDescent="0.3">
      <c r="A141" s="77" t="s">
        <v>1045</v>
      </c>
      <c r="B141" s="77" t="s">
        <v>1046</v>
      </c>
      <c r="C141" s="77" t="s">
        <v>919</v>
      </c>
      <c r="D141" s="79"/>
      <c r="F141" s="77" t="s">
        <v>919</v>
      </c>
      <c r="G141" s="77" t="s">
        <v>1045</v>
      </c>
      <c r="I141"/>
      <c r="L141" s="83"/>
    </row>
    <row r="142" spans="1:12" x14ac:dyDescent="0.3">
      <c r="A142" s="77" t="s">
        <v>1047</v>
      </c>
      <c r="B142" s="77" t="s">
        <v>1048</v>
      </c>
      <c r="C142" s="77" t="s">
        <v>695</v>
      </c>
      <c r="D142" s="79"/>
      <c r="F142" s="77" t="s">
        <v>695</v>
      </c>
      <c r="G142" s="77" t="s">
        <v>1047</v>
      </c>
      <c r="I142"/>
      <c r="L142" s="83"/>
    </row>
    <row r="143" spans="1:12" x14ac:dyDescent="0.3">
      <c r="A143" s="77" t="s">
        <v>1049</v>
      </c>
      <c r="B143" s="77" t="s">
        <v>1050</v>
      </c>
      <c r="C143" s="77" t="s">
        <v>893</v>
      </c>
      <c r="D143" s="79"/>
      <c r="F143" s="77" t="s">
        <v>893</v>
      </c>
      <c r="G143" s="77" t="s">
        <v>1049</v>
      </c>
      <c r="I143"/>
      <c r="L143" s="83"/>
    </row>
    <row r="144" spans="1:12" x14ac:dyDescent="0.3">
      <c r="A144" s="77" t="s">
        <v>1051</v>
      </c>
      <c r="B144" s="77" t="s">
        <v>1052</v>
      </c>
      <c r="C144" s="77" t="s">
        <v>945</v>
      </c>
      <c r="D144" s="79"/>
      <c r="F144" s="77" t="s">
        <v>945</v>
      </c>
      <c r="G144" s="77" t="s">
        <v>1051</v>
      </c>
      <c r="I144"/>
      <c r="L144" s="83"/>
    </row>
    <row r="145" spans="1:12" x14ac:dyDescent="0.3">
      <c r="A145" s="77" t="s">
        <v>1053</v>
      </c>
      <c r="B145" s="77" t="s">
        <v>1054</v>
      </c>
      <c r="C145" s="77" t="s">
        <v>809</v>
      </c>
      <c r="D145" s="79"/>
      <c r="F145" s="77" t="s">
        <v>809</v>
      </c>
      <c r="G145" s="77" t="s">
        <v>1053</v>
      </c>
      <c r="I145"/>
      <c r="L145" s="83"/>
    </row>
    <row r="146" spans="1:12" x14ac:dyDescent="0.3">
      <c r="A146" s="77" t="s">
        <v>1055</v>
      </c>
      <c r="B146" s="77" t="s">
        <v>1056</v>
      </c>
      <c r="C146" s="77" t="s">
        <v>940</v>
      </c>
      <c r="D146" s="79"/>
      <c r="F146" s="77" t="s">
        <v>940</v>
      </c>
      <c r="G146" s="77" t="s">
        <v>1055</v>
      </c>
      <c r="I146"/>
      <c r="L146" s="83"/>
    </row>
    <row r="147" spans="1:12" x14ac:dyDescent="0.3">
      <c r="A147" s="77" t="s">
        <v>1057</v>
      </c>
      <c r="B147" s="77" t="s">
        <v>1058</v>
      </c>
      <c r="C147" s="77" t="s">
        <v>733</v>
      </c>
      <c r="D147" s="79"/>
      <c r="F147" s="77" t="s">
        <v>733</v>
      </c>
      <c r="G147" s="77" t="s">
        <v>1057</v>
      </c>
      <c r="I147"/>
      <c r="L147" s="83"/>
    </row>
    <row r="148" spans="1:12" x14ac:dyDescent="0.3">
      <c r="A148" s="77" t="s">
        <v>1059</v>
      </c>
      <c r="B148" s="77" t="s">
        <v>1060</v>
      </c>
      <c r="C148" s="77" t="s">
        <v>682</v>
      </c>
      <c r="D148" s="79"/>
      <c r="F148" s="77" t="s">
        <v>682</v>
      </c>
      <c r="G148" s="77" t="s">
        <v>1059</v>
      </c>
      <c r="I148"/>
      <c r="L148" s="83"/>
    </row>
    <row r="149" spans="1:12" x14ac:dyDescent="0.3">
      <c r="A149" s="77" t="s">
        <v>1061</v>
      </c>
      <c r="B149" s="77" t="s">
        <v>1062</v>
      </c>
      <c r="C149" s="77" t="s">
        <v>671</v>
      </c>
      <c r="D149" s="79"/>
      <c r="F149" s="77" t="s">
        <v>671</v>
      </c>
      <c r="G149" s="77" t="s">
        <v>1061</v>
      </c>
      <c r="I149"/>
      <c r="L149" s="83"/>
    </row>
    <row r="150" spans="1:12" x14ac:dyDescent="0.3">
      <c r="A150" s="77" t="s">
        <v>1063</v>
      </c>
      <c r="B150" s="77" t="s">
        <v>1064</v>
      </c>
      <c r="C150" s="77" t="s">
        <v>761</v>
      </c>
      <c r="D150" s="79"/>
      <c r="F150" s="77" t="s">
        <v>761</v>
      </c>
      <c r="G150" s="77" t="s">
        <v>1063</v>
      </c>
      <c r="I150"/>
      <c r="L150" s="83"/>
    </row>
    <row r="151" spans="1:12" x14ac:dyDescent="0.3">
      <c r="A151" s="77" t="s">
        <v>1065</v>
      </c>
      <c r="B151" s="77" t="s">
        <v>1066</v>
      </c>
      <c r="C151" s="77" t="s">
        <v>667</v>
      </c>
      <c r="D151" s="79"/>
      <c r="F151" s="77" t="s">
        <v>667</v>
      </c>
      <c r="G151" s="77" t="s">
        <v>1065</v>
      </c>
      <c r="I151"/>
      <c r="L151" s="83"/>
    </row>
    <row r="152" spans="1:12" x14ac:dyDescent="0.3">
      <c r="A152" s="77" t="s">
        <v>1067</v>
      </c>
      <c r="B152" s="77" t="s">
        <v>1068</v>
      </c>
      <c r="C152" s="77" t="s">
        <v>782</v>
      </c>
      <c r="D152" s="79"/>
      <c r="F152" s="77" t="s">
        <v>782</v>
      </c>
      <c r="G152" s="77" t="s">
        <v>1067</v>
      </c>
      <c r="I152"/>
      <c r="L152" s="83"/>
    </row>
    <row r="153" spans="1:12" x14ac:dyDescent="0.3">
      <c r="A153" s="77" t="s">
        <v>1069</v>
      </c>
      <c r="B153" s="77" t="s">
        <v>1070</v>
      </c>
      <c r="C153" s="77" t="s">
        <v>782</v>
      </c>
      <c r="D153" s="79"/>
      <c r="F153" s="77" t="s">
        <v>782</v>
      </c>
      <c r="G153" s="77" t="s">
        <v>1069</v>
      </c>
      <c r="I153"/>
      <c r="L153" s="83"/>
    </row>
    <row r="154" spans="1:12" x14ac:dyDescent="0.3">
      <c r="A154" s="77" t="s">
        <v>1071</v>
      </c>
      <c r="B154" s="77" t="s">
        <v>1072</v>
      </c>
      <c r="C154" s="77" t="s">
        <v>732</v>
      </c>
      <c r="D154" s="79"/>
      <c r="F154" s="77" t="s">
        <v>732</v>
      </c>
      <c r="G154" s="77" t="s">
        <v>1071</v>
      </c>
      <c r="I154"/>
      <c r="L154" s="83"/>
    </row>
    <row r="155" spans="1:12" x14ac:dyDescent="0.3">
      <c r="A155" s="77" t="s">
        <v>1073</v>
      </c>
      <c r="B155" s="77" t="s">
        <v>1074</v>
      </c>
      <c r="C155" s="77" t="s">
        <v>687</v>
      </c>
      <c r="D155" s="79"/>
      <c r="F155" s="77" t="s">
        <v>687</v>
      </c>
      <c r="G155" s="77" t="s">
        <v>1073</v>
      </c>
      <c r="I155"/>
      <c r="L155" s="83"/>
    </row>
    <row r="156" spans="1:12" x14ac:dyDescent="0.3">
      <c r="A156" s="77" t="s">
        <v>1075</v>
      </c>
      <c r="B156" s="77" t="s">
        <v>1076</v>
      </c>
      <c r="C156" s="77" t="s">
        <v>729</v>
      </c>
      <c r="D156" s="79"/>
      <c r="F156" s="77" t="s">
        <v>729</v>
      </c>
      <c r="G156" s="77" t="s">
        <v>1075</v>
      </c>
      <c r="I156"/>
      <c r="L156" s="83"/>
    </row>
    <row r="157" spans="1:12" x14ac:dyDescent="0.3">
      <c r="A157" s="77" t="s">
        <v>1077</v>
      </c>
      <c r="B157" s="77" t="s">
        <v>1078</v>
      </c>
      <c r="C157" s="77" t="s">
        <v>671</v>
      </c>
      <c r="D157" s="79"/>
      <c r="F157" s="77" t="s">
        <v>671</v>
      </c>
      <c r="G157" s="77" t="s">
        <v>1077</v>
      </c>
      <c r="I157"/>
      <c r="L157" s="83"/>
    </row>
    <row r="158" spans="1:12" x14ac:dyDescent="0.3">
      <c r="A158" s="77" t="s">
        <v>1079</v>
      </c>
      <c r="B158" s="77" t="s">
        <v>1080</v>
      </c>
      <c r="C158" s="77" t="s">
        <v>898</v>
      </c>
      <c r="D158" s="79"/>
      <c r="F158" s="77" t="s">
        <v>898</v>
      </c>
      <c r="G158" s="77" t="s">
        <v>1079</v>
      </c>
      <c r="I158"/>
      <c r="L158" s="83"/>
    </row>
    <row r="159" spans="1:12" x14ac:dyDescent="0.3">
      <c r="A159" s="77" t="s">
        <v>1081</v>
      </c>
      <c r="B159" s="77" t="s">
        <v>1082</v>
      </c>
      <c r="C159" s="77" t="s">
        <v>856</v>
      </c>
      <c r="D159" s="79"/>
      <c r="F159" s="77" t="s">
        <v>856</v>
      </c>
      <c r="G159" s="77" t="s">
        <v>1081</v>
      </c>
      <c r="I159"/>
      <c r="L159" s="83"/>
    </row>
    <row r="160" spans="1:12" x14ac:dyDescent="0.3">
      <c r="A160" s="77" t="s">
        <v>1083</v>
      </c>
      <c r="B160" s="77" t="s">
        <v>1084</v>
      </c>
      <c r="C160" s="77" t="s">
        <v>707</v>
      </c>
      <c r="D160" s="79"/>
      <c r="F160" s="77" t="s">
        <v>707</v>
      </c>
      <c r="G160" s="77" t="s">
        <v>1083</v>
      </c>
      <c r="I160"/>
      <c r="L160" s="83"/>
    </row>
    <row r="161" spans="1:12" x14ac:dyDescent="0.3">
      <c r="A161" s="77" t="s">
        <v>1085</v>
      </c>
      <c r="B161" s="77" t="s">
        <v>1086</v>
      </c>
      <c r="C161" s="77" t="s">
        <v>809</v>
      </c>
      <c r="D161" s="79"/>
      <c r="F161" s="77" t="s">
        <v>809</v>
      </c>
      <c r="G161" s="77" t="s">
        <v>1085</v>
      </c>
      <c r="I161"/>
      <c r="L161" s="83"/>
    </row>
    <row r="162" spans="1:12" x14ac:dyDescent="0.3">
      <c r="A162" s="77" t="s">
        <v>1087</v>
      </c>
      <c r="B162" s="77" t="s">
        <v>1088</v>
      </c>
      <c r="C162" s="77" t="s">
        <v>809</v>
      </c>
      <c r="D162" s="79"/>
      <c r="F162" s="77" t="s">
        <v>809</v>
      </c>
      <c r="G162" s="77" t="s">
        <v>1087</v>
      </c>
      <c r="I162"/>
      <c r="L162" s="83"/>
    </row>
    <row r="163" spans="1:12" x14ac:dyDescent="0.3">
      <c r="A163" s="77" t="s">
        <v>1089</v>
      </c>
      <c r="B163" s="77" t="s">
        <v>1090</v>
      </c>
      <c r="C163" s="77" t="s">
        <v>863</v>
      </c>
      <c r="D163" s="79"/>
      <c r="F163" s="77" t="s">
        <v>863</v>
      </c>
      <c r="G163" s="77" t="s">
        <v>1089</v>
      </c>
      <c r="I163"/>
      <c r="L163" s="83"/>
    </row>
    <row r="164" spans="1:12" x14ac:dyDescent="0.3">
      <c r="A164" s="77" t="s">
        <v>1091</v>
      </c>
      <c r="B164" s="77" t="s">
        <v>1092</v>
      </c>
      <c r="C164" s="77" t="s">
        <v>718</v>
      </c>
      <c r="D164" s="79"/>
      <c r="F164" s="77" t="s">
        <v>718</v>
      </c>
      <c r="G164" s="77" t="s">
        <v>1091</v>
      </c>
      <c r="I164"/>
      <c r="L164" s="83"/>
    </row>
    <row r="165" spans="1:12" x14ac:dyDescent="0.3">
      <c r="A165" s="77" t="s">
        <v>1093</v>
      </c>
      <c r="B165" s="77" t="s">
        <v>1094</v>
      </c>
      <c r="C165" s="77" t="s">
        <v>671</v>
      </c>
      <c r="D165" s="79"/>
      <c r="F165" s="77" t="s">
        <v>671</v>
      </c>
      <c r="G165" s="77" t="s">
        <v>1093</v>
      </c>
      <c r="I165"/>
      <c r="L165" s="83"/>
    </row>
    <row r="166" spans="1:12" x14ac:dyDescent="0.3">
      <c r="A166" s="77" t="s">
        <v>1095</v>
      </c>
      <c r="B166" s="77" t="s">
        <v>1096</v>
      </c>
      <c r="C166" s="77" t="s">
        <v>850</v>
      </c>
      <c r="D166" s="79"/>
      <c r="F166" s="77" t="s">
        <v>850</v>
      </c>
      <c r="G166" s="77" t="s">
        <v>1095</v>
      </c>
      <c r="I166"/>
      <c r="L166" s="83"/>
    </row>
    <row r="167" spans="1:12" x14ac:dyDescent="0.3">
      <c r="A167" s="77" t="s">
        <v>1097</v>
      </c>
      <c r="B167" s="77" t="s">
        <v>1098</v>
      </c>
      <c r="C167" s="77" t="s">
        <v>868</v>
      </c>
      <c r="D167" s="79"/>
      <c r="F167" s="77" t="s">
        <v>868</v>
      </c>
      <c r="G167" s="77" t="s">
        <v>1097</v>
      </c>
      <c r="I167"/>
      <c r="L167" s="83"/>
    </row>
    <row r="168" spans="1:12" x14ac:dyDescent="0.3">
      <c r="A168" s="77" t="s">
        <v>1099</v>
      </c>
      <c r="B168" s="77" t="s">
        <v>1100</v>
      </c>
      <c r="C168" s="77" t="s">
        <v>743</v>
      </c>
      <c r="D168" s="79"/>
      <c r="F168" s="77" t="s">
        <v>743</v>
      </c>
      <c r="G168" s="77" t="s">
        <v>1099</v>
      </c>
      <c r="I168"/>
      <c r="L168" s="83"/>
    </row>
    <row r="169" spans="1:12" x14ac:dyDescent="0.3">
      <c r="A169" s="77" t="s">
        <v>1101</v>
      </c>
      <c r="B169" s="77" t="s">
        <v>1102</v>
      </c>
      <c r="C169" s="77" t="s">
        <v>863</v>
      </c>
      <c r="D169" s="79"/>
      <c r="F169" s="77" t="s">
        <v>863</v>
      </c>
      <c r="G169" s="77" t="s">
        <v>1101</v>
      </c>
      <c r="I169"/>
      <c r="L169" s="83"/>
    </row>
    <row r="170" spans="1:12" x14ac:dyDescent="0.3">
      <c r="A170" s="77" t="s">
        <v>1103</v>
      </c>
      <c r="B170" s="77" t="s">
        <v>1104</v>
      </c>
      <c r="C170" s="77" t="s">
        <v>863</v>
      </c>
      <c r="D170" s="79"/>
      <c r="F170" s="77" t="s">
        <v>863</v>
      </c>
      <c r="G170" s="77" t="s">
        <v>1103</v>
      </c>
      <c r="I170"/>
      <c r="L170" s="83"/>
    </row>
    <row r="171" spans="1:12" x14ac:dyDescent="0.3">
      <c r="A171" s="77" t="s">
        <v>1105</v>
      </c>
      <c r="B171" s="77" t="s">
        <v>1106</v>
      </c>
      <c r="C171" s="77" t="s">
        <v>682</v>
      </c>
      <c r="D171" s="79"/>
      <c r="F171" s="77" t="s">
        <v>682</v>
      </c>
      <c r="G171" s="77" t="s">
        <v>1105</v>
      </c>
      <c r="I171"/>
      <c r="L171" s="83"/>
    </row>
    <row r="172" spans="1:12" x14ac:dyDescent="0.3">
      <c r="A172" s="77" t="s">
        <v>1107</v>
      </c>
      <c r="B172" s="77" t="s">
        <v>1108</v>
      </c>
      <c r="C172" s="77" t="s">
        <v>715</v>
      </c>
      <c r="D172" s="79"/>
      <c r="F172" s="77" t="s">
        <v>715</v>
      </c>
      <c r="G172" s="77" t="s">
        <v>1107</v>
      </c>
      <c r="I172"/>
      <c r="L172" s="83"/>
    </row>
    <row r="173" spans="1:12" x14ac:dyDescent="0.3">
      <c r="A173" s="77" t="s">
        <v>1109</v>
      </c>
      <c r="B173" s="77" t="s">
        <v>1110</v>
      </c>
      <c r="C173" s="77" t="s">
        <v>679</v>
      </c>
      <c r="D173" s="79"/>
      <c r="F173" s="77" t="s">
        <v>679</v>
      </c>
      <c r="G173" s="77" t="s">
        <v>1109</v>
      </c>
      <c r="I173"/>
      <c r="L173" s="83"/>
    </row>
    <row r="174" spans="1:12" x14ac:dyDescent="0.3">
      <c r="A174" s="77" t="s">
        <v>1111</v>
      </c>
      <c r="B174" s="77" t="s">
        <v>1112</v>
      </c>
      <c r="C174" s="77" t="s">
        <v>791</v>
      </c>
      <c r="D174" s="79"/>
      <c r="F174" s="77" t="s">
        <v>791</v>
      </c>
      <c r="G174" s="77" t="s">
        <v>1111</v>
      </c>
      <c r="I174"/>
      <c r="L174" s="83"/>
    </row>
    <row r="175" spans="1:12" x14ac:dyDescent="0.3">
      <c r="A175" s="77" t="s">
        <v>1113</v>
      </c>
      <c r="B175" s="77" t="s">
        <v>1114</v>
      </c>
      <c r="C175" s="77" t="s">
        <v>782</v>
      </c>
      <c r="D175" s="79"/>
      <c r="F175" s="77" t="s">
        <v>782</v>
      </c>
      <c r="G175" s="77" t="s">
        <v>1113</v>
      </c>
      <c r="I175"/>
      <c r="L175" s="83"/>
    </row>
    <row r="176" spans="1:12" x14ac:dyDescent="0.3">
      <c r="A176" s="77" t="s">
        <v>1115</v>
      </c>
      <c r="B176" s="77" t="s">
        <v>1116</v>
      </c>
      <c r="C176" s="77" t="s">
        <v>840</v>
      </c>
      <c r="D176" s="79"/>
      <c r="F176" s="77" t="s">
        <v>840</v>
      </c>
      <c r="G176" s="77" t="s">
        <v>1115</v>
      </c>
      <c r="I176"/>
      <c r="L176" s="83"/>
    </row>
    <row r="177" spans="1:12" x14ac:dyDescent="0.3">
      <c r="A177" s="77" t="s">
        <v>1117</v>
      </c>
      <c r="B177" s="77" t="s">
        <v>1118</v>
      </c>
      <c r="C177" s="77" t="s">
        <v>671</v>
      </c>
      <c r="D177" s="79"/>
      <c r="F177" s="77" t="s">
        <v>671</v>
      </c>
      <c r="G177" s="77" t="s">
        <v>1117</v>
      </c>
      <c r="I177"/>
      <c r="L177" s="83"/>
    </row>
    <row r="178" spans="1:12" x14ac:dyDescent="0.3">
      <c r="A178" s="77" t="s">
        <v>1119</v>
      </c>
      <c r="B178" s="77" t="s">
        <v>1120</v>
      </c>
      <c r="C178" s="77" t="s">
        <v>707</v>
      </c>
      <c r="D178" s="79"/>
      <c r="F178" s="77" t="s">
        <v>707</v>
      </c>
      <c r="G178" s="77" t="s">
        <v>1119</v>
      </c>
      <c r="I178"/>
      <c r="L178" s="83"/>
    </row>
    <row r="179" spans="1:12" x14ac:dyDescent="0.3">
      <c r="A179" s="77" t="s">
        <v>1121</v>
      </c>
      <c r="B179" s="77" t="s">
        <v>1122</v>
      </c>
      <c r="C179" s="77" t="s">
        <v>707</v>
      </c>
      <c r="D179" s="79"/>
      <c r="F179" s="77" t="s">
        <v>707</v>
      </c>
      <c r="G179" s="77" t="s">
        <v>1121</v>
      </c>
      <c r="I179"/>
      <c r="L179" s="83"/>
    </row>
    <row r="180" spans="1:12" x14ac:dyDescent="0.3">
      <c r="A180" s="77" t="s">
        <v>1123</v>
      </c>
      <c r="B180" s="77" t="s">
        <v>1124</v>
      </c>
      <c r="C180" s="77" t="s">
        <v>707</v>
      </c>
      <c r="D180" s="79"/>
      <c r="F180" s="77" t="s">
        <v>707</v>
      </c>
      <c r="G180" s="77" t="s">
        <v>1123</v>
      </c>
      <c r="I180"/>
      <c r="L180" s="83"/>
    </row>
    <row r="181" spans="1:12" x14ac:dyDescent="0.3">
      <c r="A181" s="77" t="s">
        <v>1125</v>
      </c>
      <c r="B181" s="77" t="s">
        <v>1126</v>
      </c>
      <c r="C181" s="77" t="s">
        <v>868</v>
      </c>
      <c r="D181" s="79"/>
      <c r="F181" s="77" t="s">
        <v>868</v>
      </c>
      <c r="G181" s="77" t="s">
        <v>1125</v>
      </c>
      <c r="I181"/>
      <c r="L181" s="83"/>
    </row>
    <row r="182" spans="1:12" x14ac:dyDescent="0.3">
      <c r="A182" s="77" t="s">
        <v>1127</v>
      </c>
      <c r="B182" s="77" t="s">
        <v>1128</v>
      </c>
      <c r="C182" s="77" t="s">
        <v>908</v>
      </c>
      <c r="D182" s="79"/>
      <c r="F182" s="77" t="s">
        <v>908</v>
      </c>
      <c r="G182" s="77" t="s">
        <v>1127</v>
      </c>
      <c r="I182"/>
      <c r="L182" s="83"/>
    </row>
    <row r="183" spans="1:12" x14ac:dyDescent="0.3">
      <c r="A183" s="77" t="s">
        <v>1129</v>
      </c>
      <c r="B183" s="77" t="s">
        <v>1130</v>
      </c>
      <c r="C183" s="77" t="s">
        <v>868</v>
      </c>
      <c r="D183" s="79"/>
      <c r="F183" s="77" t="s">
        <v>868</v>
      </c>
      <c r="G183" s="77" t="s">
        <v>1129</v>
      </c>
      <c r="I183"/>
      <c r="L183" s="83"/>
    </row>
    <row r="184" spans="1:12" x14ac:dyDescent="0.3">
      <c r="A184" s="77" t="s">
        <v>1131</v>
      </c>
      <c r="B184" s="77" t="s">
        <v>1132</v>
      </c>
      <c r="C184" s="77" t="s">
        <v>868</v>
      </c>
      <c r="D184" s="79"/>
      <c r="F184" s="77" t="s">
        <v>868</v>
      </c>
      <c r="G184" s="77" t="s">
        <v>1131</v>
      </c>
      <c r="I184"/>
      <c r="L184" s="83"/>
    </row>
    <row r="185" spans="1:12" x14ac:dyDescent="0.3">
      <c r="A185" s="77" t="s">
        <v>1133</v>
      </c>
      <c r="B185" s="77" t="s">
        <v>1134</v>
      </c>
      <c r="C185" s="77" t="s">
        <v>849</v>
      </c>
      <c r="D185" s="79"/>
      <c r="F185" s="77" t="s">
        <v>849</v>
      </c>
      <c r="G185" s="77" t="s">
        <v>1133</v>
      </c>
      <c r="I185"/>
      <c r="L185" s="83"/>
    </row>
    <row r="186" spans="1:12" x14ac:dyDescent="0.3">
      <c r="A186" s="77" t="s">
        <v>1135</v>
      </c>
      <c r="B186" s="77" t="s">
        <v>1136</v>
      </c>
      <c r="C186" s="77" t="s">
        <v>674</v>
      </c>
      <c r="D186" s="79"/>
      <c r="F186" s="77" t="s">
        <v>674</v>
      </c>
      <c r="G186" s="77" t="s">
        <v>1135</v>
      </c>
      <c r="I186"/>
      <c r="L186" s="83"/>
    </row>
    <row r="187" spans="1:12" x14ac:dyDescent="0.3">
      <c r="A187" s="77" t="s">
        <v>1137</v>
      </c>
      <c r="B187" s="77" t="s">
        <v>1138</v>
      </c>
      <c r="C187" s="77" t="s">
        <v>703</v>
      </c>
      <c r="D187" s="79"/>
      <c r="F187" s="77" t="s">
        <v>703</v>
      </c>
      <c r="G187" s="77" t="s">
        <v>1137</v>
      </c>
      <c r="I187"/>
      <c r="L187" s="83"/>
    </row>
    <row r="188" spans="1:12" x14ac:dyDescent="0.3">
      <c r="A188" s="77" t="s">
        <v>1139</v>
      </c>
      <c r="B188" s="77" t="s">
        <v>1140</v>
      </c>
      <c r="C188" s="77" t="s">
        <v>931</v>
      </c>
      <c r="D188" s="79"/>
      <c r="F188" s="77" t="s">
        <v>931</v>
      </c>
      <c r="G188" s="77" t="s">
        <v>1139</v>
      </c>
      <c r="I188"/>
      <c r="L188" s="83"/>
    </row>
    <row r="189" spans="1:12" x14ac:dyDescent="0.3">
      <c r="A189" s="77" t="s">
        <v>1141</v>
      </c>
      <c r="B189" s="77" t="s">
        <v>1142</v>
      </c>
      <c r="C189" s="77" t="s">
        <v>699</v>
      </c>
      <c r="D189" s="79"/>
      <c r="F189" s="77" t="s">
        <v>699</v>
      </c>
      <c r="G189" s="77" t="s">
        <v>1141</v>
      </c>
      <c r="I189"/>
      <c r="L189" s="83"/>
    </row>
    <row r="190" spans="1:12" x14ac:dyDescent="0.3">
      <c r="A190" s="77" t="s">
        <v>1143</v>
      </c>
      <c r="B190" s="77" t="s">
        <v>1144</v>
      </c>
      <c r="C190" s="77" t="s">
        <v>863</v>
      </c>
      <c r="D190" s="79"/>
      <c r="F190" s="77" t="s">
        <v>863</v>
      </c>
      <c r="G190" s="77" t="s">
        <v>1143</v>
      </c>
      <c r="I190"/>
      <c r="L190" s="83"/>
    </row>
    <row r="191" spans="1:12" x14ac:dyDescent="0.3">
      <c r="A191" s="77" t="s">
        <v>1145</v>
      </c>
      <c r="B191" s="77" t="s">
        <v>1146</v>
      </c>
      <c r="C191" s="77" t="s">
        <v>671</v>
      </c>
      <c r="D191" s="79"/>
      <c r="F191" s="77" t="s">
        <v>671</v>
      </c>
      <c r="G191" s="77" t="s">
        <v>1145</v>
      </c>
      <c r="I191"/>
      <c r="L191" s="83"/>
    </row>
    <row r="192" spans="1:12" x14ac:dyDescent="0.3">
      <c r="A192" s="77" t="s">
        <v>1147</v>
      </c>
      <c r="B192" s="77" t="s">
        <v>1148</v>
      </c>
      <c r="C192" s="77" t="s">
        <v>732</v>
      </c>
      <c r="D192" s="79"/>
      <c r="F192" s="77" t="s">
        <v>732</v>
      </c>
      <c r="G192" s="77" t="s">
        <v>1147</v>
      </c>
      <c r="I192"/>
      <c r="L192" s="83"/>
    </row>
    <row r="193" spans="1:12" x14ac:dyDescent="0.3">
      <c r="A193" s="77" t="s">
        <v>1149</v>
      </c>
      <c r="B193" s="77" t="s">
        <v>1150</v>
      </c>
      <c r="C193" s="77" t="s">
        <v>908</v>
      </c>
      <c r="D193" s="79"/>
      <c r="F193" s="77" t="s">
        <v>908</v>
      </c>
      <c r="G193" s="77" t="s">
        <v>1149</v>
      </c>
      <c r="I193"/>
      <c r="L193" s="83"/>
    </row>
    <row r="194" spans="1:12" x14ac:dyDescent="0.3">
      <c r="A194" s="77" t="s">
        <v>1151</v>
      </c>
      <c r="B194" s="77" t="s">
        <v>1152</v>
      </c>
      <c r="C194" s="77" t="s">
        <v>683</v>
      </c>
      <c r="D194" s="79"/>
      <c r="F194" s="77" t="s">
        <v>683</v>
      </c>
      <c r="G194" s="77" t="s">
        <v>1151</v>
      </c>
      <c r="I194"/>
      <c r="L194" s="83"/>
    </row>
    <row r="195" spans="1:12" x14ac:dyDescent="0.3">
      <c r="A195" s="77" t="s">
        <v>1153</v>
      </c>
      <c r="B195" s="77" t="s">
        <v>1154</v>
      </c>
      <c r="C195" s="77" t="s">
        <v>761</v>
      </c>
      <c r="D195" s="79"/>
      <c r="F195" s="77" t="s">
        <v>761</v>
      </c>
      <c r="G195" s="77" t="s">
        <v>1153</v>
      </c>
      <c r="I195"/>
      <c r="L195" s="83"/>
    </row>
    <row r="196" spans="1:12" x14ac:dyDescent="0.3">
      <c r="A196" s="77" t="s">
        <v>1155</v>
      </c>
      <c r="B196" s="77" t="s">
        <v>1156</v>
      </c>
      <c r="C196" s="77" t="s">
        <v>746</v>
      </c>
      <c r="D196" s="79"/>
      <c r="F196" s="77" t="s">
        <v>746</v>
      </c>
      <c r="G196" s="77" t="s">
        <v>1155</v>
      </c>
      <c r="I196"/>
      <c r="L196" s="83"/>
    </row>
    <row r="197" spans="1:12" x14ac:dyDescent="0.3">
      <c r="A197" s="77" t="s">
        <v>1157</v>
      </c>
      <c r="B197" s="77" t="s">
        <v>1158</v>
      </c>
      <c r="C197" s="77" t="s">
        <v>908</v>
      </c>
      <c r="D197" s="79"/>
      <c r="F197" s="77" t="s">
        <v>908</v>
      </c>
      <c r="G197" s="77" t="s">
        <v>1157</v>
      </c>
      <c r="I197"/>
      <c r="L197" s="83"/>
    </row>
    <row r="198" spans="1:12" x14ac:dyDescent="0.3">
      <c r="A198" s="77" t="s">
        <v>1159</v>
      </c>
      <c r="B198" s="77" t="s">
        <v>1160</v>
      </c>
      <c r="C198" s="77" t="s">
        <v>953</v>
      </c>
      <c r="D198" s="79"/>
      <c r="F198" s="77" t="s">
        <v>953</v>
      </c>
      <c r="G198" s="77" t="s">
        <v>1159</v>
      </c>
      <c r="I198"/>
      <c r="L198" s="83"/>
    </row>
    <row r="199" spans="1:12" x14ac:dyDescent="0.3">
      <c r="A199" s="77" t="s">
        <v>1161</v>
      </c>
      <c r="B199" s="77" t="s">
        <v>1162</v>
      </c>
      <c r="C199" s="77" t="s">
        <v>714</v>
      </c>
      <c r="D199" s="79"/>
      <c r="F199" s="77" t="s">
        <v>714</v>
      </c>
      <c r="G199" s="77" t="s">
        <v>1161</v>
      </c>
      <c r="I199"/>
      <c r="L199" s="83"/>
    </row>
    <row r="200" spans="1:12" x14ac:dyDescent="0.3">
      <c r="A200" s="77" t="s">
        <v>1163</v>
      </c>
      <c r="B200" s="77" t="s">
        <v>1164</v>
      </c>
      <c r="C200" s="77" t="s">
        <v>863</v>
      </c>
      <c r="D200" s="79"/>
      <c r="F200" s="77" t="s">
        <v>863</v>
      </c>
      <c r="G200" s="77" t="s">
        <v>1163</v>
      </c>
      <c r="I200"/>
      <c r="L200" s="83"/>
    </row>
    <row r="201" spans="1:12" x14ac:dyDescent="0.3">
      <c r="A201" s="77" t="s">
        <v>1165</v>
      </c>
      <c r="B201" s="77" t="s">
        <v>1166</v>
      </c>
      <c r="C201" s="77" t="s">
        <v>761</v>
      </c>
      <c r="D201" s="79"/>
      <c r="F201" s="77" t="s">
        <v>761</v>
      </c>
      <c r="G201" s="77" t="s">
        <v>1165</v>
      </c>
      <c r="I201"/>
      <c r="L201" s="83"/>
    </row>
    <row r="202" spans="1:12" x14ac:dyDescent="0.3">
      <c r="A202" s="77" t="s">
        <v>1167</v>
      </c>
      <c r="B202" s="77" t="s">
        <v>1168</v>
      </c>
      <c r="C202" s="77" t="s">
        <v>820</v>
      </c>
      <c r="D202" s="79"/>
      <c r="F202" s="77" t="s">
        <v>820</v>
      </c>
      <c r="G202" s="77" t="s">
        <v>1167</v>
      </c>
      <c r="I202"/>
      <c r="L202" s="83"/>
    </row>
    <row r="203" spans="1:12" x14ac:dyDescent="0.3">
      <c r="A203" s="77" t="s">
        <v>1169</v>
      </c>
      <c r="B203" s="77" t="s">
        <v>1170</v>
      </c>
      <c r="C203" s="77" t="s">
        <v>791</v>
      </c>
      <c r="D203" s="79"/>
      <c r="F203" s="77" t="s">
        <v>791</v>
      </c>
      <c r="G203" s="77" t="s">
        <v>1169</v>
      </c>
      <c r="I203"/>
      <c r="L203" s="83"/>
    </row>
    <row r="204" spans="1:12" x14ac:dyDescent="0.3">
      <c r="A204" s="77" t="s">
        <v>1171</v>
      </c>
      <c r="B204" s="77" t="s">
        <v>1172</v>
      </c>
      <c r="C204" s="77" t="s">
        <v>743</v>
      </c>
      <c r="D204" s="79"/>
      <c r="F204" s="77" t="s">
        <v>743</v>
      </c>
      <c r="G204" s="77" t="s">
        <v>1171</v>
      </c>
      <c r="I204"/>
      <c r="L204" s="83"/>
    </row>
    <row r="205" spans="1:12" x14ac:dyDescent="0.3">
      <c r="A205" s="77" t="s">
        <v>1173</v>
      </c>
      <c r="B205" s="77" t="s">
        <v>1174</v>
      </c>
      <c r="C205" s="77" t="s">
        <v>757</v>
      </c>
      <c r="D205" s="79"/>
      <c r="F205" s="77" t="s">
        <v>757</v>
      </c>
      <c r="G205" s="77" t="s">
        <v>1173</v>
      </c>
      <c r="I205"/>
      <c r="L205" s="83"/>
    </row>
    <row r="206" spans="1:12" x14ac:dyDescent="0.3">
      <c r="A206" s="77" t="s">
        <v>1175</v>
      </c>
      <c r="B206" s="77" t="s">
        <v>1176</v>
      </c>
      <c r="C206" s="77" t="s">
        <v>707</v>
      </c>
      <c r="D206" s="79"/>
      <c r="F206" s="77" t="s">
        <v>707</v>
      </c>
      <c r="G206" s="77" t="s">
        <v>1175</v>
      </c>
      <c r="I206"/>
      <c r="L206" s="83"/>
    </row>
    <row r="207" spans="1:12" x14ac:dyDescent="0.3">
      <c r="A207" s="77" t="s">
        <v>1177</v>
      </c>
      <c r="B207" s="77" t="s">
        <v>1178</v>
      </c>
      <c r="C207" s="77" t="s">
        <v>671</v>
      </c>
      <c r="D207" s="79"/>
      <c r="F207" s="77" t="s">
        <v>671</v>
      </c>
      <c r="G207" s="77" t="s">
        <v>1177</v>
      </c>
      <c r="I207"/>
      <c r="L207" s="83"/>
    </row>
    <row r="208" spans="1:12" x14ac:dyDescent="0.3">
      <c r="A208" s="77" t="s">
        <v>1179</v>
      </c>
      <c r="B208" s="77" t="s">
        <v>1180</v>
      </c>
      <c r="C208" s="77" t="s">
        <v>674</v>
      </c>
      <c r="D208" s="79"/>
      <c r="F208" s="77" t="s">
        <v>674</v>
      </c>
      <c r="G208" s="77" t="s">
        <v>1179</v>
      </c>
      <c r="I208"/>
      <c r="L208" s="83"/>
    </row>
    <row r="209" spans="1:12" x14ac:dyDescent="0.3">
      <c r="A209" s="77" t="s">
        <v>1181</v>
      </c>
      <c r="B209" s="77" t="s">
        <v>1182</v>
      </c>
      <c r="C209" s="77" t="s">
        <v>732</v>
      </c>
      <c r="D209" s="79"/>
      <c r="F209" s="77" t="s">
        <v>732</v>
      </c>
      <c r="G209" s="77" t="s">
        <v>1181</v>
      </c>
      <c r="I209"/>
      <c r="L209" s="83"/>
    </row>
    <row r="210" spans="1:12" x14ac:dyDescent="0.3">
      <c r="A210" s="77" t="s">
        <v>1183</v>
      </c>
      <c r="B210" s="77" t="s">
        <v>1184</v>
      </c>
      <c r="C210" s="77" t="s">
        <v>683</v>
      </c>
      <c r="D210" s="79"/>
      <c r="F210" s="77" t="s">
        <v>683</v>
      </c>
      <c r="G210" s="77" t="s">
        <v>1183</v>
      </c>
      <c r="I210"/>
      <c r="L210" s="83"/>
    </row>
    <row r="211" spans="1:12" x14ac:dyDescent="0.3">
      <c r="A211" s="77" t="s">
        <v>1185</v>
      </c>
      <c r="B211" s="77" t="s">
        <v>1186</v>
      </c>
      <c r="C211" s="77" t="s">
        <v>761</v>
      </c>
      <c r="D211" s="79"/>
      <c r="F211" s="77" t="s">
        <v>761</v>
      </c>
      <c r="G211" s="77" t="s">
        <v>1185</v>
      </c>
      <c r="I211"/>
      <c r="L211" s="83"/>
    </row>
    <row r="212" spans="1:12" x14ac:dyDescent="0.3">
      <c r="A212" s="77" t="s">
        <v>1187</v>
      </c>
      <c r="B212" s="77" t="s">
        <v>1188</v>
      </c>
      <c r="C212" s="77" t="s">
        <v>925</v>
      </c>
      <c r="D212" s="79"/>
      <c r="F212" s="77" t="s">
        <v>925</v>
      </c>
      <c r="G212" s="77" t="s">
        <v>1187</v>
      </c>
      <c r="I212"/>
      <c r="L212" s="83"/>
    </row>
    <row r="213" spans="1:12" x14ac:dyDescent="0.3">
      <c r="A213" s="77" t="s">
        <v>1189</v>
      </c>
      <c r="B213" s="77" t="s">
        <v>1190</v>
      </c>
      <c r="C213" s="77" t="s">
        <v>767</v>
      </c>
      <c r="D213" s="79"/>
      <c r="F213" s="77" t="s">
        <v>767</v>
      </c>
      <c r="G213" s="77" t="s">
        <v>1189</v>
      </c>
      <c r="I213"/>
      <c r="L213" s="83"/>
    </row>
    <row r="214" spans="1:12" x14ac:dyDescent="0.3">
      <c r="A214" s="77" t="s">
        <v>1191</v>
      </c>
      <c r="B214" s="77" t="s">
        <v>1192</v>
      </c>
      <c r="C214" s="77" t="s">
        <v>757</v>
      </c>
      <c r="D214" s="79"/>
      <c r="F214" s="77" t="s">
        <v>757</v>
      </c>
      <c r="G214" s="77" t="s">
        <v>1191</v>
      </c>
      <c r="I214"/>
      <c r="L214" s="83"/>
    </row>
    <row r="215" spans="1:12" x14ac:dyDescent="0.3">
      <c r="A215" s="77" t="s">
        <v>1193</v>
      </c>
      <c r="B215" s="77" t="s">
        <v>1194</v>
      </c>
      <c r="C215" s="77" t="s">
        <v>767</v>
      </c>
      <c r="D215" s="79"/>
      <c r="F215" s="77" t="s">
        <v>767</v>
      </c>
      <c r="G215" s="77" t="s">
        <v>1193</v>
      </c>
      <c r="I215"/>
      <c r="L215" s="83"/>
    </row>
    <row r="216" spans="1:12" x14ac:dyDescent="0.3">
      <c r="A216" s="77" t="s">
        <v>1195</v>
      </c>
      <c r="B216" s="77" t="s">
        <v>1196</v>
      </c>
      <c r="C216" s="77" t="s">
        <v>725</v>
      </c>
      <c r="D216" s="79"/>
      <c r="F216" s="77" t="s">
        <v>725</v>
      </c>
      <c r="G216" s="77" t="s">
        <v>1195</v>
      </c>
      <c r="I216"/>
      <c r="L216" s="83"/>
    </row>
    <row r="217" spans="1:12" x14ac:dyDescent="0.3">
      <c r="A217" s="77" t="s">
        <v>1197</v>
      </c>
      <c r="B217" s="77" t="s">
        <v>1198</v>
      </c>
      <c r="C217" s="77" t="s">
        <v>707</v>
      </c>
      <c r="D217" s="79"/>
      <c r="F217" s="77" t="s">
        <v>707</v>
      </c>
      <c r="G217" s="77" t="s">
        <v>1197</v>
      </c>
      <c r="I217"/>
      <c r="L217" s="83"/>
    </row>
    <row r="218" spans="1:12" x14ac:dyDescent="0.3">
      <c r="A218" s="77" t="s">
        <v>1199</v>
      </c>
      <c r="B218" s="77" t="s">
        <v>1200</v>
      </c>
      <c r="C218" s="77" t="s">
        <v>940</v>
      </c>
      <c r="D218" s="79"/>
      <c r="F218" s="77" t="s">
        <v>940</v>
      </c>
      <c r="G218" s="77" t="s">
        <v>1199</v>
      </c>
      <c r="I218"/>
      <c r="L218" s="83"/>
    </row>
    <row r="219" spans="1:12" x14ac:dyDescent="0.3">
      <c r="A219" s="77" t="s">
        <v>1201</v>
      </c>
      <c r="B219" s="77" t="s">
        <v>1202</v>
      </c>
      <c r="C219" s="77" t="s">
        <v>922</v>
      </c>
      <c r="D219" s="79"/>
      <c r="F219" s="77" t="s">
        <v>922</v>
      </c>
      <c r="G219" s="77" t="s">
        <v>1201</v>
      </c>
      <c r="I219"/>
      <c r="L219" s="83"/>
    </row>
    <row r="220" spans="1:12" x14ac:dyDescent="0.3">
      <c r="A220" s="77" t="s">
        <v>1203</v>
      </c>
      <c r="B220" s="77" t="s">
        <v>1204</v>
      </c>
      <c r="C220" s="77" t="s">
        <v>791</v>
      </c>
      <c r="D220" s="79"/>
      <c r="F220" s="77" t="s">
        <v>791</v>
      </c>
      <c r="G220" s="77" t="s">
        <v>1203</v>
      </c>
      <c r="I220"/>
      <c r="L220" s="83"/>
    </row>
    <row r="221" spans="1:12" x14ac:dyDescent="0.3">
      <c r="A221" s="77" t="s">
        <v>1205</v>
      </c>
      <c r="B221" s="77" t="s">
        <v>1206</v>
      </c>
      <c r="C221" s="77" t="s">
        <v>761</v>
      </c>
      <c r="D221" s="79"/>
      <c r="F221" s="77" t="s">
        <v>761</v>
      </c>
      <c r="G221" s="77" t="s">
        <v>1205</v>
      </c>
      <c r="I221"/>
      <c r="L221" s="83"/>
    </row>
    <row r="222" spans="1:12" x14ac:dyDescent="0.3">
      <c r="A222" s="77" t="s">
        <v>1207</v>
      </c>
      <c r="B222" s="77" t="s">
        <v>1208</v>
      </c>
      <c r="C222" s="77" t="s">
        <v>850</v>
      </c>
      <c r="D222" s="79"/>
      <c r="F222" s="77" t="s">
        <v>850</v>
      </c>
      <c r="G222" s="77" t="s">
        <v>1207</v>
      </c>
      <c r="I222"/>
      <c r="L222" s="83"/>
    </row>
    <row r="223" spans="1:12" x14ac:dyDescent="0.3">
      <c r="A223" s="77" t="s">
        <v>1209</v>
      </c>
      <c r="B223" s="77" t="s">
        <v>1210</v>
      </c>
      <c r="C223" s="77" t="s">
        <v>719</v>
      </c>
      <c r="D223" s="79"/>
      <c r="F223" s="77" t="s">
        <v>719</v>
      </c>
      <c r="G223" s="77" t="s">
        <v>1209</v>
      </c>
      <c r="I223"/>
      <c r="L223" s="83"/>
    </row>
    <row r="224" spans="1:12" x14ac:dyDescent="0.3">
      <c r="A224" s="77" t="s">
        <v>1211</v>
      </c>
      <c r="B224" s="77" t="s">
        <v>1212</v>
      </c>
      <c r="C224" s="77" t="s">
        <v>925</v>
      </c>
      <c r="D224" s="79"/>
      <c r="F224" s="77" t="s">
        <v>925</v>
      </c>
      <c r="G224" s="77" t="s">
        <v>1211</v>
      </c>
      <c r="I224"/>
      <c r="L224" s="83"/>
    </row>
    <row r="225" spans="1:12" x14ac:dyDescent="0.3">
      <c r="A225" s="77" t="s">
        <v>1213</v>
      </c>
      <c r="B225" s="77" t="s">
        <v>1214</v>
      </c>
      <c r="C225" s="77" t="s">
        <v>736</v>
      </c>
      <c r="D225" s="79"/>
      <c r="F225" s="77" t="s">
        <v>736</v>
      </c>
      <c r="G225" s="77" t="s">
        <v>1213</v>
      </c>
      <c r="I225"/>
      <c r="L225" s="83"/>
    </row>
    <row r="226" spans="1:12" x14ac:dyDescent="0.3">
      <c r="A226" s="77" t="s">
        <v>1215</v>
      </c>
      <c r="B226" s="77" t="s">
        <v>1216</v>
      </c>
      <c r="C226" s="77" t="s">
        <v>757</v>
      </c>
      <c r="D226" s="79"/>
      <c r="F226" s="77" t="s">
        <v>757</v>
      </c>
      <c r="G226" s="77" t="s">
        <v>1215</v>
      </c>
      <c r="I226"/>
      <c r="L226" s="83"/>
    </row>
    <row r="227" spans="1:12" x14ac:dyDescent="0.3">
      <c r="A227" s="77" t="s">
        <v>1217</v>
      </c>
      <c r="B227" s="77" t="s">
        <v>1218</v>
      </c>
      <c r="C227" s="77" t="s">
        <v>937</v>
      </c>
      <c r="D227" s="79"/>
      <c r="F227" s="77" t="s">
        <v>937</v>
      </c>
      <c r="G227" s="77" t="s">
        <v>1217</v>
      </c>
      <c r="I227"/>
      <c r="L227" s="83"/>
    </row>
    <row r="228" spans="1:12" x14ac:dyDescent="0.3">
      <c r="A228" s="77" t="s">
        <v>1219</v>
      </c>
      <c r="B228" s="77" t="s">
        <v>1220</v>
      </c>
      <c r="C228" s="77" t="s">
        <v>675</v>
      </c>
      <c r="D228" s="79"/>
      <c r="F228" s="77" t="s">
        <v>675</v>
      </c>
      <c r="G228" s="77" t="s">
        <v>1219</v>
      </c>
      <c r="I228"/>
      <c r="L228" s="83"/>
    </row>
    <row r="229" spans="1:12" x14ac:dyDescent="0.3">
      <c r="A229" s="77" t="s">
        <v>1221</v>
      </c>
      <c r="B229" s="77" t="s">
        <v>1222</v>
      </c>
      <c r="C229" s="77" t="s">
        <v>767</v>
      </c>
      <c r="D229" s="79"/>
      <c r="F229" s="77" t="s">
        <v>767</v>
      </c>
      <c r="G229" s="77" t="s">
        <v>1221</v>
      </c>
      <c r="I229"/>
      <c r="L229" s="83"/>
    </row>
    <row r="230" spans="1:12" x14ac:dyDescent="0.3">
      <c r="A230" s="77" t="s">
        <v>1223</v>
      </c>
      <c r="B230" s="77" t="s">
        <v>1224</v>
      </c>
      <c r="C230" s="77" t="s">
        <v>940</v>
      </c>
      <c r="D230" s="79"/>
      <c r="F230" s="77" t="s">
        <v>940</v>
      </c>
      <c r="G230" s="77" t="s">
        <v>1223</v>
      </c>
      <c r="I230"/>
      <c r="L230" s="83"/>
    </row>
    <row r="231" spans="1:12" x14ac:dyDescent="0.3">
      <c r="A231" s="77" t="s">
        <v>1225</v>
      </c>
      <c r="B231" s="77" t="s">
        <v>1226</v>
      </c>
      <c r="C231" s="77" t="s">
        <v>919</v>
      </c>
      <c r="D231" s="79"/>
      <c r="F231" s="77" t="s">
        <v>919</v>
      </c>
      <c r="G231" s="77" t="s">
        <v>1225</v>
      </c>
      <c r="I231"/>
      <c r="L231" s="83"/>
    </row>
    <row r="232" spans="1:12" x14ac:dyDescent="0.3">
      <c r="A232" s="77" t="s">
        <v>1227</v>
      </c>
      <c r="B232" s="77" t="s">
        <v>1228</v>
      </c>
      <c r="C232" s="77" t="s">
        <v>868</v>
      </c>
      <c r="D232" s="79"/>
      <c r="F232" s="77" t="s">
        <v>868</v>
      </c>
      <c r="G232" s="77" t="s">
        <v>1227</v>
      </c>
      <c r="I232"/>
      <c r="L232" s="83"/>
    </row>
    <row r="233" spans="1:12" x14ac:dyDescent="0.3">
      <c r="A233" s="77" t="s">
        <v>1229</v>
      </c>
      <c r="B233" s="77" t="s">
        <v>1230</v>
      </c>
      <c r="C233" s="77" t="s">
        <v>931</v>
      </c>
      <c r="D233" s="79"/>
      <c r="F233" s="77" t="s">
        <v>931</v>
      </c>
      <c r="G233" s="77" t="s">
        <v>1229</v>
      </c>
      <c r="I233"/>
      <c r="L233" s="83"/>
    </row>
    <row r="234" spans="1:12" x14ac:dyDescent="0.3">
      <c r="A234" s="77" t="s">
        <v>1231</v>
      </c>
      <c r="B234" s="77" t="s">
        <v>1232</v>
      </c>
      <c r="C234" s="77" t="s">
        <v>711</v>
      </c>
      <c r="D234" s="79"/>
      <c r="F234" s="77" t="s">
        <v>711</v>
      </c>
      <c r="G234" s="77" t="s">
        <v>1231</v>
      </c>
      <c r="I234"/>
      <c r="L234" s="83"/>
    </row>
    <row r="235" spans="1:12" x14ac:dyDescent="0.3">
      <c r="A235" s="77" t="s">
        <v>1233</v>
      </c>
      <c r="B235" s="77" t="s">
        <v>1234</v>
      </c>
      <c r="C235" s="77" t="s">
        <v>782</v>
      </c>
      <c r="D235" s="79"/>
      <c r="F235" s="77" t="s">
        <v>782</v>
      </c>
      <c r="G235" s="77" t="s">
        <v>1233</v>
      </c>
      <c r="I235"/>
      <c r="L235" s="83"/>
    </row>
    <row r="236" spans="1:12" x14ac:dyDescent="0.3">
      <c r="A236" s="77" t="s">
        <v>1235</v>
      </c>
      <c r="B236" s="77" t="s">
        <v>1236</v>
      </c>
      <c r="C236" s="77" t="s">
        <v>868</v>
      </c>
      <c r="D236" s="79"/>
      <c r="F236" s="77" t="s">
        <v>868</v>
      </c>
      <c r="G236" s="77" t="s">
        <v>1235</v>
      </c>
      <c r="I236"/>
      <c r="L236" s="83"/>
    </row>
    <row r="237" spans="1:12" x14ac:dyDescent="0.3">
      <c r="A237" s="77" t="s">
        <v>1237</v>
      </c>
      <c r="B237" s="77" t="s">
        <v>1238</v>
      </c>
      <c r="C237" s="77" t="s">
        <v>882</v>
      </c>
      <c r="D237" s="79"/>
      <c r="F237" s="77" t="s">
        <v>882</v>
      </c>
      <c r="G237" s="77" t="s">
        <v>1237</v>
      </c>
      <c r="I237"/>
      <c r="L237" s="83"/>
    </row>
    <row r="238" spans="1:12" x14ac:dyDescent="0.3">
      <c r="A238" s="77" t="s">
        <v>1239</v>
      </c>
      <c r="B238" s="77" t="s">
        <v>1240</v>
      </c>
      <c r="C238" s="77" t="s">
        <v>699</v>
      </c>
      <c r="D238" s="79"/>
      <c r="F238" s="77" t="s">
        <v>699</v>
      </c>
      <c r="G238" s="77" t="s">
        <v>1239</v>
      </c>
      <c r="I238"/>
      <c r="L238" s="83"/>
    </row>
    <row r="239" spans="1:12" x14ac:dyDescent="0.3">
      <c r="A239" s="77" t="s">
        <v>1241</v>
      </c>
      <c r="B239" s="77" t="s">
        <v>1242</v>
      </c>
      <c r="C239" s="77" t="s">
        <v>703</v>
      </c>
      <c r="D239" s="79"/>
      <c r="F239" s="77" t="s">
        <v>703</v>
      </c>
      <c r="G239" s="77" t="s">
        <v>1241</v>
      </c>
      <c r="I239"/>
      <c r="L239" s="83"/>
    </row>
    <row r="240" spans="1:12" x14ac:dyDescent="0.3">
      <c r="A240" s="77" t="s">
        <v>1243</v>
      </c>
      <c r="B240" s="77" t="s">
        <v>1244</v>
      </c>
      <c r="C240" s="77" t="s">
        <v>733</v>
      </c>
      <c r="D240" s="79"/>
      <c r="F240" s="77" t="s">
        <v>733</v>
      </c>
      <c r="G240" s="77" t="s">
        <v>1243</v>
      </c>
      <c r="I240"/>
      <c r="L240" s="83"/>
    </row>
    <row r="241" spans="1:12" x14ac:dyDescent="0.3">
      <c r="A241" s="77" t="s">
        <v>1245</v>
      </c>
      <c r="B241" s="77" t="s">
        <v>1246</v>
      </c>
      <c r="C241" s="77" t="s">
        <v>856</v>
      </c>
      <c r="D241" s="79"/>
      <c r="F241" s="77" t="s">
        <v>856</v>
      </c>
      <c r="G241" s="77" t="s">
        <v>1245</v>
      </c>
      <c r="I241"/>
      <c r="L241" s="83"/>
    </row>
    <row r="242" spans="1:12" x14ac:dyDescent="0.3">
      <c r="A242" s="77" t="s">
        <v>1247</v>
      </c>
      <c r="B242" s="77" t="s">
        <v>1248</v>
      </c>
      <c r="C242" s="77" t="s">
        <v>729</v>
      </c>
      <c r="D242" s="79"/>
      <c r="F242" s="77" t="s">
        <v>729</v>
      </c>
      <c r="G242" s="77" t="s">
        <v>1247</v>
      </c>
      <c r="I242"/>
      <c r="L242" s="83"/>
    </row>
    <row r="243" spans="1:12" x14ac:dyDescent="0.3">
      <c r="A243" s="77" t="s">
        <v>1249</v>
      </c>
      <c r="B243" s="77" t="s">
        <v>1250</v>
      </c>
      <c r="C243" s="77" t="s">
        <v>892</v>
      </c>
      <c r="D243" s="79"/>
      <c r="F243" s="77" t="s">
        <v>892</v>
      </c>
      <c r="G243" s="77" t="s">
        <v>1249</v>
      </c>
      <c r="I243"/>
      <c r="L243" s="83"/>
    </row>
    <row r="244" spans="1:12" x14ac:dyDescent="0.3">
      <c r="A244" s="77" t="s">
        <v>1251</v>
      </c>
      <c r="B244" s="77" t="s">
        <v>1252</v>
      </c>
      <c r="C244" s="77" t="s">
        <v>691</v>
      </c>
      <c r="D244" s="79"/>
      <c r="F244" s="77" t="s">
        <v>691</v>
      </c>
      <c r="G244" s="77" t="s">
        <v>1251</v>
      </c>
      <c r="I244"/>
      <c r="L244" s="83"/>
    </row>
    <row r="245" spans="1:12" x14ac:dyDescent="0.3">
      <c r="A245" s="77" t="s">
        <v>1253</v>
      </c>
      <c r="B245" s="77" t="s">
        <v>1254</v>
      </c>
      <c r="C245" s="77" t="s">
        <v>836</v>
      </c>
      <c r="D245" s="79"/>
      <c r="F245" s="77" t="s">
        <v>836</v>
      </c>
      <c r="G245" s="77" t="s">
        <v>1253</v>
      </c>
      <c r="I245"/>
      <c r="L245" s="83"/>
    </row>
    <row r="246" spans="1:12" x14ac:dyDescent="0.3">
      <c r="A246" s="77" t="s">
        <v>1255</v>
      </c>
      <c r="B246" s="77" t="s">
        <v>1256</v>
      </c>
      <c r="C246" s="77" t="s">
        <v>729</v>
      </c>
      <c r="D246" s="79"/>
      <c r="F246" s="77" t="s">
        <v>729</v>
      </c>
      <c r="G246" s="77" t="s">
        <v>1255</v>
      </c>
      <c r="I246"/>
      <c r="L246" s="83"/>
    </row>
    <row r="247" spans="1:12" x14ac:dyDescent="0.3">
      <c r="A247" s="77" t="s">
        <v>1257</v>
      </c>
      <c r="B247" s="77" t="s">
        <v>1258</v>
      </c>
      <c r="C247" s="77" t="s">
        <v>732</v>
      </c>
      <c r="D247" s="79"/>
      <c r="F247" s="77" t="s">
        <v>732</v>
      </c>
      <c r="G247" s="77" t="s">
        <v>1257</v>
      </c>
      <c r="I247"/>
      <c r="L247" s="83"/>
    </row>
    <row r="248" spans="1:12" x14ac:dyDescent="0.3">
      <c r="A248" s="77" t="s">
        <v>1259</v>
      </c>
      <c r="B248" s="77" t="s">
        <v>1260</v>
      </c>
      <c r="C248" s="77" t="s">
        <v>868</v>
      </c>
      <c r="D248" s="79"/>
      <c r="F248" s="77" t="s">
        <v>868</v>
      </c>
      <c r="G248" s="77" t="s">
        <v>1259</v>
      </c>
      <c r="I248"/>
      <c r="L248" s="83"/>
    </row>
    <row r="249" spans="1:12" x14ac:dyDescent="0.3">
      <c r="A249" s="77" t="s">
        <v>1261</v>
      </c>
      <c r="B249" s="77" t="s">
        <v>1262</v>
      </c>
      <c r="C249" s="77" t="s">
        <v>840</v>
      </c>
      <c r="D249" s="79"/>
      <c r="F249" s="77" t="s">
        <v>840</v>
      </c>
      <c r="G249" s="77" t="s">
        <v>1261</v>
      </c>
      <c r="I249"/>
      <c r="L249" s="83"/>
    </row>
    <row r="250" spans="1:12" x14ac:dyDescent="0.3">
      <c r="A250" s="77" t="s">
        <v>1263</v>
      </c>
      <c r="B250" s="77" t="s">
        <v>1264</v>
      </c>
      <c r="C250" s="77" t="s">
        <v>666</v>
      </c>
      <c r="D250" s="79"/>
      <c r="F250" s="77" t="s">
        <v>666</v>
      </c>
      <c r="G250" s="77" t="s">
        <v>1263</v>
      </c>
      <c r="I250"/>
      <c r="L250" s="83"/>
    </row>
    <row r="251" spans="1:12" x14ac:dyDescent="0.3">
      <c r="A251" s="77" t="s">
        <v>1265</v>
      </c>
      <c r="B251" s="77" t="s">
        <v>1266</v>
      </c>
      <c r="C251" s="77" t="s">
        <v>758</v>
      </c>
      <c r="D251" s="79"/>
      <c r="F251" s="77" t="s">
        <v>758</v>
      </c>
      <c r="G251" s="77" t="s">
        <v>1265</v>
      </c>
      <c r="I251"/>
      <c r="L251" s="83"/>
    </row>
    <row r="252" spans="1:12" x14ac:dyDescent="0.3">
      <c r="A252" s="77" t="s">
        <v>1267</v>
      </c>
      <c r="B252" s="77" t="s">
        <v>1268</v>
      </c>
      <c r="C252" s="77" t="s">
        <v>674</v>
      </c>
      <c r="D252" s="79"/>
      <c r="F252" s="77" t="s">
        <v>674</v>
      </c>
      <c r="G252" s="77" t="s">
        <v>1267</v>
      </c>
      <c r="I252"/>
      <c r="L252" s="83"/>
    </row>
    <row r="253" spans="1:12" x14ac:dyDescent="0.3">
      <c r="A253" s="77" t="s">
        <v>1269</v>
      </c>
      <c r="B253" s="77" t="s">
        <v>1270</v>
      </c>
      <c r="C253" s="77" t="s">
        <v>963</v>
      </c>
      <c r="D253" s="79"/>
      <c r="F253" s="77" t="s">
        <v>963</v>
      </c>
      <c r="G253" s="77" t="s">
        <v>1269</v>
      </c>
      <c r="I253"/>
      <c r="L253" s="83"/>
    </row>
    <row r="254" spans="1:12" x14ac:dyDescent="0.3">
      <c r="A254" s="77" t="s">
        <v>1271</v>
      </c>
      <c r="B254" s="77" t="s">
        <v>1272</v>
      </c>
      <c r="C254" s="77" t="s">
        <v>846</v>
      </c>
      <c r="D254" s="79"/>
      <c r="F254" s="77" t="s">
        <v>846</v>
      </c>
      <c r="G254" s="77" t="s">
        <v>1271</v>
      </c>
      <c r="I254"/>
      <c r="L254" s="83"/>
    </row>
    <row r="255" spans="1:12" x14ac:dyDescent="0.3">
      <c r="A255" s="77" t="s">
        <v>1273</v>
      </c>
      <c r="B255" s="77" t="s">
        <v>1274</v>
      </c>
      <c r="C255" s="77" t="s">
        <v>707</v>
      </c>
      <c r="D255" s="79"/>
      <c r="F255" s="77" t="s">
        <v>707</v>
      </c>
      <c r="G255" s="77" t="s">
        <v>1273</v>
      </c>
      <c r="I255"/>
      <c r="L255" s="83"/>
    </row>
    <row r="256" spans="1:12" x14ac:dyDescent="0.3">
      <c r="A256" s="77" t="s">
        <v>1275</v>
      </c>
      <c r="B256" s="77" t="s">
        <v>1276</v>
      </c>
      <c r="C256" s="77" t="s">
        <v>733</v>
      </c>
      <c r="D256" s="79"/>
      <c r="F256" s="77" t="s">
        <v>733</v>
      </c>
      <c r="G256" s="77" t="s">
        <v>1275</v>
      </c>
      <c r="I256"/>
      <c r="L256" s="83"/>
    </row>
    <row r="257" spans="1:12" x14ac:dyDescent="0.3">
      <c r="A257" s="77" t="s">
        <v>1277</v>
      </c>
      <c r="B257" s="77" t="s">
        <v>1278</v>
      </c>
      <c r="C257" s="77" t="s">
        <v>679</v>
      </c>
      <c r="D257" s="79"/>
      <c r="F257" s="77" t="s">
        <v>679</v>
      </c>
      <c r="G257" s="77" t="s">
        <v>1277</v>
      </c>
      <c r="I257"/>
      <c r="L257" s="83"/>
    </row>
    <row r="258" spans="1:12" x14ac:dyDescent="0.3">
      <c r="A258" s="77" t="s">
        <v>1279</v>
      </c>
      <c r="B258" s="77" t="s">
        <v>1280</v>
      </c>
      <c r="C258" s="77" t="s">
        <v>840</v>
      </c>
      <c r="D258" s="79"/>
      <c r="F258" s="77" t="s">
        <v>840</v>
      </c>
      <c r="G258" s="77" t="s">
        <v>1279</v>
      </c>
      <c r="I258"/>
      <c r="L258" s="83"/>
    </row>
    <row r="259" spans="1:12" x14ac:dyDescent="0.3">
      <c r="A259" s="77" t="s">
        <v>1281</v>
      </c>
      <c r="B259" s="77" t="s">
        <v>1282</v>
      </c>
      <c r="C259" s="77" t="s">
        <v>879</v>
      </c>
      <c r="D259" s="79"/>
      <c r="F259" s="77" t="s">
        <v>879</v>
      </c>
      <c r="G259" s="77" t="s">
        <v>1281</v>
      </c>
      <c r="I259"/>
      <c r="L259" s="83"/>
    </row>
    <row r="260" spans="1:12" x14ac:dyDescent="0.3">
      <c r="A260" s="77" t="s">
        <v>1283</v>
      </c>
      <c r="B260" s="77" t="s">
        <v>1284</v>
      </c>
      <c r="C260" s="77" t="s">
        <v>695</v>
      </c>
      <c r="D260" s="79"/>
      <c r="F260" s="77" t="s">
        <v>695</v>
      </c>
      <c r="G260" s="77" t="s">
        <v>1283</v>
      </c>
      <c r="I260"/>
      <c r="L260" s="83"/>
    </row>
    <row r="261" spans="1:12" x14ac:dyDescent="0.3">
      <c r="A261" s="77" t="s">
        <v>1285</v>
      </c>
      <c r="B261" s="77" t="s">
        <v>1286</v>
      </c>
      <c r="C261" s="77" t="s">
        <v>809</v>
      </c>
      <c r="D261" s="79"/>
      <c r="F261" s="77" t="s">
        <v>809</v>
      </c>
      <c r="G261" s="77" t="s">
        <v>1285</v>
      </c>
      <c r="I261"/>
      <c r="L261" s="83"/>
    </row>
    <row r="262" spans="1:12" x14ac:dyDescent="0.3">
      <c r="A262" s="77" t="s">
        <v>1287</v>
      </c>
      <c r="B262" s="77" t="s">
        <v>1288</v>
      </c>
      <c r="C262" s="77" t="s">
        <v>846</v>
      </c>
      <c r="D262" s="79"/>
      <c r="F262" s="77" t="s">
        <v>846</v>
      </c>
      <c r="G262" s="77" t="s">
        <v>1287</v>
      </c>
      <c r="I262"/>
      <c r="L262" s="83"/>
    </row>
    <row r="263" spans="1:12" x14ac:dyDescent="0.3">
      <c r="A263" s="77" t="s">
        <v>1289</v>
      </c>
      <c r="B263" s="77" t="s">
        <v>1290</v>
      </c>
      <c r="C263" s="77" t="s">
        <v>725</v>
      </c>
      <c r="D263" s="79"/>
      <c r="F263" s="77" t="s">
        <v>725</v>
      </c>
      <c r="G263" s="77" t="s">
        <v>1289</v>
      </c>
      <c r="I263"/>
      <c r="L263" s="83"/>
    </row>
    <row r="264" spans="1:12" x14ac:dyDescent="0.3">
      <c r="A264" s="77" t="s">
        <v>1291</v>
      </c>
      <c r="B264" s="77" t="s">
        <v>1292</v>
      </c>
      <c r="C264" s="77" t="s">
        <v>850</v>
      </c>
      <c r="D264" s="79"/>
      <c r="F264" s="77" t="s">
        <v>850</v>
      </c>
      <c r="G264" s="77" t="s">
        <v>1291</v>
      </c>
      <c r="I264"/>
      <c r="L264" s="83"/>
    </row>
    <row r="265" spans="1:12" x14ac:dyDescent="0.3">
      <c r="A265" s="77" t="s">
        <v>1293</v>
      </c>
      <c r="B265" s="77" t="s">
        <v>1294</v>
      </c>
      <c r="C265" s="77" t="s">
        <v>687</v>
      </c>
      <c r="D265" s="79"/>
      <c r="F265" s="77" t="s">
        <v>687</v>
      </c>
      <c r="G265" s="77" t="s">
        <v>1293</v>
      </c>
      <c r="I265"/>
      <c r="L265" s="83"/>
    </row>
    <row r="266" spans="1:12" x14ac:dyDescent="0.3">
      <c r="A266" s="77" t="s">
        <v>1295</v>
      </c>
      <c r="B266" s="77" t="s">
        <v>1296</v>
      </c>
      <c r="C266" s="77" t="s">
        <v>674</v>
      </c>
      <c r="D266" s="79"/>
      <c r="F266" s="77" t="s">
        <v>674</v>
      </c>
      <c r="G266" s="77" t="s">
        <v>1295</v>
      </c>
      <c r="I266"/>
      <c r="L266" s="83"/>
    </row>
    <row r="267" spans="1:12" x14ac:dyDescent="0.3">
      <c r="A267" s="77" t="s">
        <v>1297</v>
      </c>
      <c r="B267" s="77" t="s">
        <v>1298</v>
      </c>
      <c r="C267" s="77" t="s">
        <v>710</v>
      </c>
      <c r="D267" s="79"/>
      <c r="F267" s="77" t="s">
        <v>710</v>
      </c>
      <c r="G267" s="77" t="s">
        <v>1297</v>
      </c>
      <c r="I267"/>
      <c r="L267" s="83"/>
    </row>
    <row r="268" spans="1:12" x14ac:dyDescent="0.3">
      <c r="A268" s="77" t="s">
        <v>1299</v>
      </c>
      <c r="B268" s="77" t="s">
        <v>1300</v>
      </c>
      <c r="C268" s="77" t="s">
        <v>702</v>
      </c>
      <c r="D268" s="79"/>
      <c r="F268" s="77" t="s">
        <v>702</v>
      </c>
      <c r="G268" s="77" t="s">
        <v>1299</v>
      </c>
      <c r="I268"/>
      <c r="L268" s="83"/>
    </row>
    <row r="269" spans="1:12" x14ac:dyDescent="0.3">
      <c r="A269" s="77" t="s">
        <v>1301</v>
      </c>
      <c r="B269" s="77" t="s">
        <v>1302</v>
      </c>
      <c r="C269" s="77" t="s">
        <v>840</v>
      </c>
      <c r="D269" s="79"/>
      <c r="F269" s="77" t="s">
        <v>840</v>
      </c>
      <c r="G269" s="77" t="s">
        <v>1301</v>
      </c>
      <c r="I269"/>
      <c r="L269" s="83"/>
    </row>
    <row r="270" spans="1:12" x14ac:dyDescent="0.3">
      <c r="A270" s="77" t="s">
        <v>1303</v>
      </c>
      <c r="B270" s="77" t="s">
        <v>1304</v>
      </c>
      <c r="C270" s="77" t="s">
        <v>722</v>
      </c>
      <c r="D270" s="79"/>
      <c r="F270" s="77" t="s">
        <v>722</v>
      </c>
      <c r="G270" s="77" t="s">
        <v>1303</v>
      </c>
      <c r="I270"/>
      <c r="L270" s="83"/>
    </row>
    <row r="271" spans="1:12" x14ac:dyDescent="0.3">
      <c r="A271" s="77" t="s">
        <v>1305</v>
      </c>
      <c r="B271" s="77" t="s">
        <v>1306</v>
      </c>
      <c r="C271" s="77" t="s">
        <v>850</v>
      </c>
      <c r="D271" s="79"/>
      <c r="F271" s="77" t="s">
        <v>850</v>
      </c>
      <c r="G271" s="77" t="s">
        <v>1305</v>
      </c>
      <c r="I271"/>
      <c r="L271" s="83"/>
    </row>
    <row r="272" spans="1:12" x14ac:dyDescent="0.3">
      <c r="A272" s="77" t="s">
        <v>1307</v>
      </c>
      <c r="B272" s="77" t="s">
        <v>1308</v>
      </c>
      <c r="C272" s="77" t="s">
        <v>679</v>
      </c>
      <c r="D272" s="79"/>
      <c r="F272" s="77" t="s">
        <v>679</v>
      </c>
      <c r="G272" s="77" t="s">
        <v>1307</v>
      </c>
      <c r="I272"/>
      <c r="L272" s="83"/>
    </row>
    <row r="273" spans="1:12" x14ac:dyDescent="0.3">
      <c r="A273" s="77" t="s">
        <v>1309</v>
      </c>
      <c r="B273" s="77" t="s">
        <v>1310</v>
      </c>
      <c r="C273" s="77" t="s">
        <v>766</v>
      </c>
      <c r="D273" s="79"/>
      <c r="F273" s="77" t="s">
        <v>766</v>
      </c>
      <c r="G273" s="77" t="s">
        <v>1309</v>
      </c>
      <c r="I273"/>
      <c r="L273" s="83"/>
    </row>
    <row r="274" spans="1:12" x14ac:dyDescent="0.3">
      <c r="A274" s="77" t="s">
        <v>1311</v>
      </c>
      <c r="B274" s="77" t="s">
        <v>1312</v>
      </c>
      <c r="C274" s="77" t="s">
        <v>719</v>
      </c>
      <c r="D274" s="79"/>
      <c r="F274" s="77" t="s">
        <v>719</v>
      </c>
      <c r="G274" s="77" t="s">
        <v>1311</v>
      </c>
      <c r="I274"/>
      <c r="L274" s="83"/>
    </row>
    <row r="275" spans="1:12" x14ac:dyDescent="0.3">
      <c r="A275" s="77" t="s">
        <v>1313</v>
      </c>
      <c r="B275" s="77" t="s">
        <v>1314</v>
      </c>
      <c r="C275" s="77" t="s">
        <v>754</v>
      </c>
      <c r="D275" s="79"/>
      <c r="F275" s="77" t="s">
        <v>754</v>
      </c>
      <c r="G275" s="77" t="s">
        <v>1313</v>
      </c>
      <c r="I275"/>
      <c r="L275" s="83"/>
    </row>
    <row r="276" spans="1:12" x14ac:dyDescent="0.3">
      <c r="A276" s="77" t="s">
        <v>1315</v>
      </c>
      <c r="B276" s="77" t="s">
        <v>1316</v>
      </c>
      <c r="C276" s="77" t="s">
        <v>719</v>
      </c>
      <c r="D276" s="79"/>
      <c r="F276" s="77" t="s">
        <v>719</v>
      </c>
      <c r="G276" s="77" t="s">
        <v>1315</v>
      </c>
      <c r="I276"/>
      <c r="L276" s="83"/>
    </row>
    <row r="277" spans="1:12" x14ac:dyDescent="0.3">
      <c r="A277" s="77" t="s">
        <v>1317</v>
      </c>
      <c r="B277" s="77" t="s">
        <v>1318</v>
      </c>
      <c r="C277" s="77" t="s">
        <v>674</v>
      </c>
      <c r="D277" s="79"/>
      <c r="F277" s="77" t="s">
        <v>674</v>
      </c>
      <c r="G277" s="77" t="s">
        <v>1317</v>
      </c>
      <c r="I277"/>
      <c r="L277" s="83"/>
    </row>
    <row r="278" spans="1:12" x14ac:dyDescent="0.3">
      <c r="A278" s="77" t="s">
        <v>1319</v>
      </c>
      <c r="B278" s="77" t="s">
        <v>1320</v>
      </c>
      <c r="C278" s="77" t="s">
        <v>733</v>
      </c>
      <c r="D278" s="79"/>
      <c r="F278" s="77" t="s">
        <v>733</v>
      </c>
      <c r="G278" s="77" t="s">
        <v>1319</v>
      </c>
      <c r="I278"/>
      <c r="L278" s="83"/>
    </row>
    <row r="279" spans="1:12" x14ac:dyDescent="0.3">
      <c r="A279" s="77" t="s">
        <v>1321</v>
      </c>
      <c r="B279" s="77" t="s">
        <v>1322</v>
      </c>
      <c r="C279" s="77" t="s">
        <v>754</v>
      </c>
      <c r="D279" s="79"/>
      <c r="F279" s="77" t="s">
        <v>754</v>
      </c>
      <c r="G279" s="77" t="s">
        <v>1321</v>
      </c>
      <c r="I279"/>
      <c r="L279" s="83"/>
    </row>
    <row r="280" spans="1:12" x14ac:dyDescent="0.3">
      <c r="A280" s="77" t="s">
        <v>1323</v>
      </c>
      <c r="B280" s="77" t="s">
        <v>1324</v>
      </c>
      <c r="C280" s="77" t="s">
        <v>683</v>
      </c>
      <c r="D280" s="79"/>
      <c r="F280" s="77" t="s">
        <v>683</v>
      </c>
      <c r="G280" s="77" t="s">
        <v>1323</v>
      </c>
      <c r="I280"/>
      <c r="L280" s="83"/>
    </row>
    <row r="281" spans="1:12" x14ac:dyDescent="0.3">
      <c r="A281" s="77" t="s">
        <v>1325</v>
      </c>
      <c r="B281" s="77" t="s">
        <v>1326</v>
      </c>
      <c r="C281" s="77" t="s">
        <v>690</v>
      </c>
      <c r="D281" s="79"/>
      <c r="F281" s="77" t="s">
        <v>690</v>
      </c>
      <c r="G281" s="77" t="s">
        <v>1325</v>
      </c>
      <c r="I281"/>
      <c r="L281" s="83"/>
    </row>
    <row r="282" spans="1:12" x14ac:dyDescent="0.3">
      <c r="A282" s="77" t="s">
        <v>1327</v>
      </c>
      <c r="B282" s="77" t="s">
        <v>1328</v>
      </c>
      <c r="C282" s="77" t="s">
        <v>919</v>
      </c>
      <c r="D282" s="79"/>
      <c r="F282" s="77" t="s">
        <v>919</v>
      </c>
      <c r="G282" s="77" t="s">
        <v>1327</v>
      </c>
      <c r="I282"/>
      <c r="L282" s="83"/>
    </row>
    <row r="283" spans="1:12" x14ac:dyDescent="0.3">
      <c r="A283" s="77" t="s">
        <v>1329</v>
      </c>
      <c r="B283" s="77" t="s">
        <v>1330</v>
      </c>
      <c r="C283" s="77" t="s">
        <v>804</v>
      </c>
      <c r="D283" s="79"/>
      <c r="F283" s="77" t="s">
        <v>804</v>
      </c>
      <c r="G283" s="77" t="s">
        <v>1329</v>
      </c>
      <c r="I283"/>
      <c r="L283" s="83"/>
    </row>
    <row r="284" spans="1:12" x14ac:dyDescent="0.3">
      <c r="A284" s="77" t="s">
        <v>1331</v>
      </c>
      <c r="B284" s="77" t="s">
        <v>1332</v>
      </c>
      <c r="C284" s="77" t="s">
        <v>710</v>
      </c>
      <c r="D284" s="79"/>
      <c r="F284" s="77" t="s">
        <v>710</v>
      </c>
      <c r="G284" s="77" t="s">
        <v>1331</v>
      </c>
      <c r="I284"/>
      <c r="L284" s="83"/>
    </row>
    <row r="285" spans="1:12" x14ac:dyDescent="0.3">
      <c r="A285" s="77" t="s">
        <v>1333</v>
      </c>
      <c r="B285" s="77" t="s">
        <v>1334</v>
      </c>
      <c r="C285" s="77" t="s">
        <v>761</v>
      </c>
      <c r="D285" s="79"/>
      <c r="F285" s="77" t="s">
        <v>761</v>
      </c>
      <c r="G285" s="77" t="s">
        <v>1333</v>
      </c>
      <c r="I285"/>
      <c r="L285" s="83"/>
    </row>
    <row r="286" spans="1:12" x14ac:dyDescent="0.3">
      <c r="A286" s="77" t="s">
        <v>1335</v>
      </c>
      <c r="B286" s="77" t="s">
        <v>1336</v>
      </c>
      <c r="C286" s="77" t="s">
        <v>817</v>
      </c>
      <c r="D286" s="79"/>
      <c r="F286" s="77" t="s">
        <v>817</v>
      </c>
      <c r="G286" s="77" t="s">
        <v>1335</v>
      </c>
      <c r="I286"/>
      <c r="L286" s="83"/>
    </row>
    <row r="287" spans="1:12" x14ac:dyDescent="0.3">
      <c r="A287" s="77" t="s">
        <v>1337</v>
      </c>
      <c r="B287" s="77" t="s">
        <v>1338</v>
      </c>
      <c r="C287" s="77" t="s">
        <v>732</v>
      </c>
      <c r="D287" s="79"/>
      <c r="F287" s="77" t="s">
        <v>732</v>
      </c>
      <c r="G287" s="77" t="s">
        <v>1337</v>
      </c>
      <c r="I287"/>
      <c r="L287" s="83"/>
    </row>
    <row r="288" spans="1:12" x14ac:dyDescent="0.3">
      <c r="A288" s="77" t="s">
        <v>1339</v>
      </c>
      <c r="B288" s="77" t="s">
        <v>1340</v>
      </c>
      <c r="C288" s="77" t="s">
        <v>804</v>
      </c>
      <c r="D288" s="79"/>
      <c r="F288" s="77" t="s">
        <v>804</v>
      </c>
      <c r="G288" s="77" t="s">
        <v>1339</v>
      </c>
      <c r="I288"/>
      <c r="L288" s="83"/>
    </row>
    <row r="289" spans="1:12" x14ac:dyDescent="0.3">
      <c r="A289" s="77" t="s">
        <v>1341</v>
      </c>
      <c r="B289" s="77" t="s">
        <v>1342</v>
      </c>
      <c r="C289" s="77" t="s">
        <v>925</v>
      </c>
      <c r="D289" s="79"/>
      <c r="F289" s="77" t="s">
        <v>925</v>
      </c>
      <c r="G289" s="77" t="s">
        <v>1341</v>
      </c>
      <c r="I289"/>
      <c r="L289" s="83"/>
    </row>
    <row r="290" spans="1:12" x14ac:dyDescent="0.3">
      <c r="A290" s="77" t="s">
        <v>1343</v>
      </c>
      <c r="B290" s="77" t="s">
        <v>1344</v>
      </c>
      <c r="C290" s="77" t="s">
        <v>699</v>
      </c>
      <c r="D290" s="79"/>
      <c r="F290" s="77" t="s">
        <v>699</v>
      </c>
      <c r="G290" s="77" t="s">
        <v>1343</v>
      </c>
      <c r="I290"/>
      <c r="L290" s="83"/>
    </row>
    <row r="291" spans="1:12" x14ac:dyDescent="0.3">
      <c r="A291" s="77" t="s">
        <v>1345</v>
      </c>
      <c r="B291" s="77" t="s">
        <v>1346</v>
      </c>
      <c r="C291" s="77" t="s">
        <v>757</v>
      </c>
      <c r="D291" s="79"/>
      <c r="F291" s="77" t="s">
        <v>757</v>
      </c>
      <c r="G291" s="77" t="s">
        <v>1345</v>
      </c>
      <c r="I291"/>
      <c r="L291" s="83"/>
    </row>
    <row r="292" spans="1:12" x14ac:dyDescent="0.3">
      <c r="A292" s="77" t="s">
        <v>1347</v>
      </c>
      <c r="B292" s="77" t="s">
        <v>1348</v>
      </c>
      <c r="C292" s="77" t="s">
        <v>782</v>
      </c>
      <c r="D292" s="79"/>
      <c r="F292" s="77" t="s">
        <v>782</v>
      </c>
      <c r="G292" s="77" t="s">
        <v>1347</v>
      </c>
      <c r="I292"/>
      <c r="L292" s="83"/>
    </row>
    <row r="293" spans="1:12" x14ac:dyDescent="0.3">
      <c r="A293" s="77" t="s">
        <v>1349</v>
      </c>
      <c r="B293" s="77" t="s">
        <v>1350</v>
      </c>
      <c r="C293" s="77" t="s">
        <v>667</v>
      </c>
      <c r="D293" s="79"/>
      <c r="F293" s="77" t="s">
        <v>667</v>
      </c>
      <c r="G293" s="77" t="s">
        <v>1349</v>
      </c>
      <c r="I293"/>
      <c r="L293" s="83"/>
    </row>
    <row r="294" spans="1:12" x14ac:dyDescent="0.3">
      <c r="A294" s="77" t="s">
        <v>1351</v>
      </c>
      <c r="B294" s="77" t="s">
        <v>1352</v>
      </c>
      <c r="C294" s="77" t="s">
        <v>695</v>
      </c>
      <c r="D294" s="79"/>
      <c r="F294" s="77" t="s">
        <v>695</v>
      </c>
      <c r="G294" s="77" t="s">
        <v>1351</v>
      </c>
      <c r="I294"/>
      <c r="L294" s="83"/>
    </row>
    <row r="295" spans="1:12" x14ac:dyDescent="0.3">
      <c r="A295" s="77" t="s">
        <v>1353</v>
      </c>
      <c r="B295" s="77" t="s">
        <v>1354</v>
      </c>
      <c r="C295" s="77" t="s">
        <v>882</v>
      </c>
      <c r="D295" s="79"/>
      <c r="F295" s="77" t="s">
        <v>882</v>
      </c>
      <c r="G295" s="77" t="s">
        <v>1353</v>
      </c>
      <c r="I295"/>
      <c r="L295" s="83"/>
    </row>
    <row r="296" spans="1:12" x14ac:dyDescent="0.3">
      <c r="A296" s="77" t="s">
        <v>1355</v>
      </c>
      <c r="B296" s="77" t="s">
        <v>1356</v>
      </c>
      <c r="C296" s="77" t="s">
        <v>682</v>
      </c>
      <c r="D296" s="79"/>
      <c r="F296" s="77" t="s">
        <v>682</v>
      </c>
      <c r="G296" s="77" t="s">
        <v>1355</v>
      </c>
      <c r="I296"/>
      <c r="L296" s="83"/>
    </row>
    <row r="297" spans="1:12" x14ac:dyDescent="0.3">
      <c r="A297" s="77" t="s">
        <v>1357</v>
      </c>
      <c r="B297" s="77" t="s">
        <v>1358</v>
      </c>
      <c r="C297" s="77" t="s">
        <v>960</v>
      </c>
      <c r="D297" s="79"/>
      <c r="F297" s="77" t="s">
        <v>960</v>
      </c>
      <c r="G297" s="77" t="s">
        <v>1357</v>
      </c>
      <c r="I297"/>
      <c r="L297" s="83"/>
    </row>
    <row r="298" spans="1:12" x14ac:dyDescent="0.3">
      <c r="A298" s="77" t="s">
        <v>1359</v>
      </c>
      <c r="B298" s="77" t="s">
        <v>1360</v>
      </c>
      <c r="C298" s="77" t="s">
        <v>682</v>
      </c>
      <c r="D298" s="79"/>
      <c r="F298" s="77" t="s">
        <v>682</v>
      </c>
      <c r="G298" s="77" t="s">
        <v>1359</v>
      </c>
      <c r="I298"/>
      <c r="L298" s="83"/>
    </row>
    <row r="299" spans="1:12" x14ac:dyDescent="0.3">
      <c r="A299" s="77" t="s">
        <v>1361</v>
      </c>
      <c r="B299" s="77" t="s">
        <v>1362</v>
      </c>
      <c r="C299" s="77" t="s">
        <v>953</v>
      </c>
      <c r="D299" s="79"/>
      <c r="F299" s="77" t="s">
        <v>953</v>
      </c>
      <c r="G299" s="77" t="s">
        <v>1361</v>
      </c>
      <c r="I299"/>
      <c r="L299" s="83"/>
    </row>
    <row r="300" spans="1:12" x14ac:dyDescent="0.3">
      <c r="A300" s="77" t="s">
        <v>1363</v>
      </c>
      <c r="B300" s="77" t="s">
        <v>1364</v>
      </c>
      <c r="C300" s="77" t="s">
        <v>757</v>
      </c>
      <c r="D300" s="79"/>
      <c r="F300" s="77" t="s">
        <v>757</v>
      </c>
      <c r="G300" s="77" t="s">
        <v>1363</v>
      </c>
      <c r="I300"/>
      <c r="L300" s="83"/>
    </row>
    <row r="301" spans="1:12" x14ac:dyDescent="0.3">
      <c r="A301" s="77" t="s">
        <v>1365</v>
      </c>
      <c r="B301" s="77" t="s">
        <v>1366</v>
      </c>
      <c r="C301" s="77" t="s">
        <v>707</v>
      </c>
      <c r="D301" s="79"/>
      <c r="F301" s="77" t="s">
        <v>707</v>
      </c>
      <c r="G301" s="77" t="s">
        <v>1365</v>
      </c>
      <c r="I301"/>
      <c r="L301" s="83"/>
    </row>
    <row r="302" spans="1:12" x14ac:dyDescent="0.3">
      <c r="A302" s="77" t="s">
        <v>1367</v>
      </c>
      <c r="B302" s="77" t="s">
        <v>1368</v>
      </c>
      <c r="C302" s="77" t="s">
        <v>675</v>
      </c>
      <c r="D302" s="79"/>
      <c r="F302" s="77" t="s">
        <v>675</v>
      </c>
      <c r="G302" s="77" t="s">
        <v>1367</v>
      </c>
      <c r="I302"/>
      <c r="L302" s="83"/>
    </row>
    <row r="303" spans="1:12" x14ac:dyDescent="0.3">
      <c r="A303" s="77" t="s">
        <v>1369</v>
      </c>
      <c r="B303" s="77" t="s">
        <v>1370</v>
      </c>
      <c r="C303" s="77" t="s">
        <v>746</v>
      </c>
      <c r="D303" s="79"/>
      <c r="F303" s="77" t="s">
        <v>746</v>
      </c>
      <c r="G303" s="77" t="s">
        <v>1369</v>
      </c>
      <c r="I303"/>
      <c r="L303" s="83"/>
    </row>
    <row r="304" spans="1:12" x14ac:dyDescent="0.3">
      <c r="A304" s="77" t="s">
        <v>1371</v>
      </c>
      <c r="B304" s="77" t="s">
        <v>1372</v>
      </c>
      <c r="C304" s="77" t="s">
        <v>801</v>
      </c>
      <c r="D304" s="79"/>
      <c r="F304" s="77" t="s">
        <v>801</v>
      </c>
      <c r="G304" s="77" t="s">
        <v>1371</v>
      </c>
      <c r="I304"/>
      <c r="L304" s="83"/>
    </row>
    <row r="305" spans="1:12" x14ac:dyDescent="0.3">
      <c r="A305" s="77" t="s">
        <v>1373</v>
      </c>
      <c r="B305" s="77" t="s">
        <v>1374</v>
      </c>
      <c r="C305" s="77" t="s">
        <v>840</v>
      </c>
      <c r="D305" s="79"/>
      <c r="F305" s="77" t="s">
        <v>840</v>
      </c>
      <c r="G305" s="77" t="s">
        <v>1373</v>
      </c>
      <c r="I305"/>
      <c r="L305" s="83"/>
    </row>
    <row r="306" spans="1:12" x14ac:dyDescent="0.3">
      <c r="A306" s="77" t="s">
        <v>1375</v>
      </c>
      <c r="B306" s="77" t="s">
        <v>1376</v>
      </c>
      <c r="C306" s="77" t="s">
        <v>892</v>
      </c>
      <c r="D306" s="79"/>
      <c r="F306" s="77" t="s">
        <v>892</v>
      </c>
      <c r="G306" s="77" t="s">
        <v>1375</v>
      </c>
      <c r="I306"/>
      <c r="L306" s="83"/>
    </row>
    <row r="307" spans="1:12" x14ac:dyDescent="0.3">
      <c r="A307" s="77" t="s">
        <v>1377</v>
      </c>
      <c r="B307" s="77" t="s">
        <v>1378</v>
      </c>
      <c r="C307" s="77" t="s">
        <v>940</v>
      </c>
      <c r="D307" s="79"/>
      <c r="F307" s="77" t="s">
        <v>940</v>
      </c>
      <c r="G307" s="77" t="s">
        <v>1377</v>
      </c>
      <c r="I307"/>
      <c r="L307" s="83"/>
    </row>
    <row r="308" spans="1:12" x14ac:dyDescent="0.3">
      <c r="A308" s="77" t="s">
        <v>1379</v>
      </c>
      <c r="B308" s="77" t="s">
        <v>1380</v>
      </c>
      <c r="C308" s="77" t="s">
        <v>922</v>
      </c>
      <c r="D308" s="79"/>
      <c r="F308" s="77" t="s">
        <v>922</v>
      </c>
      <c r="G308" s="77" t="s">
        <v>1379</v>
      </c>
      <c r="I308"/>
      <c r="L308" s="83"/>
    </row>
    <row r="309" spans="1:12" x14ac:dyDescent="0.3">
      <c r="A309" s="77" t="s">
        <v>1381</v>
      </c>
      <c r="B309" s="77" t="s">
        <v>1382</v>
      </c>
      <c r="C309" s="77" t="s">
        <v>836</v>
      </c>
      <c r="D309" s="79"/>
      <c r="F309" s="77" t="s">
        <v>836</v>
      </c>
      <c r="G309" s="77" t="s">
        <v>1381</v>
      </c>
      <c r="I309"/>
      <c r="L309" s="83"/>
    </row>
    <row r="310" spans="1:12" x14ac:dyDescent="0.3">
      <c r="A310" s="77" t="s">
        <v>1383</v>
      </c>
      <c r="B310" s="77" t="s">
        <v>1384</v>
      </c>
      <c r="C310" s="77" t="s">
        <v>694</v>
      </c>
      <c r="D310" s="79"/>
      <c r="F310" s="77" t="s">
        <v>694</v>
      </c>
      <c r="G310" s="77" t="s">
        <v>1383</v>
      </c>
      <c r="I310"/>
      <c r="L310" s="83"/>
    </row>
    <row r="311" spans="1:12" x14ac:dyDescent="0.3">
      <c r="A311" s="77" t="s">
        <v>1385</v>
      </c>
      <c r="B311" s="77" t="s">
        <v>1386</v>
      </c>
      <c r="C311" s="77" t="s">
        <v>694</v>
      </c>
      <c r="D311" s="79"/>
      <c r="F311" s="77" t="s">
        <v>694</v>
      </c>
      <c r="G311" s="77" t="s">
        <v>1385</v>
      </c>
      <c r="I311"/>
      <c r="L311" s="83"/>
    </row>
    <row r="312" spans="1:12" x14ac:dyDescent="0.3">
      <c r="A312" s="77" t="s">
        <v>1387</v>
      </c>
      <c r="B312" s="77" t="s">
        <v>1388</v>
      </c>
      <c r="C312" s="77" t="s">
        <v>908</v>
      </c>
      <c r="D312" s="79"/>
      <c r="F312" s="77" t="s">
        <v>908</v>
      </c>
      <c r="G312" s="77" t="s">
        <v>1387</v>
      </c>
      <c r="I312"/>
      <c r="L312" s="83"/>
    </row>
    <row r="313" spans="1:12" x14ac:dyDescent="0.3">
      <c r="A313" s="77" t="s">
        <v>1389</v>
      </c>
      <c r="B313" s="77" t="s">
        <v>1390</v>
      </c>
      <c r="C313" s="77" t="s">
        <v>856</v>
      </c>
      <c r="D313" s="79"/>
      <c r="F313" s="77" t="s">
        <v>856</v>
      </c>
      <c r="G313" s="77" t="s">
        <v>1389</v>
      </c>
      <c r="I313"/>
      <c r="L313" s="83"/>
    </row>
    <row r="314" spans="1:12" x14ac:dyDescent="0.3">
      <c r="A314" s="77" t="s">
        <v>1391</v>
      </c>
      <c r="B314" s="77" t="s">
        <v>1392</v>
      </c>
      <c r="C314" s="77" t="s">
        <v>682</v>
      </c>
      <c r="D314" s="79"/>
      <c r="F314" s="77" t="s">
        <v>682</v>
      </c>
      <c r="G314" s="77" t="s">
        <v>1391</v>
      </c>
      <c r="I314"/>
      <c r="L314" s="83"/>
    </row>
    <row r="315" spans="1:12" x14ac:dyDescent="0.3">
      <c r="A315" s="77" t="s">
        <v>1393</v>
      </c>
      <c r="B315" s="77" t="s">
        <v>1394</v>
      </c>
      <c r="C315" s="77" t="s">
        <v>840</v>
      </c>
      <c r="D315" s="79"/>
      <c r="F315" s="77" t="s">
        <v>840</v>
      </c>
      <c r="G315" s="77" t="s">
        <v>1393</v>
      </c>
      <c r="I315"/>
      <c r="L315" s="83"/>
    </row>
    <row r="316" spans="1:12" x14ac:dyDescent="0.3">
      <c r="A316" s="77" t="s">
        <v>1395</v>
      </c>
      <c r="B316" s="77" t="s">
        <v>1396</v>
      </c>
      <c r="C316" s="77" t="s">
        <v>919</v>
      </c>
      <c r="D316" s="79"/>
      <c r="F316" s="77" t="s">
        <v>919</v>
      </c>
      <c r="G316" s="77" t="s">
        <v>1395</v>
      </c>
      <c r="I316"/>
      <c r="L316" s="83"/>
    </row>
    <row r="317" spans="1:12" x14ac:dyDescent="0.3">
      <c r="A317" s="77" t="s">
        <v>1397</v>
      </c>
      <c r="B317" s="77" t="s">
        <v>1398</v>
      </c>
      <c r="C317" s="77" t="s">
        <v>707</v>
      </c>
      <c r="D317" s="79"/>
      <c r="F317" s="77" t="s">
        <v>707</v>
      </c>
      <c r="G317" s="77" t="s">
        <v>1397</v>
      </c>
      <c r="I317"/>
      <c r="L317" s="83"/>
    </row>
    <row r="318" spans="1:12" x14ac:dyDescent="0.3">
      <c r="A318" s="77" t="s">
        <v>1399</v>
      </c>
      <c r="B318" s="77" t="s">
        <v>1400</v>
      </c>
      <c r="C318" s="77" t="s">
        <v>846</v>
      </c>
      <c r="D318" s="79"/>
      <c r="F318" s="77" t="s">
        <v>846</v>
      </c>
      <c r="G318" s="77" t="s">
        <v>1399</v>
      </c>
      <c r="I318"/>
      <c r="L318" s="83"/>
    </row>
    <row r="319" spans="1:12" x14ac:dyDescent="0.3">
      <c r="A319" s="77" t="s">
        <v>1401</v>
      </c>
      <c r="B319" s="77" t="s">
        <v>1402</v>
      </c>
      <c r="C319" s="77" t="s">
        <v>767</v>
      </c>
      <c r="D319" s="79"/>
      <c r="F319" s="77" t="s">
        <v>767</v>
      </c>
      <c r="G319" s="77" t="s">
        <v>1401</v>
      </c>
      <c r="I319"/>
      <c r="L319" s="83"/>
    </row>
    <row r="320" spans="1:12" x14ac:dyDescent="0.3">
      <c r="A320" s="77" t="s">
        <v>1403</v>
      </c>
      <c r="B320" s="77" t="s">
        <v>1404</v>
      </c>
      <c r="C320" s="77" t="s">
        <v>893</v>
      </c>
      <c r="D320" s="79"/>
      <c r="F320" s="77" t="s">
        <v>893</v>
      </c>
      <c r="G320" s="77" t="s">
        <v>1403</v>
      </c>
      <c r="I320"/>
      <c r="L320" s="83"/>
    </row>
    <row r="321" spans="1:12" x14ac:dyDescent="0.3">
      <c r="A321" s="77" t="s">
        <v>1405</v>
      </c>
      <c r="B321" s="77" t="s">
        <v>1406</v>
      </c>
      <c r="C321" s="77" t="s">
        <v>794</v>
      </c>
      <c r="D321" s="79"/>
      <c r="F321" s="77" t="s">
        <v>794</v>
      </c>
      <c r="G321" s="77" t="s">
        <v>1405</v>
      </c>
      <c r="I321"/>
      <c r="L321" s="83"/>
    </row>
    <row r="322" spans="1:12" x14ac:dyDescent="0.3">
      <c r="A322" s="77" t="s">
        <v>1407</v>
      </c>
      <c r="B322" s="77" t="s">
        <v>1408</v>
      </c>
      <c r="C322" s="77" t="s">
        <v>694</v>
      </c>
      <c r="D322" s="79"/>
      <c r="F322" s="77" t="s">
        <v>694</v>
      </c>
      <c r="G322" s="77" t="s">
        <v>1407</v>
      </c>
      <c r="I322"/>
      <c r="L322" s="83"/>
    </row>
    <row r="323" spans="1:12" x14ac:dyDescent="0.3">
      <c r="A323" s="77" t="s">
        <v>1409</v>
      </c>
      <c r="B323" s="77" t="s">
        <v>1410</v>
      </c>
      <c r="C323" s="77" t="s">
        <v>691</v>
      </c>
      <c r="D323" s="79"/>
      <c r="F323" s="77" t="s">
        <v>691</v>
      </c>
      <c r="G323" s="77" t="s">
        <v>1409</v>
      </c>
      <c r="I323"/>
      <c r="L323" s="83"/>
    </row>
    <row r="324" spans="1:12" x14ac:dyDescent="0.3">
      <c r="A324" s="77" t="s">
        <v>1411</v>
      </c>
      <c r="B324" s="77" t="s">
        <v>1412</v>
      </c>
      <c r="C324" s="77" t="s">
        <v>674</v>
      </c>
      <c r="D324" s="79"/>
      <c r="F324" s="77" t="s">
        <v>674</v>
      </c>
      <c r="G324" s="77" t="s">
        <v>1411</v>
      </c>
      <c r="I324"/>
      <c r="L324" s="83"/>
    </row>
    <row r="325" spans="1:12" x14ac:dyDescent="0.3">
      <c r="A325" s="77" t="s">
        <v>1413</v>
      </c>
      <c r="B325" s="77" t="s">
        <v>1414</v>
      </c>
      <c r="C325" s="77" t="s">
        <v>722</v>
      </c>
      <c r="D325" s="79"/>
      <c r="F325" s="77" t="s">
        <v>722</v>
      </c>
      <c r="G325" s="77" t="s">
        <v>1413</v>
      </c>
      <c r="I325"/>
      <c r="L325" s="83"/>
    </row>
    <row r="326" spans="1:12" x14ac:dyDescent="0.3">
      <c r="A326" s="77" t="s">
        <v>1415</v>
      </c>
      <c r="B326" s="77" t="s">
        <v>1416</v>
      </c>
      <c r="C326" s="77" t="s">
        <v>777</v>
      </c>
      <c r="D326" s="79"/>
      <c r="F326" s="77" t="s">
        <v>777</v>
      </c>
      <c r="G326" s="77" t="s">
        <v>1415</v>
      </c>
      <c r="I326"/>
      <c r="L326" s="83"/>
    </row>
    <row r="327" spans="1:12" x14ac:dyDescent="0.3">
      <c r="A327" s="77" t="s">
        <v>1417</v>
      </c>
      <c r="B327" s="77" t="s">
        <v>1418</v>
      </c>
      <c r="C327" s="77" t="s">
        <v>714</v>
      </c>
      <c r="D327" s="79"/>
      <c r="F327" s="77" t="s">
        <v>714</v>
      </c>
      <c r="G327" s="77" t="s">
        <v>1417</v>
      </c>
      <c r="I327"/>
      <c r="L327" s="83"/>
    </row>
    <row r="328" spans="1:12" x14ac:dyDescent="0.3">
      <c r="A328" s="77" t="s">
        <v>1419</v>
      </c>
      <c r="B328" s="77" t="s">
        <v>1420</v>
      </c>
      <c r="C328" s="77" t="s">
        <v>714</v>
      </c>
      <c r="D328" s="79"/>
      <c r="F328" s="77" t="s">
        <v>714</v>
      </c>
      <c r="G328" s="77" t="s">
        <v>1419</v>
      </c>
      <c r="I328"/>
      <c r="L328" s="83"/>
    </row>
    <row r="329" spans="1:12" x14ac:dyDescent="0.3">
      <c r="A329" s="77" t="s">
        <v>1421</v>
      </c>
      <c r="B329" s="77" t="s">
        <v>1422</v>
      </c>
      <c r="C329" s="77" t="s">
        <v>767</v>
      </c>
      <c r="D329" s="79"/>
      <c r="F329" s="77" t="s">
        <v>767</v>
      </c>
      <c r="G329" s="77" t="s">
        <v>1421</v>
      </c>
      <c r="I329"/>
      <c r="L329" s="83"/>
    </row>
    <row r="330" spans="1:12" x14ac:dyDescent="0.3">
      <c r="A330" s="77" t="s">
        <v>1423</v>
      </c>
      <c r="B330" s="77" t="s">
        <v>1424</v>
      </c>
      <c r="C330" s="77" t="s">
        <v>746</v>
      </c>
      <c r="D330" s="79"/>
      <c r="F330" s="77" t="s">
        <v>746</v>
      </c>
      <c r="G330" s="77" t="s">
        <v>1423</v>
      </c>
      <c r="I330"/>
      <c r="L330" s="83"/>
    </row>
    <row r="331" spans="1:12" x14ac:dyDescent="0.3">
      <c r="A331" s="77" t="s">
        <v>1425</v>
      </c>
      <c r="B331" s="77" t="s">
        <v>1426</v>
      </c>
      <c r="C331" s="77" t="s">
        <v>699</v>
      </c>
      <c r="D331" s="79"/>
      <c r="F331" s="77" t="s">
        <v>699</v>
      </c>
      <c r="G331" s="77" t="s">
        <v>1425</v>
      </c>
      <c r="I331"/>
      <c r="L331" s="83"/>
    </row>
    <row r="332" spans="1:12" x14ac:dyDescent="0.3">
      <c r="A332" s="77" t="s">
        <v>1427</v>
      </c>
      <c r="B332" s="77" t="s">
        <v>1428</v>
      </c>
      <c r="C332" s="77" t="s">
        <v>829</v>
      </c>
      <c r="D332" s="79"/>
      <c r="F332" s="77" t="s">
        <v>829</v>
      </c>
      <c r="G332" s="77" t="s">
        <v>1427</v>
      </c>
      <c r="I332"/>
      <c r="L332" s="83"/>
    </row>
    <row r="333" spans="1:12" x14ac:dyDescent="0.3">
      <c r="A333" s="77" t="s">
        <v>1429</v>
      </c>
      <c r="B333" s="77" t="s">
        <v>1430</v>
      </c>
      <c r="C333" s="77" t="s">
        <v>840</v>
      </c>
      <c r="D333" s="79"/>
      <c r="F333" s="77" t="s">
        <v>840</v>
      </c>
      <c r="G333" s="77" t="s">
        <v>1429</v>
      </c>
      <c r="I333"/>
      <c r="L333" s="83"/>
    </row>
    <row r="334" spans="1:12" x14ac:dyDescent="0.3">
      <c r="A334" s="77" t="s">
        <v>1431</v>
      </c>
      <c r="B334" s="77" t="s">
        <v>1432</v>
      </c>
      <c r="C334" s="77" t="s">
        <v>746</v>
      </c>
      <c r="D334" s="79"/>
      <c r="F334" s="77" t="s">
        <v>746</v>
      </c>
      <c r="G334" s="77" t="s">
        <v>1431</v>
      </c>
      <c r="I334"/>
      <c r="L334" s="83"/>
    </row>
    <row r="335" spans="1:12" x14ac:dyDescent="0.3">
      <c r="A335" s="77" t="s">
        <v>1433</v>
      </c>
      <c r="B335" s="77" t="s">
        <v>1434</v>
      </c>
      <c r="C335" s="77" t="s">
        <v>743</v>
      </c>
      <c r="D335" s="79"/>
      <c r="F335" s="77" t="s">
        <v>743</v>
      </c>
      <c r="G335" s="77" t="s">
        <v>1433</v>
      </c>
      <c r="I335"/>
      <c r="L335" s="83"/>
    </row>
    <row r="336" spans="1:12" x14ac:dyDescent="0.3">
      <c r="A336" s="77" t="s">
        <v>1435</v>
      </c>
      <c r="B336" s="77" t="s">
        <v>1436</v>
      </c>
      <c r="C336" s="77" t="s">
        <v>743</v>
      </c>
      <c r="D336" s="79"/>
      <c r="F336" s="77" t="s">
        <v>743</v>
      </c>
      <c r="G336" s="77" t="s">
        <v>1435</v>
      </c>
      <c r="I336"/>
      <c r="L336" s="83"/>
    </row>
    <row r="337" spans="1:12" x14ac:dyDescent="0.3">
      <c r="A337" s="77" t="s">
        <v>1437</v>
      </c>
      <c r="B337" s="77" t="s">
        <v>1438</v>
      </c>
      <c r="C337" s="77" t="s">
        <v>868</v>
      </c>
      <c r="D337" s="79"/>
      <c r="F337" s="77" t="s">
        <v>868</v>
      </c>
      <c r="G337" s="77" t="s">
        <v>1437</v>
      </c>
      <c r="I337"/>
      <c r="L337" s="83"/>
    </row>
    <row r="338" spans="1:12" x14ac:dyDescent="0.3">
      <c r="A338" s="77" t="s">
        <v>1439</v>
      </c>
      <c r="B338" s="77" t="s">
        <v>1440</v>
      </c>
      <c r="C338" s="77" t="s">
        <v>853</v>
      </c>
      <c r="D338" s="79"/>
      <c r="F338" s="77" t="s">
        <v>853</v>
      </c>
      <c r="G338" s="77" t="s">
        <v>1439</v>
      </c>
      <c r="I338"/>
      <c r="L338" s="83"/>
    </row>
    <row r="339" spans="1:12" x14ac:dyDescent="0.3">
      <c r="A339" s="77" t="s">
        <v>1441</v>
      </c>
      <c r="B339" s="77" t="s">
        <v>1442</v>
      </c>
      <c r="C339" s="77" t="s">
        <v>850</v>
      </c>
      <c r="D339" s="79"/>
      <c r="F339" s="77" t="s">
        <v>850</v>
      </c>
      <c r="G339" s="77" t="s">
        <v>1441</v>
      </c>
      <c r="I339"/>
      <c r="L339" s="83"/>
    </row>
    <row r="340" spans="1:12" x14ac:dyDescent="0.3">
      <c r="A340" s="77" t="s">
        <v>1443</v>
      </c>
      <c r="B340" s="77" t="s">
        <v>1444</v>
      </c>
      <c r="C340" s="77" t="s">
        <v>840</v>
      </c>
      <c r="D340" s="79"/>
      <c r="F340" s="77" t="s">
        <v>840</v>
      </c>
      <c r="G340" s="77" t="s">
        <v>1443</v>
      </c>
      <c r="I340"/>
      <c r="L340" s="83"/>
    </row>
    <row r="341" spans="1:12" x14ac:dyDescent="0.3">
      <c r="A341" s="77" t="s">
        <v>1445</v>
      </c>
      <c r="B341" s="77" t="s">
        <v>1446</v>
      </c>
      <c r="C341" s="77" t="s">
        <v>694</v>
      </c>
      <c r="D341" s="79"/>
      <c r="F341" s="77" t="s">
        <v>694</v>
      </c>
      <c r="G341" s="77" t="s">
        <v>1445</v>
      </c>
      <c r="I341"/>
      <c r="L341" s="83"/>
    </row>
    <row r="342" spans="1:12" x14ac:dyDescent="0.3">
      <c r="A342" s="77" t="s">
        <v>1447</v>
      </c>
      <c r="B342" s="77" t="s">
        <v>1448</v>
      </c>
      <c r="C342" s="77" t="s">
        <v>850</v>
      </c>
      <c r="D342" s="79"/>
      <c r="F342" s="77" t="s">
        <v>850</v>
      </c>
      <c r="G342" s="77" t="s">
        <v>1447</v>
      </c>
      <c r="I342"/>
      <c r="L342" s="83"/>
    </row>
    <row r="343" spans="1:12" x14ac:dyDescent="0.3">
      <c r="A343" s="77" t="s">
        <v>1449</v>
      </c>
      <c r="B343" s="77" t="s">
        <v>1450</v>
      </c>
      <c r="C343" s="77" t="s">
        <v>702</v>
      </c>
      <c r="D343" s="79"/>
      <c r="F343" s="77" t="s">
        <v>702</v>
      </c>
      <c r="G343" s="77" t="s">
        <v>1449</v>
      </c>
      <c r="I343"/>
      <c r="L343" s="83"/>
    </row>
    <row r="344" spans="1:12" x14ac:dyDescent="0.3">
      <c r="A344" s="77" t="s">
        <v>1451</v>
      </c>
      <c r="B344" s="77" t="s">
        <v>1452</v>
      </c>
      <c r="C344" s="77" t="s">
        <v>804</v>
      </c>
      <c r="D344" s="79"/>
      <c r="F344" s="77" t="s">
        <v>804</v>
      </c>
      <c r="G344" s="77" t="s">
        <v>1451</v>
      </c>
      <c r="I344"/>
      <c r="L344" s="83"/>
    </row>
    <row r="345" spans="1:12" x14ac:dyDescent="0.3">
      <c r="A345" s="77" t="s">
        <v>1453</v>
      </c>
      <c r="B345" s="77" t="s">
        <v>1454</v>
      </c>
      <c r="C345" s="77" t="s">
        <v>682</v>
      </c>
      <c r="D345" s="79"/>
      <c r="F345" s="77" t="s">
        <v>682</v>
      </c>
      <c r="G345" s="77" t="s">
        <v>1453</v>
      </c>
      <c r="I345"/>
      <c r="L345" s="83"/>
    </row>
    <row r="346" spans="1:12" x14ac:dyDescent="0.3">
      <c r="A346" s="77" t="s">
        <v>1455</v>
      </c>
      <c r="B346" s="77" t="s">
        <v>1456</v>
      </c>
      <c r="C346" s="77" t="s">
        <v>679</v>
      </c>
      <c r="D346" s="79"/>
      <c r="F346" s="77" t="s">
        <v>679</v>
      </c>
      <c r="G346" s="77" t="s">
        <v>1455</v>
      </c>
      <c r="I346"/>
      <c r="L346" s="83"/>
    </row>
    <row r="347" spans="1:12" x14ac:dyDescent="0.3">
      <c r="A347" s="77" t="s">
        <v>1457</v>
      </c>
      <c r="B347" s="77" t="s">
        <v>1458</v>
      </c>
      <c r="C347" s="77" t="s">
        <v>757</v>
      </c>
      <c r="D347" s="79"/>
      <c r="F347" s="77" t="s">
        <v>757</v>
      </c>
      <c r="G347" s="77" t="s">
        <v>1457</v>
      </c>
      <c r="I347"/>
      <c r="L347" s="83"/>
    </row>
    <row r="348" spans="1:12" x14ac:dyDescent="0.3">
      <c r="A348" s="77" t="s">
        <v>1459</v>
      </c>
      <c r="B348" s="77" t="s">
        <v>1460</v>
      </c>
      <c r="C348" s="77" t="s">
        <v>931</v>
      </c>
      <c r="D348" s="79"/>
      <c r="F348" s="77" t="s">
        <v>931</v>
      </c>
      <c r="G348" s="77" t="s">
        <v>1459</v>
      </c>
      <c r="I348"/>
      <c r="L348" s="83"/>
    </row>
    <row r="349" spans="1:12" x14ac:dyDescent="0.3">
      <c r="A349" s="77" t="s">
        <v>1461</v>
      </c>
      <c r="B349" s="77" t="s">
        <v>1462</v>
      </c>
      <c r="C349" s="77" t="s">
        <v>782</v>
      </c>
      <c r="D349" s="79"/>
      <c r="F349" s="77" t="s">
        <v>782</v>
      </c>
      <c r="G349" s="77" t="s">
        <v>1461</v>
      </c>
      <c r="I349"/>
      <c r="L349" s="83"/>
    </row>
    <row r="350" spans="1:12" x14ac:dyDescent="0.3">
      <c r="A350" s="77" t="s">
        <v>1463</v>
      </c>
      <c r="B350" s="77" t="s">
        <v>1464</v>
      </c>
      <c r="C350" s="77" t="s">
        <v>850</v>
      </c>
      <c r="D350" s="79"/>
      <c r="F350" s="77" t="s">
        <v>850</v>
      </c>
      <c r="G350" s="77" t="s">
        <v>1463</v>
      </c>
      <c r="I350"/>
      <c r="L350" s="83"/>
    </row>
    <row r="351" spans="1:12" x14ac:dyDescent="0.3">
      <c r="A351" s="77" t="s">
        <v>1465</v>
      </c>
      <c r="B351" s="77" t="s">
        <v>1466</v>
      </c>
      <c r="C351" s="77" t="s">
        <v>850</v>
      </c>
      <c r="D351" s="79"/>
      <c r="F351" s="77" t="s">
        <v>850</v>
      </c>
      <c r="G351" s="77" t="s">
        <v>1465</v>
      </c>
      <c r="I351"/>
      <c r="L351" s="83"/>
    </row>
    <row r="352" spans="1:12" x14ac:dyDescent="0.3">
      <c r="A352" s="77" t="s">
        <v>1467</v>
      </c>
      <c r="B352" s="77" t="s">
        <v>1468</v>
      </c>
      <c r="C352" s="77" t="s">
        <v>674</v>
      </c>
      <c r="D352" s="79"/>
      <c r="F352" s="77" t="s">
        <v>674</v>
      </c>
      <c r="G352" s="77" t="s">
        <v>1467</v>
      </c>
      <c r="I352"/>
      <c r="L352" s="83"/>
    </row>
    <row r="353" spans="1:12" x14ac:dyDescent="0.3">
      <c r="A353" s="77" t="s">
        <v>1469</v>
      </c>
      <c r="B353" s="77" t="s">
        <v>1470</v>
      </c>
      <c r="C353" s="77" t="s">
        <v>719</v>
      </c>
      <c r="D353" s="79"/>
      <c r="F353" s="77" t="s">
        <v>719</v>
      </c>
      <c r="G353" s="77" t="s">
        <v>1469</v>
      </c>
      <c r="I353"/>
      <c r="L353" s="83"/>
    </row>
    <row r="354" spans="1:12" x14ac:dyDescent="0.3">
      <c r="A354" s="77" t="s">
        <v>1471</v>
      </c>
      <c r="B354" s="77" t="s">
        <v>1472</v>
      </c>
      <c r="C354" s="77" t="s">
        <v>719</v>
      </c>
      <c r="D354" s="79"/>
      <c r="F354" s="77" t="s">
        <v>719</v>
      </c>
      <c r="G354" s="77" t="s">
        <v>1471</v>
      </c>
      <c r="I354"/>
      <c r="L354" s="83"/>
    </row>
    <row r="355" spans="1:12" x14ac:dyDescent="0.3">
      <c r="A355" s="77" t="s">
        <v>1473</v>
      </c>
      <c r="B355" s="77" t="s">
        <v>1474</v>
      </c>
      <c r="C355" s="77" t="s">
        <v>757</v>
      </c>
      <c r="D355" s="79"/>
      <c r="F355" s="77" t="s">
        <v>757</v>
      </c>
      <c r="G355" s="77" t="s">
        <v>1473</v>
      </c>
      <c r="I355"/>
      <c r="L355" s="83"/>
    </row>
    <row r="356" spans="1:12" x14ac:dyDescent="0.3">
      <c r="A356" s="77" t="s">
        <v>1475</v>
      </c>
      <c r="B356" s="77" t="s">
        <v>1476</v>
      </c>
      <c r="C356" s="77" t="s">
        <v>666</v>
      </c>
      <c r="D356" s="79"/>
      <c r="F356" s="77" t="s">
        <v>666</v>
      </c>
      <c r="G356" s="77" t="s">
        <v>1475</v>
      </c>
      <c r="I356"/>
      <c r="L356" s="83"/>
    </row>
    <row r="357" spans="1:12" x14ac:dyDescent="0.3">
      <c r="A357" s="77" t="s">
        <v>1477</v>
      </c>
      <c r="B357" s="77" t="s">
        <v>1478</v>
      </c>
      <c r="C357" s="77" t="s">
        <v>829</v>
      </c>
      <c r="D357" s="79"/>
      <c r="F357" s="77" t="s">
        <v>829</v>
      </c>
      <c r="G357" s="77" t="s">
        <v>1477</v>
      </c>
      <c r="I357"/>
      <c r="L357" s="83"/>
    </row>
    <row r="358" spans="1:12" x14ac:dyDescent="0.3">
      <c r="A358" s="77" t="s">
        <v>1479</v>
      </c>
      <c r="B358" s="77" t="s">
        <v>1480</v>
      </c>
      <c r="C358" s="77" t="s">
        <v>683</v>
      </c>
      <c r="D358" s="79"/>
      <c r="F358" s="77" t="s">
        <v>683</v>
      </c>
      <c r="G358" s="77" t="s">
        <v>1479</v>
      </c>
      <c r="I358"/>
      <c r="L358" s="83"/>
    </row>
    <row r="359" spans="1:12" x14ac:dyDescent="0.3">
      <c r="A359" s="77" t="s">
        <v>1481</v>
      </c>
      <c r="B359" s="77" t="s">
        <v>1482</v>
      </c>
      <c r="C359" s="77" t="s">
        <v>671</v>
      </c>
      <c r="D359" s="79"/>
      <c r="F359" s="77" t="s">
        <v>671</v>
      </c>
      <c r="G359" s="77" t="s">
        <v>1481</v>
      </c>
      <c r="I359"/>
      <c r="L359" s="83"/>
    </row>
    <row r="360" spans="1:12" x14ac:dyDescent="0.3">
      <c r="A360" s="77" t="s">
        <v>1483</v>
      </c>
      <c r="B360" s="77" t="s">
        <v>1484</v>
      </c>
      <c r="C360" s="77" t="s">
        <v>666</v>
      </c>
      <c r="D360" s="79"/>
      <c r="F360" s="77" t="s">
        <v>666</v>
      </c>
      <c r="G360" s="77" t="s">
        <v>1483</v>
      </c>
      <c r="I360"/>
      <c r="L360" s="83"/>
    </row>
    <row r="361" spans="1:12" x14ac:dyDescent="0.3">
      <c r="A361" s="77" t="s">
        <v>1485</v>
      </c>
      <c r="B361" s="77" t="s">
        <v>1486</v>
      </c>
      <c r="C361" s="77" t="s">
        <v>791</v>
      </c>
      <c r="D361" s="79"/>
      <c r="F361" s="77" t="s">
        <v>791</v>
      </c>
      <c r="G361" s="77" t="s">
        <v>1485</v>
      </c>
      <c r="I361"/>
      <c r="L361" s="83"/>
    </row>
    <row r="362" spans="1:12" x14ac:dyDescent="0.3">
      <c r="A362" s="77" t="s">
        <v>1487</v>
      </c>
      <c r="B362" s="77" t="s">
        <v>1488</v>
      </c>
      <c r="C362" s="77" t="s">
        <v>694</v>
      </c>
      <c r="D362" s="79"/>
      <c r="F362" s="77" t="s">
        <v>694</v>
      </c>
      <c r="G362" s="77" t="s">
        <v>1487</v>
      </c>
      <c r="I362"/>
      <c r="L362" s="83"/>
    </row>
    <row r="363" spans="1:12" x14ac:dyDescent="0.3">
      <c r="A363" s="77" t="s">
        <v>1489</v>
      </c>
      <c r="B363" s="77" t="s">
        <v>1490</v>
      </c>
      <c r="C363" s="77" t="s">
        <v>879</v>
      </c>
      <c r="D363" s="79"/>
      <c r="F363" s="77" t="s">
        <v>879</v>
      </c>
      <c r="G363" s="77" t="s">
        <v>1489</v>
      </c>
      <c r="I363"/>
      <c r="L363" s="83"/>
    </row>
    <row r="364" spans="1:12" x14ac:dyDescent="0.3">
      <c r="A364" s="77" t="s">
        <v>1491</v>
      </c>
      <c r="B364" s="77" t="s">
        <v>1492</v>
      </c>
      <c r="C364" s="77" t="s">
        <v>715</v>
      </c>
      <c r="D364" s="79"/>
      <c r="F364" s="77" t="s">
        <v>715</v>
      </c>
      <c r="G364" s="77" t="s">
        <v>1491</v>
      </c>
      <c r="I364"/>
      <c r="L364" s="83"/>
    </row>
    <row r="365" spans="1:12" x14ac:dyDescent="0.3">
      <c r="A365" s="77" t="s">
        <v>1493</v>
      </c>
      <c r="B365" s="77" t="s">
        <v>1494</v>
      </c>
      <c r="C365" s="77" t="s">
        <v>908</v>
      </c>
      <c r="D365" s="79"/>
      <c r="F365" s="77" t="s">
        <v>908</v>
      </c>
      <c r="G365" s="77" t="s">
        <v>1493</v>
      </c>
      <c r="I365"/>
      <c r="L365" s="83"/>
    </row>
    <row r="366" spans="1:12" x14ac:dyDescent="0.3">
      <c r="A366" s="77" t="s">
        <v>1495</v>
      </c>
      <c r="B366" s="77" t="s">
        <v>1496</v>
      </c>
      <c r="C366" s="77" t="s">
        <v>937</v>
      </c>
      <c r="D366" s="79"/>
      <c r="F366" s="77" t="s">
        <v>937</v>
      </c>
      <c r="G366" s="77" t="s">
        <v>1495</v>
      </c>
      <c r="I366"/>
      <c r="L366" s="83"/>
    </row>
    <row r="367" spans="1:12" x14ac:dyDescent="0.3">
      <c r="A367" s="77" t="s">
        <v>1497</v>
      </c>
      <c r="B367" s="77" t="s">
        <v>1498</v>
      </c>
      <c r="C367" s="77" t="s">
        <v>840</v>
      </c>
      <c r="D367" s="79"/>
      <c r="F367" s="77" t="s">
        <v>840</v>
      </c>
      <c r="G367" s="77" t="s">
        <v>1497</v>
      </c>
      <c r="I367"/>
      <c r="L367" s="83"/>
    </row>
    <row r="368" spans="1:12" x14ac:dyDescent="0.3">
      <c r="A368" s="77" t="s">
        <v>1499</v>
      </c>
      <c r="B368" s="77" t="s">
        <v>1500</v>
      </c>
      <c r="C368" s="77" t="s">
        <v>925</v>
      </c>
      <c r="D368" s="79"/>
      <c r="F368" s="77" t="s">
        <v>925</v>
      </c>
      <c r="G368" s="77" t="s">
        <v>1499</v>
      </c>
      <c r="I368"/>
      <c r="L368" s="83"/>
    </row>
    <row r="369" spans="1:12" x14ac:dyDescent="0.3">
      <c r="A369" s="77" t="s">
        <v>1501</v>
      </c>
      <c r="B369" s="77" t="s">
        <v>1502</v>
      </c>
      <c r="C369" s="77" t="s">
        <v>925</v>
      </c>
      <c r="D369" s="79"/>
      <c r="F369" s="77" t="s">
        <v>925</v>
      </c>
      <c r="G369" s="77" t="s">
        <v>1501</v>
      </c>
      <c r="I369"/>
      <c r="L369" s="83"/>
    </row>
    <row r="370" spans="1:12" x14ac:dyDescent="0.3">
      <c r="A370" s="77" t="s">
        <v>1503</v>
      </c>
      <c r="B370" s="77" t="s">
        <v>1504</v>
      </c>
      <c r="C370" s="77" t="s">
        <v>840</v>
      </c>
      <c r="D370" s="79"/>
      <c r="F370" s="77" t="s">
        <v>840</v>
      </c>
      <c r="G370" s="77" t="s">
        <v>1503</v>
      </c>
      <c r="I370"/>
      <c r="L370" s="83"/>
    </row>
    <row r="371" spans="1:12" x14ac:dyDescent="0.3">
      <c r="A371" s="77" t="s">
        <v>1505</v>
      </c>
      <c r="B371" s="77" t="s">
        <v>1506</v>
      </c>
      <c r="C371" s="77" t="s">
        <v>729</v>
      </c>
      <c r="D371" s="79"/>
      <c r="F371" s="77" t="s">
        <v>729</v>
      </c>
      <c r="G371" s="77" t="s">
        <v>1505</v>
      </c>
      <c r="I371"/>
      <c r="L371" s="83"/>
    </row>
    <row r="372" spans="1:12" x14ac:dyDescent="0.3">
      <c r="A372" s="77" t="s">
        <v>1507</v>
      </c>
      <c r="B372" s="77" t="s">
        <v>1508</v>
      </c>
      <c r="C372" s="77" t="s">
        <v>679</v>
      </c>
      <c r="D372" s="79"/>
      <c r="F372" s="77" t="s">
        <v>679</v>
      </c>
      <c r="G372" s="77" t="s">
        <v>1507</v>
      </c>
      <c r="I372"/>
      <c r="L372" s="83"/>
    </row>
    <row r="373" spans="1:12" x14ac:dyDescent="0.3">
      <c r="A373" s="77" t="s">
        <v>1509</v>
      </c>
      <c r="B373" s="77" t="s">
        <v>1510</v>
      </c>
      <c r="C373" s="77" t="s">
        <v>856</v>
      </c>
      <c r="D373" s="79"/>
      <c r="F373" s="77" t="s">
        <v>856</v>
      </c>
      <c r="G373" s="77" t="s">
        <v>1509</v>
      </c>
      <c r="I373"/>
      <c r="L373" s="83"/>
    </row>
    <row r="374" spans="1:12" x14ac:dyDescent="0.3">
      <c r="A374" s="77" t="s">
        <v>1511</v>
      </c>
      <c r="B374" s="77" t="s">
        <v>1512</v>
      </c>
      <c r="C374" s="77" t="s">
        <v>707</v>
      </c>
      <c r="D374" s="79"/>
      <c r="F374" s="77" t="s">
        <v>707</v>
      </c>
      <c r="G374" s="77" t="s">
        <v>1511</v>
      </c>
      <c r="I374"/>
      <c r="L374" s="83"/>
    </row>
    <row r="375" spans="1:12" x14ac:dyDescent="0.3">
      <c r="A375" s="77" t="s">
        <v>1513</v>
      </c>
      <c r="B375" s="77" t="s">
        <v>1514</v>
      </c>
      <c r="C375" s="77" t="s">
        <v>853</v>
      </c>
      <c r="D375" s="79"/>
      <c r="F375" s="77" t="s">
        <v>853</v>
      </c>
      <c r="G375" s="77" t="s">
        <v>1513</v>
      </c>
      <c r="I375"/>
      <c r="L375" s="83"/>
    </row>
    <row r="376" spans="1:12" x14ac:dyDescent="0.3">
      <c r="A376" s="77" t="s">
        <v>1515</v>
      </c>
      <c r="B376" s="77" t="s">
        <v>1516</v>
      </c>
      <c r="C376" s="77" t="s">
        <v>736</v>
      </c>
      <c r="D376" s="79"/>
      <c r="F376" s="77" t="s">
        <v>736</v>
      </c>
      <c r="G376" s="77" t="s">
        <v>1515</v>
      </c>
      <c r="I376"/>
      <c r="L376" s="83"/>
    </row>
    <row r="377" spans="1:12" x14ac:dyDescent="0.3">
      <c r="A377" s="77" t="s">
        <v>1517</v>
      </c>
      <c r="B377" s="77" t="s">
        <v>1518</v>
      </c>
      <c r="C377" s="77" t="s">
        <v>882</v>
      </c>
      <c r="D377" s="79"/>
      <c r="F377" s="77" t="s">
        <v>882</v>
      </c>
      <c r="G377" s="77" t="s">
        <v>1517</v>
      </c>
      <c r="I377"/>
      <c r="L377" s="83"/>
    </row>
    <row r="378" spans="1:12" x14ac:dyDescent="0.3">
      <c r="A378" s="77" t="s">
        <v>1519</v>
      </c>
      <c r="B378" s="77" t="s">
        <v>1520</v>
      </c>
      <c r="C378" s="77" t="s">
        <v>666</v>
      </c>
      <c r="D378" s="79"/>
      <c r="F378" s="77" t="s">
        <v>666</v>
      </c>
      <c r="G378" s="77" t="s">
        <v>1519</v>
      </c>
      <c r="I378"/>
      <c r="L378" s="83"/>
    </row>
    <row r="379" spans="1:12" x14ac:dyDescent="0.3">
      <c r="A379" s="77" t="s">
        <v>1521</v>
      </c>
      <c r="B379" s="77" t="s">
        <v>1522</v>
      </c>
      <c r="C379" s="77" t="s">
        <v>908</v>
      </c>
      <c r="D379" s="79"/>
      <c r="F379" s="77" t="s">
        <v>908</v>
      </c>
      <c r="G379" s="77" t="s">
        <v>1521</v>
      </c>
      <c r="I379"/>
      <c r="L379" s="83"/>
    </row>
    <row r="380" spans="1:12" x14ac:dyDescent="0.3">
      <c r="A380" s="77" t="s">
        <v>1523</v>
      </c>
      <c r="B380" s="77" t="s">
        <v>1524</v>
      </c>
      <c r="C380" s="77" t="s">
        <v>732</v>
      </c>
      <c r="D380" s="79"/>
      <c r="F380" s="77" t="s">
        <v>732</v>
      </c>
      <c r="G380" s="77" t="s">
        <v>1523</v>
      </c>
      <c r="I380"/>
      <c r="L380" s="83"/>
    </row>
    <row r="381" spans="1:12" x14ac:dyDescent="0.3">
      <c r="A381" s="77" t="s">
        <v>1525</v>
      </c>
      <c r="B381" s="77" t="s">
        <v>1526</v>
      </c>
      <c r="C381" s="77" t="s">
        <v>678</v>
      </c>
      <c r="D381" s="79"/>
      <c r="F381" s="77" t="s">
        <v>678</v>
      </c>
      <c r="G381" s="77" t="s">
        <v>1525</v>
      </c>
      <c r="I381"/>
      <c r="L381" s="83"/>
    </row>
    <row r="382" spans="1:12" x14ac:dyDescent="0.3">
      <c r="A382" s="77" t="s">
        <v>1527</v>
      </c>
      <c r="B382" s="77" t="s">
        <v>1528</v>
      </c>
      <c r="C382" s="77" t="s">
        <v>683</v>
      </c>
      <c r="D382" s="79"/>
      <c r="F382" s="77" t="s">
        <v>683</v>
      </c>
      <c r="G382" s="77" t="s">
        <v>1527</v>
      </c>
      <c r="I382"/>
      <c r="L382" s="83"/>
    </row>
    <row r="383" spans="1:12" x14ac:dyDescent="0.3">
      <c r="A383" s="77" t="s">
        <v>1529</v>
      </c>
      <c r="B383" s="77" t="s">
        <v>1530</v>
      </c>
      <c r="C383" s="77" t="s">
        <v>710</v>
      </c>
      <c r="D383" s="79"/>
      <c r="F383" s="77" t="s">
        <v>710</v>
      </c>
      <c r="G383" s="77" t="s">
        <v>1529</v>
      </c>
      <c r="I383"/>
      <c r="L383" s="83"/>
    </row>
    <row r="384" spans="1:12" x14ac:dyDescent="0.3">
      <c r="A384" s="77" t="s">
        <v>1531</v>
      </c>
      <c r="B384" s="77" t="s">
        <v>1532</v>
      </c>
      <c r="C384" s="77" t="s">
        <v>725</v>
      </c>
      <c r="D384" s="79"/>
      <c r="F384" s="77" t="s">
        <v>725</v>
      </c>
      <c r="G384" s="77" t="s">
        <v>1531</v>
      </c>
      <c r="I384"/>
      <c r="L384" s="83"/>
    </row>
    <row r="385" spans="1:12" x14ac:dyDescent="0.3">
      <c r="A385" s="77" t="s">
        <v>1533</v>
      </c>
      <c r="B385" s="77" t="s">
        <v>1534</v>
      </c>
      <c r="C385" s="77" t="s">
        <v>908</v>
      </c>
      <c r="D385" s="79"/>
      <c r="F385" s="77" t="s">
        <v>908</v>
      </c>
      <c r="G385" s="77" t="s">
        <v>1533</v>
      </c>
      <c r="I385"/>
      <c r="L385" s="83"/>
    </row>
    <row r="386" spans="1:12" x14ac:dyDescent="0.3">
      <c r="A386" s="77" t="s">
        <v>1535</v>
      </c>
      <c r="B386" s="77" t="s">
        <v>1536</v>
      </c>
      <c r="C386" s="77" t="s">
        <v>908</v>
      </c>
      <c r="D386" s="79"/>
      <c r="F386" s="77" t="s">
        <v>908</v>
      </c>
      <c r="G386" s="77" t="s">
        <v>1535</v>
      </c>
      <c r="I386"/>
      <c r="L386" s="83"/>
    </row>
    <row r="387" spans="1:12" x14ac:dyDescent="0.3">
      <c r="A387" s="77" t="s">
        <v>1537</v>
      </c>
      <c r="B387" s="77" t="s">
        <v>1538</v>
      </c>
      <c r="C387" s="77" t="s">
        <v>960</v>
      </c>
      <c r="D387" s="79"/>
      <c r="F387" s="77" t="s">
        <v>960</v>
      </c>
      <c r="G387" s="77" t="s">
        <v>1537</v>
      </c>
      <c r="I387"/>
      <c r="L387" s="83"/>
    </row>
    <row r="388" spans="1:12" x14ac:dyDescent="0.3">
      <c r="A388" s="77" t="s">
        <v>1539</v>
      </c>
      <c r="B388" s="77" t="s">
        <v>1540</v>
      </c>
      <c r="C388" s="77" t="s">
        <v>830</v>
      </c>
      <c r="D388" s="79"/>
      <c r="F388" s="77" t="s">
        <v>830</v>
      </c>
      <c r="G388" s="77" t="s">
        <v>1539</v>
      </c>
      <c r="I388"/>
      <c r="L388" s="83"/>
    </row>
    <row r="389" spans="1:12" x14ac:dyDescent="0.3">
      <c r="A389" s="77" t="s">
        <v>1541</v>
      </c>
      <c r="B389" s="77" t="s">
        <v>1542</v>
      </c>
      <c r="C389" s="77" t="s">
        <v>953</v>
      </c>
      <c r="D389" s="79"/>
      <c r="F389" s="77" t="s">
        <v>953</v>
      </c>
      <c r="G389" s="77" t="s">
        <v>1541</v>
      </c>
      <c r="I389"/>
      <c r="L389" s="83"/>
    </row>
    <row r="390" spans="1:12" x14ac:dyDescent="0.3">
      <c r="A390" s="77" t="s">
        <v>1543</v>
      </c>
      <c r="B390" s="77" t="s">
        <v>1544</v>
      </c>
      <c r="C390" s="77" t="s">
        <v>694</v>
      </c>
      <c r="D390" s="79"/>
      <c r="F390" s="77" t="s">
        <v>694</v>
      </c>
      <c r="G390" s="77" t="s">
        <v>1543</v>
      </c>
      <c r="I390"/>
      <c r="L390" s="83"/>
    </row>
    <row r="391" spans="1:12" x14ac:dyDescent="0.3">
      <c r="A391" s="77" t="s">
        <v>1545</v>
      </c>
      <c r="B391" s="77" t="s">
        <v>1546</v>
      </c>
      <c r="C391" s="77" t="s">
        <v>682</v>
      </c>
      <c r="D391" s="79"/>
      <c r="F391" s="77" t="s">
        <v>682</v>
      </c>
      <c r="G391" s="77" t="s">
        <v>1545</v>
      </c>
      <c r="I391"/>
      <c r="L391" s="83"/>
    </row>
    <row r="392" spans="1:12" x14ac:dyDescent="0.3">
      <c r="A392" s="77" t="s">
        <v>1547</v>
      </c>
      <c r="B392" s="77" t="s">
        <v>1548</v>
      </c>
      <c r="C392" s="77" t="s">
        <v>873</v>
      </c>
      <c r="D392" s="79"/>
      <c r="F392" s="77" t="s">
        <v>873</v>
      </c>
      <c r="G392" s="77" t="s">
        <v>1547</v>
      </c>
      <c r="I392"/>
      <c r="L392" s="83"/>
    </row>
    <row r="393" spans="1:12" x14ac:dyDescent="0.3">
      <c r="A393" s="77" t="s">
        <v>1549</v>
      </c>
      <c r="B393" s="77" t="s">
        <v>1550</v>
      </c>
      <c r="C393" s="77" t="s">
        <v>674</v>
      </c>
      <c r="D393" s="79"/>
      <c r="F393" s="77" t="s">
        <v>674</v>
      </c>
      <c r="G393" s="77" t="s">
        <v>1549</v>
      </c>
      <c r="I393"/>
      <c r="L393" s="83"/>
    </row>
    <row r="394" spans="1:12" x14ac:dyDescent="0.3">
      <c r="A394" s="77" t="s">
        <v>1551</v>
      </c>
      <c r="B394" s="77" t="s">
        <v>1552</v>
      </c>
      <c r="C394" s="77" t="s">
        <v>682</v>
      </c>
      <c r="D394" s="79"/>
      <c r="F394" s="77" t="s">
        <v>682</v>
      </c>
      <c r="G394" s="77" t="s">
        <v>1551</v>
      </c>
      <c r="I394"/>
      <c r="L394" s="83"/>
    </row>
    <row r="395" spans="1:12" x14ac:dyDescent="0.3">
      <c r="A395" s="77" t="s">
        <v>1553</v>
      </c>
      <c r="B395" s="77" t="s">
        <v>1554</v>
      </c>
      <c r="C395" s="77" t="s">
        <v>770</v>
      </c>
      <c r="D395" s="79"/>
      <c r="F395" s="77" t="s">
        <v>770</v>
      </c>
      <c r="G395" s="77" t="s">
        <v>1553</v>
      </c>
      <c r="I395"/>
      <c r="L395" s="83"/>
    </row>
    <row r="396" spans="1:12" x14ac:dyDescent="0.3">
      <c r="A396" s="77" t="s">
        <v>1555</v>
      </c>
      <c r="B396" s="77" t="s">
        <v>1556</v>
      </c>
      <c r="C396" s="77" t="s">
        <v>695</v>
      </c>
      <c r="D396" s="79"/>
      <c r="F396" s="77" t="s">
        <v>695</v>
      </c>
      <c r="G396" s="77" t="s">
        <v>1555</v>
      </c>
      <c r="I396"/>
      <c r="L396" s="83"/>
    </row>
    <row r="397" spans="1:12" x14ac:dyDescent="0.3">
      <c r="A397" s="77" t="s">
        <v>1557</v>
      </c>
      <c r="B397" s="77" t="s">
        <v>1558</v>
      </c>
      <c r="C397" s="77" t="s">
        <v>682</v>
      </c>
      <c r="D397" s="79"/>
      <c r="F397" s="77" t="s">
        <v>682</v>
      </c>
      <c r="G397" s="77" t="s">
        <v>1557</v>
      </c>
      <c r="I397"/>
      <c r="L397" s="83"/>
    </row>
    <row r="398" spans="1:12" x14ac:dyDescent="0.3">
      <c r="A398" s="77" t="s">
        <v>1559</v>
      </c>
      <c r="B398" s="77" t="s">
        <v>1560</v>
      </c>
      <c r="C398" s="77" t="s">
        <v>687</v>
      </c>
      <c r="D398" s="79"/>
      <c r="F398" s="77" t="s">
        <v>687</v>
      </c>
      <c r="G398" s="77" t="s">
        <v>1559</v>
      </c>
      <c r="I398"/>
      <c r="L398" s="83"/>
    </row>
    <row r="399" spans="1:12" x14ac:dyDescent="0.3">
      <c r="A399" s="77" t="s">
        <v>1561</v>
      </c>
      <c r="B399" s="77" t="s">
        <v>1562</v>
      </c>
      <c r="C399" s="77" t="s">
        <v>702</v>
      </c>
      <c r="D399" s="79"/>
      <c r="F399" s="77" t="s">
        <v>702</v>
      </c>
      <c r="G399" s="77" t="s">
        <v>1561</v>
      </c>
      <c r="I399"/>
      <c r="L399" s="83"/>
    </row>
    <row r="400" spans="1:12" x14ac:dyDescent="0.3">
      <c r="A400" s="77" t="s">
        <v>1563</v>
      </c>
      <c r="B400" s="77" t="s">
        <v>1564</v>
      </c>
      <c r="C400" s="77" t="s">
        <v>743</v>
      </c>
      <c r="D400" s="79"/>
      <c r="F400" s="77" t="s">
        <v>743</v>
      </c>
      <c r="G400" s="77" t="s">
        <v>1563</v>
      </c>
      <c r="I400"/>
      <c r="L400" s="83"/>
    </row>
    <row r="401" spans="1:12" x14ac:dyDescent="0.3">
      <c r="A401" s="77" t="s">
        <v>1565</v>
      </c>
      <c r="B401" s="77" t="s">
        <v>1566</v>
      </c>
      <c r="C401" s="77" t="s">
        <v>732</v>
      </c>
      <c r="D401" s="79"/>
      <c r="F401" s="77" t="s">
        <v>732</v>
      </c>
      <c r="G401" s="77" t="s">
        <v>1565</v>
      </c>
      <c r="I401"/>
      <c r="L401" s="83"/>
    </row>
    <row r="402" spans="1:12" x14ac:dyDescent="0.3">
      <c r="A402" s="77" t="s">
        <v>1567</v>
      </c>
      <c r="B402" s="77" t="s">
        <v>1568</v>
      </c>
      <c r="C402" s="77" t="s">
        <v>746</v>
      </c>
      <c r="D402" s="79"/>
      <c r="F402" s="77" t="s">
        <v>746</v>
      </c>
      <c r="G402" s="77" t="s">
        <v>1567</v>
      </c>
      <c r="I402"/>
      <c r="L402" s="83"/>
    </row>
    <row r="403" spans="1:12" x14ac:dyDescent="0.3">
      <c r="A403" s="77" t="s">
        <v>1569</v>
      </c>
      <c r="B403" s="77" t="s">
        <v>1570</v>
      </c>
      <c r="C403" s="77" t="s">
        <v>757</v>
      </c>
      <c r="D403" s="79"/>
      <c r="F403" s="77" t="s">
        <v>757</v>
      </c>
      <c r="G403" s="77" t="s">
        <v>1569</v>
      </c>
      <c r="I403"/>
      <c r="L403" s="83"/>
    </row>
    <row r="404" spans="1:12" x14ac:dyDescent="0.3">
      <c r="A404" s="77" t="s">
        <v>1571</v>
      </c>
      <c r="B404" s="77" t="s">
        <v>1572</v>
      </c>
      <c r="C404" s="77" t="s">
        <v>732</v>
      </c>
      <c r="D404" s="79"/>
      <c r="F404" s="77" t="s">
        <v>732</v>
      </c>
      <c r="G404" s="77" t="s">
        <v>1571</v>
      </c>
      <c r="I404"/>
      <c r="L404" s="83"/>
    </row>
    <row r="405" spans="1:12" x14ac:dyDescent="0.3">
      <c r="A405" s="77" t="s">
        <v>1573</v>
      </c>
      <c r="B405" s="77" t="s">
        <v>1574</v>
      </c>
      <c r="C405" s="77" t="s">
        <v>937</v>
      </c>
      <c r="D405" s="79"/>
      <c r="F405" s="77" t="s">
        <v>937</v>
      </c>
      <c r="G405" s="77" t="s">
        <v>1573</v>
      </c>
      <c r="I405"/>
      <c r="L405" s="83"/>
    </row>
    <row r="406" spans="1:12" x14ac:dyDescent="0.3">
      <c r="A406" s="77" t="s">
        <v>1575</v>
      </c>
      <c r="B406" s="77" t="s">
        <v>1576</v>
      </c>
      <c r="C406" s="77" t="s">
        <v>699</v>
      </c>
      <c r="D406" s="79"/>
      <c r="F406" s="77" t="s">
        <v>699</v>
      </c>
      <c r="G406" s="77" t="s">
        <v>1575</v>
      </c>
      <c r="I406"/>
      <c r="L406" s="83"/>
    </row>
    <row r="407" spans="1:12" x14ac:dyDescent="0.3">
      <c r="A407" s="77" t="s">
        <v>1577</v>
      </c>
      <c r="B407" s="77" t="s">
        <v>1578</v>
      </c>
      <c r="C407" s="77" t="s">
        <v>791</v>
      </c>
      <c r="D407" s="79"/>
      <c r="F407" s="77" t="s">
        <v>791</v>
      </c>
      <c r="G407" s="77" t="s">
        <v>1577</v>
      </c>
      <c r="I407"/>
      <c r="L407" s="83"/>
    </row>
    <row r="408" spans="1:12" x14ac:dyDescent="0.3">
      <c r="A408" s="77" t="s">
        <v>1579</v>
      </c>
      <c r="B408" s="77" t="s">
        <v>1580</v>
      </c>
      <c r="C408" s="77" t="s">
        <v>925</v>
      </c>
      <c r="D408" s="79"/>
      <c r="F408" s="77" t="s">
        <v>925</v>
      </c>
      <c r="G408" s="77" t="s">
        <v>1579</v>
      </c>
      <c r="I408"/>
      <c r="L408" s="83"/>
    </row>
    <row r="409" spans="1:12" x14ac:dyDescent="0.3">
      <c r="A409" s="77" t="s">
        <v>1581</v>
      </c>
      <c r="B409" s="77" t="s">
        <v>1582</v>
      </c>
      <c r="C409" s="77" t="s">
        <v>853</v>
      </c>
      <c r="D409" s="79"/>
      <c r="F409" s="77" t="s">
        <v>853</v>
      </c>
      <c r="G409" s="77" t="s">
        <v>1581</v>
      </c>
      <c r="I409"/>
      <c r="L409" s="83"/>
    </row>
    <row r="410" spans="1:12" x14ac:dyDescent="0.3">
      <c r="A410" s="77" t="s">
        <v>1583</v>
      </c>
      <c r="B410" s="77" t="s">
        <v>1584</v>
      </c>
      <c r="C410" s="77" t="s">
        <v>766</v>
      </c>
      <c r="D410" s="79"/>
      <c r="F410" s="77" t="s">
        <v>766</v>
      </c>
      <c r="G410" s="77" t="s">
        <v>1583</v>
      </c>
      <c r="I410"/>
      <c r="L410" s="83"/>
    </row>
    <row r="411" spans="1:12" x14ac:dyDescent="0.3">
      <c r="A411" s="77" t="s">
        <v>1585</v>
      </c>
      <c r="B411" s="77" t="s">
        <v>1586</v>
      </c>
      <c r="C411" s="77" t="s">
        <v>926</v>
      </c>
      <c r="D411" s="79"/>
      <c r="F411" s="77" t="s">
        <v>926</v>
      </c>
      <c r="G411" s="77" t="s">
        <v>1585</v>
      </c>
      <c r="I411"/>
      <c r="L411" s="83"/>
    </row>
    <row r="412" spans="1:12" x14ac:dyDescent="0.3">
      <c r="A412" s="77" t="s">
        <v>1587</v>
      </c>
      <c r="B412" s="77" t="s">
        <v>1588</v>
      </c>
      <c r="C412" s="77" t="s">
        <v>732</v>
      </c>
      <c r="D412" s="79"/>
      <c r="F412" s="77" t="s">
        <v>732</v>
      </c>
      <c r="G412" s="77" t="s">
        <v>1587</v>
      </c>
      <c r="I412"/>
      <c r="L412" s="83"/>
    </row>
    <row r="413" spans="1:12" x14ac:dyDescent="0.3">
      <c r="A413" s="77" t="s">
        <v>1589</v>
      </c>
      <c r="B413" s="77" t="s">
        <v>1590</v>
      </c>
      <c r="C413" s="77" t="s">
        <v>837</v>
      </c>
      <c r="D413" s="79"/>
      <c r="F413" s="77" t="s">
        <v>837</v>
      </c>
      <c r="G413" s="77" t="s">
        <v>1589</v>
      </c>
      <c r="I413"/>
      <c r="L413" s="83"/>
    </row>
    <row r="414" spans="1:12" x14ac:dyDescent="0.3">
      <c r="A414" s="77" t="s">
        <v>1591</v>
      </c>
      <c r="B414" s="77" t="s">
        <v>1592</v>
      </c>
      <c r="C414" s="77" t="s">
        <v>850</v>
      </c>
      <c r="D414" s="79"/>
      <c r="F414" s="77" t="s">
        <v>850</v>
      </c>
      <c r="G414" s="77" t="s">
        <v>1591</v>
      </c>
      <c r="I414"/>
      <c r="L414" s="83"/>
    </row>
    <row r="415" spans="1:12" x14ac:dyDescent="0.3">
      <c r="A415" s="77" t="s">
        <v>1593</v>
      </c>
      <c r="B415" s="77" t="s">
        <v>1594</v>
      </c>
      <c r="C415" s="77" t="s">
        <v>804</v>
      </c>
      <c r="D415" s="79"/>
      <c r="F415" s="77" t="s">
        <v>804</v>
      </c>
      <c r="G415" s="77" t="s">
        <v>1593</v>
      </c>
      <c r="I415"/>
      <c r="L415" s="83"/>
    </row>
    <row r="416" spans="1:12" x14ac:dyDescent="0.3">
      <c r="A416" s="77" t="s">
        <v>1595</v>
      </c>
      <c r="B416" s="77" t="s">
        <v>1596</v>
      </c>
      <c r="C416" s="77" t="s">
        <v>715</v>
      </c>
      <c r="D416" s="79"/>
      <c r="F416" s="77" t="s">
        <v>715</v>
      </c>
      <c r="G416" s="77" t="s">
        <v>1595</v>
      </c>
      <c r="I416"/>
      <c r="L416" s="83"/>
    </row>
    <row r="417" spans="1:12" x14ac:dyDescent="0.3">
      <c r="A417" s="77" t="s">
        <v>1597</v>
      </c>
      <c r="B417" s="77" t="s">
        <v>1598</v>
      </c>
      <c r="C417" s="77" t="s">
        <v>757</v>
      </c>
      <c r="D417" s="79"/>
      <c r="F417" s="77" t="s">
        <v>757</v>
      </c>
      <c r="G417" s="77" t="s">
        <v>1597</v>
      </c>
      <c r="I417"/>
      <c r="L417" s="83"/>
    </row>
    <row r="418" spans="1:12" x14ac:dyDescent="0.3">
      <c r="A418" s="77" t="s">
        <v>1599</v>
      </c>
      <c r="B418" s="77" t="s">
        <v>1600</v>
      </c>
      <c r="C418" s="77" t="s">
        <v>853</v>
      </c>
      <c r="D418" s="79"/>
      <c r="F418" s="77" t="s">
        <v>853</v>
      </c>
      <c r="G418" s="77" t="s">
        <v>1599</v>
      </c>
      <c r="I418"/>
      <c r="L418" s="83"/>
    </row>
    <row r="419" spans="1:12" x14ac:dyDescent="0.3">
      <c r="A419" s="77" t="s">
        <v>1601</v>
      </c>
      <c r="B419" s="77" t="s">
        <v>1602</v>
      </c>
      <c r="C419" s="77" t="s">
        <v>794</v>
      </c>
      <c r="D419" s="79"/>
      <c r="F419" s="77" t="s">
        <v>794</v>
      </c>
      <c r="G419" s="77" t="s">
        <v>1601</v>
      </c>
      <c r="I419"/>
      <c r="L419" s="83"/>
    </row>
    <row r="420" spans="1:12" x14ac:dyDescent="0.3">
      <c r="A420" s="77" t="s">
        <v>1603</v>
      </c>
      <c r="B420" s="77" t="s">
        <v>1604</v>
      </c>
      <c r="C420" s="77" t="s">
        <v>733</v>
      </c>
      <c r="D420" s="79"/>
      <c r="F420" s="77" t="s">
        <v>733</v>
      </c>
      <c r="G420" s="77" t="s">
        <v>1603</v>
      </c>
      <c r="I420"/>
      <c r="L420" s="83"/>
    </row>
    <row r="421" spans="1:12" x14ac:dyDescent="0.3">
      <c r="A421" s="77" t="s">
        <v>1605</v>
      </c>
      <c r="B421" s="77" t="s">
        <v>1606</v>
      </c>
      <c r="C421" s="77" t="s">
        <v>699</v>
      </c>
      <c r="D421" s="79"/>
      <c r="F421" s="77" t="s">
        <v>699</v>
      </c>
      <c r="G421" s="77" t="s">
        <v>1605</v>
      </c>
      <c r="I421"/>
      <c r="L421" s="83"/>
    </row>
    <row r="422" spans="1:12" x14ac:dyDescent="0.3">
      <c r="A422" s="77" t="s">
        <v>1607</v>
      </c>
      <c r="B422" s="77" t="s">
        <v>1608</v>
      </c>
      <c r="C422" s="77" t="s">
        <v>699</v>
      </c>
      <c r="D422" s="79"/>
      <c r="F422" s="77" t="s">
        <v>699</v>
      </c>
      <c r="G422" s="77" t="s">
        <v>1607</v>
      </c>
      <c r="I422"/>
      <c r="L422" s="83"/>
    </row>
    <row r="423" spans="1:12" x14ac:dyDescent="0.3">
      <c r="A423" s="77" t="s">
        <v>1609</v>
      </c>
      <c r="B423" s="77" t="s">
        <v>1610</v>
      </c>
      <c r="C423" s="77" t="s">
        <v>707</v>
      </c>
      <c r="D423" s="79"/>
      <c r="F423" s="77" t="s">
        <v>707</v>
      </c>
      <c r="G423" s="77" t="s">
        <v>1609</v>
      </c>
      <c r="I423"/>
      <c r="L423" s="83"/>
    </row>
    <row r="424" spans="1:12" x14ac:dyDescent="0.3">
      <c r="A424" s="77" t="s">
        <v>1611</v>
      </c>
      <c r="B424" s="77" t="s">
        <v>1612</v>
      </c>
      <c r="C424" s="77" t="s">
        <v>743</v>
      </c>
      <c r="D424" s="79"/>
      <c r="F424" s="77" t="s">
        <v>743</v>
      </c>
      <c r="G424" s="77" t="s">
        <v>1611</v>
      </c>
      <c r="I424"/>
      <c r="L424" s="83"/>
    </row>
    <row r="425" spans="1:12" x14ac:dyDescent="0.3">
      <c r="A425" s="77" t="s">
        <v>1613</v>
      </c>
      <c r="B425" s="77" t="s">
        <v>1614</v>
      </c>
      <c r="C425" s="77" t="s">
        <v>934</v>
      </c>
      <c r="D425" s="79"/>
      <c r="F425" s="77" t="s">
        <v>934</v>
      </c>
      <c r="G425" s="77" t="s">
        <v>1613</v>
      </c>
      <c r="I425"/>
      <c r="L425" s="83"/>
    </row>
    <row r="426" spans="1:12" x14ac:dyDescent="0.3">
      <c r="A426" s="77" t="s">
        <v>1615</v>
      </c>
      <c r="B426" s="77" t="s">
        <v>1616</v>
      </c>
      <c r="C426" s="77" t="s">
        <v>687</v>
      </c>
      <c r="D426" s="79"/>
      <c r="F426" s="77" t="s">
        <v>687</v>
      </c>
      <c r="G426" s="77" t="s">
        <v>1615</v>
      </c>
      <c r="I426"/>
      <c r="L426" s="83"/>
    </row>
    <row r="427" spans="1:12" x14ac:dyDescent="0.3">
      <c r="A427" s="77" t="s">
        <v>1617</v>
      </c>
      <c r="B427" s="77" t="s">
        <v>1618</v>
      </c>
      <c r="C427" s="77" t="s">
        <v>882</v>
      </c>
      <c r="D427" s="79"/>
      <c r="F427" s="77" t="s">
        <v>882</v>
      </c>
      <c r="G427" s="77" t="s">
        <v>1617</v>
      </c>
      <c r="I427"/>
      <c r="L427" s="83"/>
    </row>
    <row r="428" spans="1:12" x14ac:dyDescent="0.3">
      <c r="A428" s="77" t="s">
        <v>1619</v>
      </c>
      <c r="B428" s="77" t="s">
        <v>1620</v>
      </c>
      <c r="C428" s="77" t="s">
        <v>707</v>
      </c>
      <c r="D428" s="79"/>
      <c r="F428" s="77" t="s">
        <v>707</v>
      </c>
      <c r="G428" s="77" t="s">
        <v>1619</v>
      </c>
      <c r="I428"/>
      <c r="L428" s="83"/>
    </row>
    <row r="429" spans="1:12" x14ac:dyDescent="0.3">
      <c r="A429" s="77" t="s">
        <v>1621</v>
      </c>
      <c r="B429" s="77" t="s">
        <v>1622</v>
      </c>
      <c r="C429" s="77" t="s">
        <v>868</v>
      </c>
      <c r="D429" s="79"/>
      <c r="F429" s="77" t="s">
        <v>868</v>
      </c>
      <c r="G429" s="77" t="s">
        <v>1621</v>
      </c>
      <c r="I429"/>
      <c r="L429" s="83"/>
    </row>
    <row r="430" spans="1:12" x14ac:dyDescent="0.3">
      <c r="A430" s="77" t="s">
        <v>1623</v>
      </c>
      <c r="B430" s="77" t="s">
        <v>1624</v>
      </c>
      <c r="C430" s="77" t="s">
        <v>702</v>
      </c>
      <c r="D430" s="79"/>
      <c r="F430" s="77" t="s">
        <v>702</v>
      </c>
      <c r="G430" s="77" t="s">
        <v>1623</v>
      </c>
      <c r="I430"/>
      <c r="L430" s="83"/>
    </row>
    <row r="431" spans="1:12" x14ac:dyDescent="0.3">
      <c r="A431" s="77" t="s">
        <v>1625</v>
      </c>
      <c r="B431" s="77" t="s">
        <v>1626</v>
      </c>
      <c r="C431" s="77" t="s">
        <v>791</v>
      </c>
      <c r="D431" s="79"/>
      <c r="F431" s="77" t="s">
        <v>791</v>
      </c>
      <c r="G431" s="77" t="s">
        <v>1625</v>
      </c>
      <c r="I431"/>
      <c r="L431" s="83"/>
    </row>
    <row r="432" spans="1:12" x14ac:dyDescent="0.3">
      <c r="A432" s="77" t="s">
        <v>1627</v>
      </c>
      <c r="B432" s="77" t="s">
        <v>1628</v>
      </c>
      <c r="C432" s="77" t="s">
        <v>940</v>
      </c>
      <c r="D432" s="79"/>
      <c r="F432" s="77" t="s">
        <v>940</v>
      </c>
      <c r="G432" s="77" t="s">
        <v>1627</v>
      </c>
      <c r="I432"/>
      <c r="L432" s="83"/>
    </row>
    <row r="433" spans="1:12" x14ac:dyDescent="0.3">
      <c r="A433" s="77" t="s">
        <v>1629</v>
      </c>
      <c r="B433" s="77" t="s">
        <v>1630</v>
      </c>
      <c r="C433" s="77" t="s">
        <v>679</v>
      </c>
      <c r="D433" s="79"/>
      <c r="F433" s="77" t="s">
        <v>679</v>
      </c>
      <c r="G433" s="77" t="s">
        <v>1629</v>
      </c>
      <c r="I433"/>
      <c r="L433" s="83"/>
    </row>
    <row r="434" spans="1:12" x14ac:dyDescent="0.3">
      <c r="A434" s="77" t="s">
        <v>1631</v>
      </c>
      <c r="B434" s="77" t="s">
        <v>1632</v>
      </c>
      <c r="C434" s="77" t="s">
        <v>926</v>
      </c>
      <c r="D434" s="79"/>
      <c r="F434" s="77" t="s">
        <v>926</v>
      </c>
      <c r="G434" s="77" t="s">
        <v>1631</v>
      </c>
      <c r="I434"/>
      <c r="L434" s="83"/>
    </row>
    <row r="435" spans="1:12" x14ac:dyDescent="0.3">
      <c r="A435" s="77" t="s">
        <v>1633</v>
      </c>
      <c r="B435" s="77" t="s">
        <v>1634</v>
      </c>
      <c r="C435" s="77" t="s">
        <v>671</v>
      </c>
      <c r="D435" s="79"/>
      <c r="F435" s="77" t="s">
        <v>671</v>
      </c>
      <c r="G435" s="77" t="s">
        <v>1633</v>
      </c>
      <c r="I435"/>
      <c r="L435" s="83"/>
    </row>
    <row r="436" spans="1:12" x14ac:dyDescent="0.3">
      <c r="A436" s="77" t="s">
        <v>1635</v>
      </c>
      <c r="B436" s="77" t="s">
        <v>1636</v>
      </c>
      <c r="C436" s="77" t="s">
        <v>679</v>
      </c>
      <c r="D436" s="79"/>
      <c r="F436" s="77" t="s">
        <v>679</v>
      </c>
      <c r="G436" s="77" t="s">
        <v>1635</v>
      </c>
      <c r="I436"/>
      <c r="L436" s="83"/>
    </row>
    <row r="437" spans="1:12" x14ac:dyDescent="0.3">
      <c r="A437" s="77" t="s">
        <v>1637</v>
      </c>
      <c r="B437" s="77" t="s">
        <v>1638</v>
      </c>
      <c r="C437" s="77" t="s">
        <v>679</v>
      </c>
      <c r="D437" s="79"/>
      <c r="F437" s="77" t="s">
        <v>679</v>
      </c>
      <c r="G437" s="77" t="s">
        <v>1637</v>
      </c>
      <c r="I437"/>
      <c r="L437" s="83"/>
    </row>
    <row r="438" spans="1:12" x14ac:dyDescent="0.3">
      <c r="A438" s="77" t="s">
        <v>1639</v>
      </c>
      <c r="B438" s="77" t="s">
        <v>1640</v>
      </c>
      <c r="C438" s="77" t="s">
        <v>868</v>
      </c>
      <c r="D438" s="79"/>
      <c r="F438" s="77" t="s">
        <v>868</v>
      </c>
      <c r="G438" s="77" t="s">
        <v>1639</v>
      </c>
      <c r="I438"/>
      <c r="L438" s="83"/>
    </row>
    <row r="439" spans="1:12" x14ac:dyDescent="0.3">
      <c r="A439" s="77" t="s">
        <v>1641</v>
      </c>
      <c r="B439" s="77" t="s">
        <v>1642</v>
      </c>
      <c r="C439" s="77" t="s">
        <v>758</v>
      </c>
      <c r="D439" s="79"/>
      <c r="F439" s="77" t="s">
        <v>758</v>
      </c>
      <c r="G439" s="77" t="s">
        <v>1641</v>
      </c>
      <c r="I439"/>
      <c r="L439" s="83"/>
    </row>
    <row r="440" spans="1:12" x14ac:dyDescent="0.3">
      <c r="A440" s="77" t="s">
        <v>1643</v>
      </c>
      <c r="B440" s="77" t="s">
        <v>1644</v>
      </c>
      <c r="C440" s="77" t="s">
        <v>671</v>
      </c>
      <c r="D440" s="79"/>
      <c r="F440" s="77" t="s">
        <v>671</v>
      </c>
      <c r="G440" s="77" t="s">
        <v>1643</v>
      </c>
      <c r="I440"/>
      <c r="L440" s="83"/>
    </row>
    <row r="441" spans="1:12" x14ac:dyDescent="0.3">
      <c r="A441" s="77" t="s">
        <v>1645</v>
      </c>
      <c r="B441" s="77" t="s">
        <v>1646</v>
      </c>
      <c r="C441" s="77" t="s">
        <v>925</v>
      </c>
      <c r="D441" s="79"/>
      <c r="F441" s="77" t="s">
        <v>925</v>
      </c>
      <c r="G441" s="77" t="s">
        <v>1645</v>
      </c>
      <c r="I441"/>
      <c r="L441" s="83"/>
    </row>
    <row r="442" spans="1:12" x14ac:dyDescent="0.3">
      <c r="A442" s="77" t="s">
        <v>1647</v>
      </c>
      <c r="B442" s="77" t="s">
        <v>1648</v>
      </c>
      <c r="C442" s="77" t="s">
        <v>729</v>
      </c>
      <c r="D442" s="79"/>
      <c r="F442" s="77" t="s">
        <v>729</v>
      </c>
      <c r="G442" s="77" t="s">
        <v>1647</v>
      </c>
      <c r="I442"/>
      <c r="L442" s="83"/>
    </row>
    <row r="443" spans="1:12" x14ac:dyDescent="0.3">
      <c r="A443" s="77" t="s">
        <v>1649</v>
      </c>
      <c r="B443" s="77" t="s">
        <v>1650</v>
      </c>
      <c r="C443" s="77" t="s">
        <v>707</v>
      </c>
      <c r="D443" s="79"/>
      <c r="F443" s="77" t="s">
        <v>707</v>
      </c>
      <c r="G443" s="77" t="s">
        <v>1649</v>
      </c>
      <c r="I443"/>
      <c r="L443" s="83"/>
    </row>
    <row r="444" spans="1:12" x14ac:dyDescent="0.3">
      <c r="A444" s="77" t="s">
        <v>1651</v>
      </c>
      <c r="B444" s="77" t="s">
        <v>1652</v>
      </c>
      <c r="C444" s="77" t="s">
        <v>892</v>
      </c>
      <c r="D444" s="79"/>
      <c r="F444" s="77" t="s">
        <v>892</v>
      </c>
      <c r="G444" s="77" t="s">
        <v>1651</v>
      </c>
      <c r="I444"/>
      <c r="L444" s="83"/>
    </row>
    <row r="445" spans="1:12" x14ac:dyDescent="0.3">
      <c r="A445" s="77" t="s">
        <v>1653</v>
      </c>
      <c r="B445" s="77" t="s">
        <v>1654</v>
      </c>
      <c r="C445" s="77" t="s">
        <v>892</v>
      </c>
      <c r="D445" s="79"/>
      <c r="F445" s="77" t="s">
        <v>892</v>
      </c>
      <c r="G445" s="77" t="s">
        <v>1653</v>
      </c>
      <c r="I445"/>
      <c r="L445" s="83"/>
    </row>
    <row r="446" spans="1:12" x14ac:dyDescent="0.3">
      <c r="A446" s="77" t="s">
        <v>1655</v>
      </c>
      <c r="B446" s="77" t="s">
        <v>1656</v>
      </c>
      <c r="C446" s="77" t="s">
        <v>707</v>
      </c>
      <c r="D446" s="79"/>
      <c r="F446" s="77" t="s">
        <v>707</v>
      </c>
      <c r="G446" s="77" t="s">
        <v>1655</v>
      </c>
      <c r="I446"/>
      <c r="L446" s="83"/>
    </row>
    <row r="447" spans="1:12" x14ac:dyDescent="0.3">
      <c r="A447" s="77" t="s">
        <v>1657</v>
      </c>
      <c r="B447" s="77" t="s">
        <v>1658</v>
      </c>
      <c r="C447" s="77" t="s">
        <v>850</v>
      </c>
      <c r="D447" s="79"/>
      <c r="F447" s="77" t="s">
        <v>850</v>
      </c>
      <c r="G447" s="77" t="s">
        <v>1657</v>
      </c>
      <c r="I447"/>
      <c r="L447" s="83"/>
    </row>
    <row r="448" spans="1:12" x14ac:dyDescent="0.3">
      <c r="A448" s="77" t="s">
        <v>1659</v>
      </c>
      <c r="B448" s="77" t="s">
        <v>1660</v>
      </c>
      <c r="C448" s="77" t="s">
        <v>736</v>
      </c>
      <c r="D448" s="79"/>
      <c r="F448" s="77" t="s">
        <v>736</v>
      </c>
      <c r="G448" s="77" t="s">
        <v>1659</v>
      </c>
      <c r="I448"/>
      <c r="L448" s="83"/>
    </row>
    <row r="449" spans="1:12" x14ac:dyDescent="0.3">
      <c r="A449" s="77" t="s">
        <v>1661</v>
      </c>
      <c r="B449" s="77" t="s">
        <v>1662</v>
      </c>
      <c r="C449" s="77" t="s">
        <v>804</v>
      </c>
      <c r="D449" s="79"/>
      <c r="F449" s="77" t="s">
        <v>804</v>
      </c>
      <c r="G449" s="77" t="s">
        <v>1661</v>
      </c>
      <c r="I449"/>
      <c r="L449" s="83"/>
    </row>
    <row r="450" spans="1:12" x14ac:dyDescent="0.3">
      <c r="A450" s="77" t="s">
        <v>1663</v>
      </c>
      <c r="B450" s="77" t="s">
        <v>1664</v>
      </c>
      <c r="C450" s="77" t="s">
        <v>856</v>
      </c>
      <c r="D450" s="79"/>
      <c r="F450" s="77" t="s">
        <v>856</v>
      </c>
      <c r="G450" s="77" t="s">
        <v>1663</v>
      </c>
      <c r="I450"/>
      <c r="L450" s="83"/>
    </row>
    <row r="451" spans="1:12" x14ac:dyDescent="0.3">
      <c r="A451" s="77" t="s">
        <v>1665</v>
      </c>
      <c r="B451" s="77" t="s">
        <v>1666</v>
      </c>
      <c r="C451" s="77" t="s">
        <v>733</v>
      </c>
      <c r="D451" s="79"/>
      <c r="F451" s="77" t="s">
        <v>733</v>
      </c>
      <c r="G451" s="77" t="s">
        <v>1665</v>
      </c>
      <c r="I451"/>
      <c r="L451" s="83"/>
    </row>
    <row r="452" spans="1:12" x14ac:dyDescent="0.3">
      <c r="A452" s="77" t="s">
        <v>1667</v>
      </c>
      <c r="B452" s="77" t="s">
        <v>1668</v>
      </c>
      <c r="C452" s="77" t="s">
        <v>836</v>
      </c>
      <c r="D452" s="79"/>
      <c r="F452" s="77" t="s">
        <v>836</v>
      </c>
      <c r="G452" s="77" t="s">
        <v>1667</v>
      </c>
      <c r="I452"/>
      <c r="L452" s="83"/>
    </row>
    <row r="453" spans="1:12" x14ac:dyDescent="0.3">
      <c r="A453" s="77" t="s">
        <v>1669</v>
      </c>
      <c r="B453" s="77" t="s">
        <v>1670</v>
      </c>
      <c r="C453" s="77" t="s">
        <v>893</v>
      </c>
      <c r="D453" s="79"/>
      <c r="F453" s="77" t="s">
        <v>893</v>
      </c>
      <c r="G453" s="77" t="s">
        <v>1669</v>
      </c>
      <c r="I453"/>
      <c r="L453" s="83"/>
    </row>
    <row r="454" spans="1:12" x14ac:dyDescent="0.3">
      <c r="A454" s="77" t="s">
        <v>1671</v>
      </c>
      <c r="B454" s="77" t="s">
        <v>1672</v>
      </c>
      <c r="C454" s="77" t="s">
        <v>829</v>
      </c>
      <c r="D454" s="79"/>
      <c r="F454" s="77" t="s">
        <v>829</v>
      </c>
      <c r="G454" s="77" t="s">
        <v>1671</v>
      </c>
      <c r="I454"/>
      <c r="L454" s="83"/>
    </row>
    <row r="455" spans="1:12" x14ac:dyDescent="0.3">
      <c r="A455" s="77" t="s">
        <v>1673</v>
      </c>
      <c r="B455" s="77" t="s">
        <v>1674</v>
      </c>
      <c r="C455" s="77" t="s">
        <v>691</v>
      </c>
      <c r="D455" s="79"/>
      <c r="F455" s="77" t="s">
        <v>691</v>
      </c>
      <c r="G455" s="77" t="s">
        <v>1673</v>
      </c>
      <c r="I455"/>
      <c r="L455" s="83"/>
    </row>
    <row r="456" spans="1:12" x14ac:dyDescent="0.3">
      <c r="A456" s="77" t="s">
        <v>1675</v>
      </c>
      <c r="B456" s="77" t="s">
        <v>1676</v>
      </c>
      <c r="C456" s="77" t="s">
        <v>767</v>
      </c>
      <c r="D456" s="79"/>
      <c r="F456" s="77" t="s">
        <v>767</v>
      </c>
      <c r="G456" s="77" t="s">
        <v>1675</v>
      </c>
      <c r="I456"/>
      <c r="L456" s="83"/>
    </row>
    <row r="457" spans="1:12" x14ac:dyDescent="0.3">
      <c r="A457" s="77" t="s">
        <v>1677</v>
      </c>
      <c r="B457" s="77" t="s">
        <v>1678</v>
      </c>
      <c r="C457" s="77" t="s">
        <v>846</v>
      </c>
      <c r="D457" s="79"/>
      <c r="F457" s="77" t="s">
        <v>846</v>
      </c>
      <c r="G457" s="77" t="s">
        <v>1677</v>
      </c>
      <c r="I457"/>
      <c r="L457" s="83"/>
    </row>
    <row r="458" spans="1:12" x14ac:dyDescent="0.3">
      <c r="A458" s="77" t="s">
        <v>1679</v>
      </c>
      <c r="B458" s="77" t="s">
        <v>1680</v>
      </c>
      <c r="C458" s="77" t="s">
        <v>863</v>
      </c>
      <c r="D458" s="79"/>
      <c r="F458" s="77" t="s">
        <v>863</v>
      </c>
      <c r="G458" s="77" t="s">
        <v>1679</v>
      </c>
      <c r="I458"/>
      <c r="L458" s="83"/>
    </row>
    <row r="459" spans="1:12" x14ac:dyDescent="0.3">
      <c r="A459" s="77" t="s">
        <v>1681</v>
      </c>
      <c r="B459" s="77" t="s">
        <v>1682</v>
      </c>
      <c r="C459" s="77" t="s">
        <v>898</v>
      </c>
      <c r="D459" s="79"/>
      <c r="F459" s="77" t="s">
        <v>898</v>
      </c>
      <c r="G459" s="77" t="s">
        <v>1681</v>
      </c>
      <c r="I459"/>
      <c r="L459" s="83"/>
    </row>
    <row r="460" spans="1:12" x14ac:dyDescent="0.3">
      <c r="A460" s="77" t="s">
        <v>1683</v>
      </c>
      <c r="B460" s="77" t="s">
        <v>1684</v>
      </c>
      <c r="C460" s="77" t="s">
        <v>846</v>
      </c>
      <c r="D460" s="79"/>
      <c r="F460" s="77" t="s">
        <v>846</v>
      </c>
      <c r="G460" s="77" t="s">
        <v>1683</v>
      </c>
      <c r="I460"/>
      <c r="L460" s="83"/>
    </row>
    <row r="461" spans="1:12" x14ac:dyDescent="0.3">
      <c r="A461" s="77" t="s">
        <v>1685</v>
      </c>
      <c r="B461" s="77" t="s">
        <v>1686</v>
      </c>
      <c r="C461" s="77" t="s">
        <v>898</v>
      </c>
      <c r="D461" s="79"/>
      <c r="F461" s="77" t="s">
        <v>898</v>
      </c>
      <c r="G461" s="77" t="s">
        <v>1685</v>
      </c>
      <c r="I461"/>
      <c r="L461" s="83"/>
    </row>
    <row r="462" spans="1:12" x14ac:dyDescent="0.3">
      <c r="A462" s="77" t="s">
        <v>1687</v>
      </c>
      <c r="B462" s="77" t="s">
        <v>1688</v>
      </c>
      <c r="C462" s="77" t="s">
        <v>893</v>
      </c>
      <c r="D462" s="79"/>
      <c r="F462" s="77" t="s">
        <v>893</v>
      </c>
      <c r="G462" s="77" t="s">
        <v>1687</v>
      </c>
      <c r="I462"/>
      <c r="L462" s="83"/>
    </row>
    <row r="463" spans="1:12" x14ac:dyDescent="0.3">
      <c r="A463" s="77" t="s">
        <v>1689</v>
      </c>
      <c r="B463" s="77" t="s">
        <v>1690</v>
      </c>
      <c r="C463" s="77" t="s">
        <v>925</v>
      </c>
      <c r="D463" s="79"/>
      <c r="F463" s="77" t="s">
        <v>925</v>
      </c>
      <c r="G463" s="77" t="s">
        <v>1689</v>
      </c>
      <c r="I463"/>
      <c r="L463" s="83"/>
    </row>
    <row r="464" spans="1:12" x14ac:dyDescent="0.3">
      <c r="A464" s="77" t="s">
        <v>1691</v>
      </c>
      <c r="B464" s="77" t="s">
        <v>1692</v>
      </c>
      <c r="C464" s="77" t="s">
        <v>714</v>
      </c>
      <c r="D464" s="79"/>
      <c r="F464" s="77" t="s">
        <v>714</v>
      </c>
      <c r="G464" s="77" t="s">
        <v>1691</v>
      </c>
      <c r="I464"/>
      <c r="L464" s="83"/>
    </row>
    <row r="465" spans="1:12" x14ac:dyDescent="0.3">
      <c r="A465" s="77" t="s">
        <v>1693</v>
      </c>
      <c r="B465" s="77" t="s">
        <v>1694</v>
      </c>
      <c r="C465" s="77" t="s">
        <v>707</v>
      </c>
      <c r="D465" s="79"/>
      <c r="F465" s="77" t="s">
        <v>707</v>
      </c>
      <c r="G465" s="77" t="s">
        <v>1693</v>
      </c>
      <c r="I465"/>
      <c r="L465" s="83"/>
    </row>
    <row r="466" spans="1:12" x14ac:dyDescent="0.3">
      <c r="A466" s="77" t="s">
        <v>1695</v>
      </c>
      <c r="B466" s="77" t="s">
        <v>1696</v>
      </c>
      <c r="C466" s="77" t="s">
        <v>820</v>
      </c>
      <c r="D466" s="79"/>
      <c r="F466" s="77" t="s">
        <v>820</v>
      </c>
      <c r="G466" s="77" t="s">
        <v>1695</v>
      </c>
      <c r="I466"/>
      <c r="L466" s="83"/>
    </row>
    <row r="467" spans="1:12" x14ac:dyDescent="0.3">
      <c r="A467" s="77" t="s">
        <v>1697</v>
      </c>
      <c r="B467" s="77" t="s">
        <v>1698</v>
      </c>
      <c r="C467" s="77" t="s">
        <v>783</v>
      </c>
      <c r="D467" s="79"/>
      <c r="F467" s="77" t="s">
        <v>783</v>
      </c>
      <c r="G467" s="77" t="s">
        <v>1697</v>
      </c>
      <c r="I467"/>
      <c r="L467" s="83"/>
    </row>
    <row r="468" spans="1:12" x14ac:dyDescent="0.3">
      <c r="A468" s="77" t="s">
        <v>1699</v>
      </c>
      <c r="B468" s="77" t="s">
        <v>1700</v>
      </c>
      <c r="C468" s="77" t="s">
        <v>773</v>
      </c>
      <c r="D468" s="79"/>
      <c r="F468" s="77" t="s">
        <v>773</v>
      </c>
      <c r="G468" s="77" t="s">
        <v>1699</v>
      </c>
      <c r="I468"/>
      <c r="L468" s="83"/>
    </row>
    <row r="469" spans="1:12" x14ac:dyDescent="0.3">
      <c r="A469" s="77" t="s">
        <v>1701</v>
      </c>
      <c r="B469" s="77" t="s">
        <v>1702</v>
      </c>
      <c r="C469" s="77" t="s">
        <v>740</v>
      </c>
      <c r="D469" s="79"/>
      <c r="F469" s="77" t="s">
        <v>740</v>
      </c>
      <c r="G469" s="77" t="s">
        <v>1701</v>
      </c>
      <c r="I469"/>
      <c r="L469" s="83"/>
    </row>
    <row r="470" spans="1:12" x14ac:dyDescent="0.3">
      <c r="A470" s="77" t="s">
        <v>1703</v>
      </c>
      <c r="B470" s="77" t="s">
        <v>1704</v>
      </c>
      <c r="C470" s="77" t="s">
        <v>666</v>
      </c>
      <c r="D470" s="79"/>
      <c r="F470" s="77" t="s">
        <v>666</v>
      </c>
      <c r="G470" s="77" t="s">
        <v>1703</v>
      </c>
      <c r="I470"/>
      <c r="L470" s="83"/>
    </row>
    <row r="471" spans="1:12" x14ac:dyDescent="0.3">
      <c r="A471" s="77" t="s">
        <v>1705</v>
      </c>
      <c r="B471" s="77" t="s">
        <v>1706</v>
      </c>
      <c r="C471" s="77" t="s">
        <v>699</v>
      </c>
      <c r="D471" s="79"/>
      <c r="F471" s="77" t="s">
        <v>699</v>
      </c>
      <c r="G471" s="77" t="s">
        <v>1705</v>
      </c>
      <c r="I471"/>
      <c r="L471" s="83"/>
    </row>
    <row r="472" spans="1:12" x14ac:dyDescent="0.3">
      <c r="A472" s="77" t="s">
        <v>1707</v>
      </c>
      <c r="B472" s="77" t="s">
        <v>1708</v>
      </c>
      <c r="C472" s="77" t="s">
        <v>758</v>
      </c>
      <c r="D472" s="79"/>
      <c r="F472" s="77" t="s">
        <v>758</v>
      </c>
      <c r="G472" s="77" t="s">
        <v>1707</v>
      </c>
      <c r="I472"/>
      <c r="L472" s="83"/>
    </row>
    <row r="473" spans="1:12" x14ac:dyDescent="0.3">
      <c r="A473" s="77" t="s">
        <v>1709</v>
      </c>
      <c r="B473" s="77" t="s">
        <v>1710</v>
      </c>
      <c r="C473" s="77" t="s">
        <v>782</v>
      </c>
      <c r="D473" s="79"/>
      <c r="F473" s="77" t="s">
        <v>782</v>
      </c>
      <c r="G473" s="77" t="s">
        <v>1709</v>
      </c>
      <c r="I473"/>
      <c r="L473" s="83"/>
    </row>
    <row r="474" spans="1:12" x14ac:dyDescent="0.3">
      <c r="A474" s="77" t="s">
        <v>1711</v>
      </c>
      <c r="B474" s="77" t="s">
        <v>1712</v>
      </c>
      <c r="C474" s="77" t="s">
        <v>829</v>
      </c>
      <c r="D474" s="79"/>
      <c r="F474" s="77" t="s">
        <v>829</v>
      </c>
      <c r="G474" s="77" t="s">
        <v>1711</v>
      </c>
      <c r="I474"/>
      <c r="L474" s="83"/>
    </row>
    <row r="475" spans="1:12" x14ac:dyDescent="0.3">
      <c r="A475" s="77" t="s">
        <v>1713</v>
      </c>
      <c r="B475" s="77" t="s">
        <v>1714</v>
      </c>
      <c r="C475" s="77" t="s">
        <v>903</v>
      </c>
      <c r="D475" s="79"/>
      <c r="F475" s="77" t="s">
        <v>903</v>
      </c>
      <c r="G475" s="77" t="s">
        <v>1713</v>
      </c>
      <c r="I475"/>
      <c r="L475" s="83"/>
    </row>
    <row r="476" spans="1:12" x14ac:dyDescent="0.3">
      <c r="A476" s="77" t="s">
        <v>1715</v>
      </c>
      <c r="B476" s="77" t="s">
        <v>1716</v>
      </c>
      <c r="C476" s="77" t="s">
        <v>729</v>
      </c>
      <c r="D476" s="79"/>
      <c r="F476" s="77" t="s">
        <v>729</v>
      </c>
      <c r="G476" s="77" t="s">
        <v>1715</v>
      </c>
      <c r="I476"/>
      <c r="L476" s="83"/>
    </row>
    <row r="477" spans="1:12" x14ac:dyDescent="0.3">
      <c r="A477" s="77" t="s">
        <v>1717</v>
      </c>
      <c r="B477" s="77" t="s">
        <v>1718</v>
      </c>
      <c r="C477" s="77" t="s">
        <v>714</v>
      </c>
      <c r="D477" s="79"/>
      <c r="F477" s="77" t="s">
        <v>714</v>
      </c>
      <c r="G477" s="77" t="s">
        <v>1717</v>
      </c>
      <c r="I477"/>
      <c r="L477" s="83"/>
    </row>
    <row r="478" spans="1:12" x14ac:dyDescent="0.3">
      <c r="A478" s="77" t="s">
        <v>1719</v>
      </c>
      <c r="B478" s="77" t="s">
        <v>1720</v>
      </c>
      <c r="C478" s="77" t="s">
        <v>830</v>
      </c>
      <c r="D478" s="79"/>
      <c r="F478" s="77" t="s">
        <v>830</v>
      </c>
      <c r="G478" s="77" t="s">
        <v>1719</v>
      </c>
      <c r="I478"/>
      <c r="L478" s="83"/>
    </row>
    <row r="479" spans="1:12" x14ac:dyDescent="0.3">
      <c r="A479" s="77" t="s">
        <v>1721</v>
      </c>
      <c r="B479" s="77" t="s">
        <v>1722</v>
      </c>
      <c r="C479" s="77" t="s">
        <v>837</v>
      </c>
      <c r="D479" s="79"/>
      <c r="F479" s="77" t="s">
        <v>837</v>
      </c>
      <c r="G479" s="77" t="s">
        <v>1721</v>
      </c>
      <c r="I479"/>
      <c r="L479" s="83"/>
    </row>
    <row r="480" spans="1:12" x14ac:dyDescent="0.3">
      <c r="A480" s="77" t="s">
        <v>1723</v>
      </c>
      <c r="B480" s="77" t="s">
        <v>1724</v>
      </c>
      <c r="C480" s="77" t="s">
        <v>776</v>
      </c>
      <c r="D480" s="79"/>
      <c r="F480" s="77" t="s">
        <v>776</v>
      </c>
      <c r="G480" s="77" t="s">
        <v>1723</v>
      </c>
      <c r="I480"/>
      <c r="L480" s="83"/>
    </row>
    <row r="481" spans="1:12" x14ac:dyDescent="0.3">
      <c r="A481" s="77" t="s">
        <v>1725</v>
      </c>
      <c r="B481" s="77" t="s">
        <v>1726</v>
      </c>
      <c r="C481" s="77" t="s">
        <v>729</v>
      </c>
      <c r="D481" s="79"/>
      <c r="F481" s="77" t="s">
        <v>729</v>
      </c>
      <c r="G481" s="77" t="s">
        <v>1725</v>
      </c>
      <c r="I481"/>
      <c r="L481" s="83"/>
    </row>
    <row r="482" spans="1:12" x14ac:dyDescent="0.3">
      <c r="A482" s="77" t="s">
        <v>1727</v>
      </c>
      <c r="B482" s="77" t="s">
        <v>1728</v>
      </c>
      <c r="C482" s="77" t="s">
        <v>743</v>
      </c>
      <c r="D482" s="79"/>
      <c r="F482" s="77" t="s">
        <v>743</v>
      </c>
      <c r="G482" s="77" t="s">
        <v>1727</v>
      </c>
      <c r="I482"/>
      <c r="L482" s="83"/>
    </row>
    <row r="483" spans="1:12" x14ac:dyDescent="0.3">
      <c r="A483" s="77" t="s">
        <v>1729</v>
      </c>
      <c r="B483" s="77" t="s">
        <v>1730</v>
      </c>
      <c r="C483" s="77" t="s">
        <v>699</v>
      </c>
      <c r="D483" s="79"/>
      <c r="F483" s="77" t="s">
        <v>699</v>
      </c>
      <c r="G483" s="77" t="s">
        <v>1729</v>
      </c>
      <c r="I483"/>
      <c r="L483" s="83"/>
    </row>
    <row r="484" spans="1:12" x14ac:dyDescent="0.3">
      <c r="A484" s="77" t="s">
        <v>1731</v>
      </c>
      <c r="B484" s="77" t="s">
        <v>1732</v>
      </c>
      <c r="C484" s="77" t="s">
        <v>804</v>
      </c>
      <c r="D484" s="79"/>
      <c r="F484" s="77" t="s">
        <v>804</v>
      </c>
      <c r="G484" s="77" t="s">
        <v>1731</v>
      </c>
      <c r="I484"/>
      <c r="L484" s="83"/>
    </row>
    <row r="485" spans="1:12" x14ac:dyDescent="0.3">
      <c r="A485" s="77" t="s">
        <v>1733</v>
      </c>
      <c r="B485" s="77" t="s">
        <v>1734</v>
      </c>
      <c r="C485" s="77" t="s">
        <v>868</v>
      </c>
      <c r="D485" s="79"/>
      <c r="F485" s="77" t="s">
        <v>868</v>
      </c>
      <c r="G485" s="77" t="s">
        <v>1733</v>
      </c>
      <c r="I485"/>
      <c r="L485" s="83"/>
    </row>
    <row r="486" spans="1:12" x14ac:dyDescent="0.3">
      <c r="A486" s="77" t="s">
        <v>1735</v>
      </c>
      <c r="B486" s="77" t="s">
        <v>1736</v>
      </c>
      <c r="C486" s="77" t="s">
        <v>903</v>
      </c>
      <c r="D486" s="79"/>
      <c r="F486" s="77" t="s">
        <v>903</v>
      </c>
      <c r="G486" s="77" t="s">
        <v>1735</v>
      </c>
      <c r="I486"/>
      <c r="L486" s="83"/>
    </row>
    <row r="487" spans="1:12" x14ac:dyDescent="0.3">
      <c r="A487" s="77" t="s">
        <v>1737</v>
      </c>
      <c r="B487" s="77" t="s">
        <v>1738</v>
      </c>
      <c r="C487" s="77" t="s">
        <v>868</v>
      </c>
      <c r="D487" s="79"/>
      <c r="F487" s="77" t="s">
        <v>868</v>
      </c>
      <c r="G487" s="77" t="s">
        <v>1737</v>
      </c>
      <c r="I487"/>
      <c r="L487" s="83"/>
    </row>
    <row r="488" spans="1:12" x14ac:dyDescent="0.3">
      <c r="A488" s="77" t="s">
        <v>1739</v>
      </c>
      <c r="B488" s="77" t="s">
        <v>1740</v>
      </c>
      <c r="C488" s="77" t="s">
        <v>695</v>
      </c>
      <c r="D488" s="79"/>
      <c r="F488" s="77" t="s">
        <v>695</v>
      </c>
      <c r="G488" s="77" t="s">
        <v>1739</v>
      </c>
      <c r="I488"/>
      <c r="L488" s="83"/>
    </row>
    <row r="489" spans="1:12" x14ac:dyDescent="0.3">
      <c r="A489" s="77" t="s">
        <v>1741</v>
      </c>
      <c r="B489" s="77" t="s">
        <v>1742</v>
      </c>
      <c r="C489" s="77" t="s">
        <v>868</v>
      </c>
      <c r="D489" s="79"/>
      <c r="F489" s="77" t="s">
        <v>868</v>
      </c>
      <c r="G489" s="77" t="s">
        <v>1741</v>
      </c>
      <c r="I489"/>
      <c r="L489" s="83"/>
    </row>
    <row r="490" spans="1:12" x14ac:dyDescent="0.3">
      <c r="A490" s="77" t="s">
        <v>1743</v>
      </c>
      <c r="B490" s="77" t="s">
        <v>1744</v>
      </c>
      <c r="C490" s="77" t="s">
        <v>714</v>
      </c>
      <c r="D490" s="79"/>
      <c r="F490" s="77" t="s">
        <v>714</v>
      </c>
      <c r="G490" s="77" t="s">
        <v>1743</v>
      </c>
      <c r="I490"/>
      <c r="L490" s="83"/>
    </row>
    <row r="491" spans="1:12" x14ac:dyDescent="0.3">
      <c r="A491" s="77" t="s">
        <v>1745</v>
      </c>
      <c r="B491" s="77" t="s">
        <v>1746</v>
      </c>
      <c r="C491" s="77" t="s">
        <v>868</v>
      </c>
      <c r="D491" s="79"/>
      <c r="F491" s="77" t="s">
        <v>868</v>
      </c>
      <c r="G491" s="77" t="s">
        <v>1745</v>
      </c>
      <c r="I491"/>
      <c r="L491" s="83"/>
    </row>
    <row r="492" spans="1:12" x14ac:dyDescent="0.3">
      <c r="A492" s="77" t="s">
        <v>1747</v>
      </c>
      <c r="B492" s="77" t="s">
        <v>1748</v>
      </c>
      <c r="C492" s="77" t="s">
        <v>863</v>
      </c>
      <c r="D492" s="79"/>
      <c r="F492" s="77" t="s">
        <v>863</v>
      </c>
      <c r="G492" s="77" t="s">
        <v>1747</v>
      </c>
      <c r="I492"/>
      <c r="L492" s="83"/>
    </row>
    <row r="493" spans="1:12" x14ac:dyDescent="0.3">
      <c r="A493" s="77" t="s">
        <v>1749</v>
      </c>
      <c r="B493" s="77" t="s">
        <v>1750</v>
      </c>
      <c r="C493" s="77" t="s">
        <v>931</v>
      </c>
      <c r="D493" s="79"/>
      <c r="F493" s="77" t="s">
        <v>931</v>
      </c>
      <c r="G493" s="77" t="s">
        <v>1749</v>
      </c>
      <c r="I493"/>
      <c r="L493" s="83"/>
    </row>
    <row r="494" spans="1:12" x14ac:dyDescent="0.3">
      <c r="A494" s="77" t="s">
        <v>1751</v>
      </c>
      <c r="B494" s="77" t="s">
        <v>1752</v>
      </c>
      <c r="C494" s="77" t="s">
        <v>674</v>
      </c>
      <c r="D494" s="79"/>
      <c r="F494" s="77" t="s">
        <v>674</v>
      </c>
      <c r="G494" s="77" t="s">
        <v>1751</v>
      </c>
      <c r="I494"/>
      <c r="L494" s="83"/>
    </row>
    <row r="495" spans="1:12" x14ac:dyDescent="0.3">
      <c r="A495" s="77" t="s">
        <v>1753</v>
      </c>
      <c r="B495" s="77" t="s">
        <v>1754</v>
      </c>
      <c r="C495" s="77" t="s">
        <v>682</v>
      </c>
      <c r="D495" s="79"/>
      <c r="F495" s="77" t="s">
        <v>682</v>
      </c>
      <c r="G495" s="77" t="s">
        <v>1753</v>
      </c>
      <c r="I495"/>
      <c r="L495" s="83"/>
    </row>
    <row r="496" spans="1:12" x14ac:dyDescent="0.3">
      <c r="A496" s="77" t="s">
        <v>1755</v>
      </c>
      <c r="B496" s="77" t="s">
        <v>1756</v>
      </c>
      <c r="C496" s="77" t="s">
        <v>868</v>
      </c>
      <c r="D496" s="79"/>
      <c r="F496" s="77" t="s">
        <v>868</v>
      </c>
      <c r="G496" s="77" t="s">
        <v>1755</v>
      </c>
      <c r="I496"/>
      <c r="L496" s="83"/>
    </row>
    <row r="497" spans="1:12" x14ac:dyDescent="0.3">
      <c r="A497" s="77" t="s">
        <v>1757</v>
      </c>
      <c r="B497" s="77" t="s">
        <v>1758</v>
      </c>
      <c r="C497" s="77" t="s">
        <v>960</v>
      </c>
      <c r="D497" s="79"/>
      <c r="F497" s="77" t="s">
        <v>960</v>
      </c>
      <c r="G497" s="77" t="s">
        <v>1757</v>
      </c>
      <c r="I497"/>
      <c r="L497" s="83"/>
    </row>
    <row r="498" spans="1:12" x14ac:dyDescent="0.3">
      <c r="A498" s="77" t="s">
        <v>1759</v>
      </c>
      <c r="B498" s="77" t="s">
        <v>1760</v>
      </c>
      <c r="C498" s="77" t="s">
        <v>960</v>
      </c>
      <c r="D498" s="79"/>
      <c r="F498" s="77" t="s">
        <v>960</v>
      </c>
      <c r="G498" s="77" t="s">
        <v>1759</v>
      </c>
      <c r="I498"/>
      <c r="L498" s="83"/>
    </row>
    <row r="499" spans="1:12" x14ac:dyDescent="0.3">
      <c r="A499" s="77" t="s">
        <v>1761</v>
      </c>
      <c r="B499" s="77" t="s">
        <v>1762</v>
      </c>
      <c r="C499" s="77" t="s">
        <v>687</v>
      </c>
      <c r="D499" s="79"/>
      <c r="F499" s="77" t="s">
        <v>687</v>
      </c>
      <c r="G499" s="77" t="s">
        <v>1761</v>
      </c>
      <c r="I499"/>
      <c r="L499" s="83"/>
    </row>
    <row r="500" spans="1:12" x14ac:dyDescent="0.3">
      <c r="A500" s="77" t="s">
        <v>1763</v>
      </c>
      <c r="B500" s="77" t="s">
        <v>1764</v>
      </c>
      <c r="C500" s="77" t="s">
        <v>702</v>
      </c>
      <c r="D500" s="79"/>
      <c r="F500" s="77" t="s">
        <v>702</v>
      </c>
      <c r="G500" s="77" t="s">
        <v>1763</v>
      </c>
      <c r="I500"/>
      <c r="L500" s="83"/>
    </row>
    <row r="501" spans="1:12" x14ac:dyDescent="0.3">
      <c r="A501" s="77" t="s">
        <v>1765</v>
      </c>
      <c r="B501" s="77" t="s">
        <v>1766</v>
      </c>
      <c r="C501" s="77" t="s">
        <v>671</v>
      </c>
      <c r="D501" s="79"/>
      <c r="F501" s="77" t="s">
        <v>671</v>
      </c>
      <c r="G501" s="77" t="s">
        <v>1765</v>
      </c>
      <c r="I501"/>
      <c r="L501" s="83"/>
    </row>
    <row r="502" spans="1:12" x14ac:dyDescent="0.3">
      <c r="A502" s="77" t="s">
        <v>1767</v>
      </c>
      <c r="B502" s="77" t="s">
        <v>1768</v>
      </c>
      <c r="C502" s="77" t="s">
        <v>856</v>
      </c>
      <c r="D502" s="79"/>
      <c r="F502" s="77" t="s">
        <v>856</v>
      </c>
      <c r="G502" s="77" t="s">
        <v>1767</v>
      </c>
      <c r="I502"/>
      <c r="L502" s="83"/>
    </row>
    <row r="503" spans="1:12" x14ac:dyDescent="0.3">
      <c r="A503" s="77" t="s">
        <v>1769</v>
      </c>
      <c r="B503" s="77" t="s">
        <v>1770</v>
      </c>
      <c r="C503" s="77" t="s">
        <v>868</v>
      </c>
      <c r="D503" s="79"/>
      <c r="F503" s="77" t="s">
        <v>868</v>
      </c>
      <c r="G503" s="77" t="s">
        <v>1769</v>
      </c>
      <c r="I503"/>
      <c r="L503" s="83"/>
    </row>
    <row r="504" spans="1:12" x14ac:dyDescent="0.3">
      <c r="A504" s="77" t="s">
        <v>1771</v>
      </c>
      <c r="B504" s="77" t="s">
        <v>1772</v>
      </c>
      <c r="C504" s="77" t="s">
        <v>850</v>
      </c>
      <c r="D504" s="79"/>
      <c r="F504" s="77" t="s">
        <v>850</v>
      </c>
      <c r="G504" s="77" t="s">
        <v>1771</v>
      </c>
      <c r="I504"/>
      <c r="L504" s="83"/>
    </row>
    <row r="505" spans="1:12" x14ac:dyDescent="0.3">
      <c r="A505" s="77" t="s">
        <v>1773</v>
      </c>
      <c r="B505" s="77" t="s">
        <v>1774</v>
      </c>
      <c r="C505" s="77" t="s">
        <v>702</v>
      </c>
      <c r="D505" s="79"/>
      <c r="F505" s="77" t="s">
        <v>702</v>
      </c>
      <c r="G505" s="77" t="s">
        <v>1773</v>
      </c>
      <c r="I505"/>
      <c r="L505" s="83"/>
    </row>
    <row r="506" spans="1:12" x14ac:dyDescent="0.3">
      <c r="A506" s="77" t="s">
        <v>1775</v>
      </c>
      <c r="B506" s="77" t="s">
        <v>1776</v>
      </c>
      <c r="C506" s="77" t="s">
        <v>666</v>
      </c>
      <c r="D506" s="79"/>
      <c r="F506" s="77" t="s">
        <v>666</v>
      </c>
      <c r="G506" s="77" t="s">
        <v>1775</v>
      </c>
      <c r="I506"/>
      <c r="L506" s="83"/>
    </row>
    <row r="507" spans="1:12" x14ac:dyDescent="0.3">
      <c r="A507" s="77" t="s">
        <v>1777</v>
      </c>
      <c r="B507" s="77" t="s">
        <v>1778</v>
      </c>
      <c r="C507" s="77" t="s">
        <v>682</v>
      </c>
      <c r="D507" s="79"/>
      <c r="F507" s="77" t="s">
        <v>682</v>
      </c>
      <c r="G507" s="77" t="s">
        <v>1777</v>
      </c>
      <c r="I507"/>
      <c r="L507" s="83"/>
    </row>
    <row r="508" spans="1:12" x14ac:dyDescent="0.3">
      <c r="A508" s="77" t="s">
        <v>1779</v>
      </c>
      <c r="B508" s="77" t="s">
        <v>1780</v>
      </c>
      <c r="C508" s="77" t="s">
        <v>702</v>
      </c>
      <c r="D508" s="79"/>
      <c r="F508" s="77" t="s">
        <v>702</v>
      </c>
      <c r="G508" s="77" t="s">
        <v>1779</v>
      </c>
      <c r="I508"/>
      <c r="L508" s="83"/>
    </row>
    <row r="509" spans="1:12" x14ac:dyDescent="0.3">
      <c r="A509" s="77" t="s">
        <v>1781</v>
      </c>
      <c r="B509" s="77" t="s">
        <v>1782</v>
      </c>
      <c r="C509" s="77" t="s">
        <v>740</v>
      </c>
      <c r="D509" s="79"/>
      <c r="F509" s="77" t="s">
        <v>740</v>
      </c>
      <c r="G509" s="77" t="s">
        <v>1781</v>
      </c>
      <c r="I509"/>
      <c r="L509" s="83"/>
    </row>
    <row r="510" spans="1:12" x14ac:dyDescent="0.3">
      <c r="A510" s="77" t="s">
        <v>1783</v>
      </c>
      <c r="B510" s="77" t="s">
        <v>1784</v>
      </c>
      <c r="C510" s="77" t="s">
        <v>736</v>
      </c>
      <c r="D510" s="79"/>
      <c r="F510" s="77" t="s">
        <v>736</v>
      </c>
      <c r="G510" s="77" t="s">
        <v>1783</v>
      </c>
      <c r="I510"/>
      <c r="L510" s="83"/>
    </row>
    <row r="511" spans="1:12" x14ac:dyDescent="0.3">
      <c r="A511" s="77" t="s">
        <v>1785</v>
      </c>
      <c r="B511" s="77" t="s">
        <v>1786</v>
      </c>
      <c r="C511" s="77" t="s">
        <v>694</v>
      </c>
      <c r="D511" s="79"/>
      <c r="F511" s="77" t="s">
        <v>694</v>
      </c>
      <c r="G511" s="77" t="s">
        <v>1785</v>
      </c>
      <c r="I511"/>
      <c r="L511" s="83"/>
    </row>
    <row r="512" spans="1:12" x14ac:dyDescent="0.3">
      <c r="A512" s="77" t="s">
        <v>1787</v>
      </c>
      <c r="B512" s="77" t="s">
        <v>1788</v>
      </c>
      <c r="C512" s="77" t="s">
        <v>892</v>
      </c>
      <c r="D512" s="79"/>
      <c r="F512" s="77" t="s">
        <v>892</v>
      </c>
      <c r="G512" s="77" t="s">
        <v>1787</v>
      </c>
      <c r="I512"/>
      <c r="L512" s="83"/>
    </row>
    <row r="513" spans="1:12" x14ac:dyDescent="0.3">
      <c r="A513" s="77" t="s">
        <v>1789</v>
      </c>
      <c r="B513" s="77" t="s">
        <v>1790</v>
      </c>
      <c r="C513" s="77" t="s">
        <v>682</v>
      </c>
      <c r="D513" s="79"/>
      <c r="F513" s="77" t="s">
        <v>682</v>
      </c>
      <c r="G513" s="77" t="s">
        <v>1789</v>
      </c>
      <c r="I513"/>
      <c r="L513" s="83"/>
    </row>
    <row r="514" spans="1:12" x14ac:dyDescent="0.3">
      <c r="A514" s="77" t="s">
        <v>1791</v>
      </c>
      <c r="B514" s="77" t="s">
        <v>1792</v>
      </c>
      <c r="C514" s="77" t="s">
        <v>879</v>
      </c>
      <c r="D514" s="79"/>
      <c r="F514" s="77" t="s">
        <v>879</v>
      </c>
      <c r="G514" s="77" t="s">
        <v>1791</v>
      </c>
      <c r="I514"/>
      <c r="L514" s="83"/>
    </row>
    <row r="515" spans="1:12" x14ac:dyDescent="0.3">
      <c r="A515" s="77" t="s">
        <v>1793</v>
      </c>
      <c r="B515" s="77" t="s">
        <v>1794</v>
      </c>
      <c r="C515" s="77" t="s">
        <v>868</v>
      </c>
      <c r="D515" s="79"/>
      <c r="F515" s="77" t="s">
        <v>868</v>
      </c>
      <c r="G515" s="77" t="s">
        <v>1793</v>
      </c>
      <c r="I515"/>
      <c r="L515" s="83"/>
    </row>
    <row r="516" spans="1:12" x14ac:dyDescent="0.3">
      <c r="A516" s="77" t="s">
        <v>1795</v>
      </c>
      <c r="B516" s="77" t="s">
        <v>1796</v>
      </c>
      <c r="C516" s="77" t="s">
        <v>675</v>
      </c>
      <c r="D516" s="79"/>
      <c r="F516" s="77" t="s">
        <v>675</v>
      </c>
      <c r="G516" s="77" t="s">
        <v>1795</v>
      </c>
      <c r="I516"/>
      <c r="L516" s="83"/>
    </row>
    <row r="517" spans="1:12" x14ac:dyDescent="0.3">
      <c r="A517" s="77" t="s">
        <v>1797</v>
      </c>
      <c r="B517" s="77" t="s">
        <v>1798</v>
      </c>
      <c r="C517" s="77" t="s">
        <v>776</v>
      </c>
      <c r="D517" s="79"/>
      <c r="F517" s="77" t="s">
        <v>776</v>
      </c>
      <c r="G517" s="77" t="s">
        <v>1797</v>
      </c>
      <c r="I517"/>
      <c r="L517" s="83"/>
    </row>
    <row r="518" spans="1:12" x14ac:dyDescent="0.3">
      <c r="A518" s="77" t="s">
        <v>1799</v>
      </c>
      <c r="B518" s="77" t="s">
        <v>1800</v>
      </c>
      <c r="C518" s="77" t="s">
        <v>908</v>
      </c>
      <c r="D518" s="79"/>
      <c r="F518" s="77" t="s">
        <v>908</v>
      </c>
      <c r="G518" s="77" t="s">
        <v>1799</v>
      </c>
      <c r="I518"/>
      <c r="L518" s="83"/>
    </row>
    <row r="519" spans="1:12" x14ac:dyDescent="0.3">
      <c r="A519" s="77" t="s">
        <v>1801</v>
      </c>
      <c r="B519" s="77" t="s">
        <v>1802</v>
      </c>
      <c r="C519" s="77" t="s">
        <v>714</v>
      </c>
      <c r="D519" s="79"/>
      <c r="F519" s="77" t="s">
        <v>714</v>
      </c>
      <c r="G519" s="77" t="s">
        <v>1801</v>
      </c>
      <c r="I519"/>
      <c r="L519" s="83"/>
    </row>
    <row r="520" spans="1:12" x14ac:dyDescent="0.3">
      <c r="A520" s="77" t="s">
        <v>1803</v>
      </c>
      <c r="B520" s="77" t="s">
        <v>1804</v>
      </c>
      <c r="C520" s="77" t="s">
        <v>729</v>
      </c>
      <c r="D520" s="79"/>
      <c r="F520" s="77" t="s">
        <v>729</v>
      </c>
      <c r="G520" s="77" t="s">
        <v>1803</v>
      </c>
      <c r="I520"/>
      <c r="L520" s="83"/>
    </row>
    <row r="521" spans="1:12" x14ac:dyDescent="0.3">
      <c r="A521" s="77" t="s">
        <v>1805</v>
      </c>
      <c r="B521" s="77" t="s">
        <v>1806</v>
      </c>
      <c r="C521" s="77" t="s">
        <v>707</v>
      </c>
      <c r="D521" s="79"/>
      <c r="F521" s="77" t="s">
        <v>707</v>
      </c>
      <c r="G521" s="77" t="s">
        <v>1805</v>
      </c>
      <c r="I521"/>
      <c r="L521" s="83"/>
    </row>
    <row r="522" spans="1:12" x14ac:dyDescent="0.3">
      <c r="A522" s="77" t="s">
        <v>1807</v>
      </c>
      <c r="B522" s="77" t="s">
        <v>1808</v>
      </c>
      <c r="C522" s="77" t="s">
        <v>783</v>
      </c>
      <c r="D522" s="79"/>
      <c r="F522" s="77" t="s">
        <v>783</v>
      </c>
      <c r="G522" s="77" t="s">
        <v>1807</v>
      </c>
      <c r="I522"/>
      <c r="L522" s="83"/>
    </row>
    <row r="523" spans="1:12" x14ac:dyDescent="0.3">
      <c r="A523" s="77" t="s">
        <v>1809</v>
      </c>
      <c r="B523" s="77" t="s">
        <v>1810</v>
      </c>
      <c r="C523" s="77" t="s">
        <v>783</v>
      </c>
      <c r="D523" s="79"/>
      <c r="F523" s="77" t="s">
        <v>783</v>
      </c>
      <c r="G523" s="77" t="s">
        <v>1809</v>
      </c>
      <c r="I523"/>
      <c r="L523" s="83"/>
    </row>
    <row r="524" spans="1:12" x14ac:dyDescent="0.3">
      <c r="A524" s="77" t="s">
        <v>1811</v>
      </c>
      <c r="B524" s="77" t="s">
        <v>1812</v>
      </c>
      <c r="C524" s="77" t="s">
        <v>893</v>
      </c>
      <c r="D524" s="79"/>
      <c r="F524" s="77" t="s">
        <v>893</v>
      </c>
      <c r="G524" s="77" t="s">
        <v>1811</v>
      </c>
      <c r="I524"/>
      <c r="L524" s="83"/>
    </row>
    <row r="525" spans="1:12" x14ac:dyDescent="0.3">
      <c r="A525" s="77" t="s">
        <v>1813</v>
      </c>
      <c r="B525" s="77" t="s">
        <v>1814</v>
      </c>
      <c r="C525" s="77" t="s">
        <v>733</v>
      </c>
      <c r="D525" s="79"/>
      <c r="F525" s="77" t="s">
        <v>733</v>
      </c>
      <c r="G525" s="77" t="s">
        <v>1813</v>
      </c>
      <c r="I525"/>
      <c r="L525" s="83"/>
    </row>
    <row r="526" spans="1:12" x14ac:dyDescent="0.3">
      <c r="A526" s="77" t="s">
        <v>1815</v>
      </c>
      <c r="B526" s="77" t="s">
        <v>1816</v>
      </c>
      <c r="C526" s="77" t="s">
        <v>666</v>
      </c>
      <c r="D526" s="79"/>
      <c r="F526" s="77" t="s">
        <v>666</v>
      </c>
      <c r="G526" s="77" t="s">
        <v>1815</v>
      </c>
      <c r="I526"/>
      <c r="L526" s="83"/>
    </row>
    <row r="527" spans="1:12" x14ac:dyDescent="0.3">
      <c r="A527" s="77" t="s">
        <v>1817</v>
      </c>
      <c r="B527" s="77" t="s">
        <v>1818</v>
      </c>
      <c r="C527" s="77" t="s">
        <v>809</v>
      </c>
      <c r="D527" s="79"/>
      <c r="F527" s="77" t="s">
        <v>809</v>
      </c>
      <c r="G527" s="77" t="s">
        <v>1817</v>
      </c>
      <c r="I527"/>
      <c r="L527" s="83"/>
    </row>
    <row r="528" spans="1:12" x14ac:dyDescent="0.3">
      <c r="A528" s="77" t="s">
        <v>1819</v>
      </c>
      <c r="B528" s="77" t="s">
        <v>1820</v>
      </c>
      <c r="C528" s="77" t="s">
        <v>766</v>
      </c>
      <c r="D528" s="79"/>
      <c r="F528" s="77" t="s">
        <v>766</v>
      </c>
      <c r="G528" s="77" t="s">
        <v>1819</v>
      </c>
      <c r="I528"/>
      <c r="L528" s="83"/>
    </row>
    <row r="529" spans="1:12" x14ac:dyDescent="0.3">
      <c r="A529" s="77" t="s">
        <v>1821</v>
      </c>
      <c r="B529" s="77" t="s">
        <v>1822</v>
      </c>
      <c r="C529" s="77" t="s">
        <v>882</v>
      </c>
      <c r="D529" s="79"/>
      <c r="F529" s="77" t="s">
        <v>882</v>
      </c>
      <c r="G529" s="77" t="s">
        <v>1821</v>
      </c>
      <c r="I529"/>
      <c r="L529" s="83"/>
    </row>
    <row r="530" spans="1:12" x14ac:dyDescent="0.3">
      <c r="A530" s="77" t="s">
        <v>1823</v>
      </c>
      <c r="B530" s="77" t="s">
        <v>1824</v>
      </c>
      <c r="C530" s="77" t="s">
        <v>679</v>
      </c>
      <c r="D530" s="79"/>
      <c r="F530" s="77" t="s">
        <v>679</v>
      </c>
      <c r="G530" s="77" t="s">
        <v>1823</v>
      </c>
      <c r="I530"/>
      <c r="L530" s="83"/>
    </row>
    <row r="531" spans="1:12" x14ac:dyDescent="0.3">
      <c r="A531" s="77" t="s">
        <v>1825</v>
      </c>
      <c r="B531" s="77" t="s">
        <v>1826</v>
      </c>
      <c r="C531" s="77" t="s">
        <v>892</v>
      </c>
      <c r="D531" s="79"/>
      <c r="F531" s="77" t="s">
        <v>892</v>
      </c>
      <c r="G531" s="77" t="s">
        <v>1825</v>
      </c>
      <c r="I531"/>
      <c r="L531" s="83"/>
    </row>
    <row r="532" spans="1:12" x14ac:dyDescent="0.3">
      <c r="A532" s="77" t="s">
        <v>1827</v>
      </c>
      <c r="B532" s="77" t="s">
        <v>1828</v>
      </c>
      <c r="C532" s="77" t="s">
        <v>885</v>
      </c>
      <c r="D532" s="79"/>
      <c r="F532" s="77" t="s">
        <v>885</v>
      </c>
      <c r="G532" s="77" t="s">
        <v>1827</v>
      </c>
      <c r="I532"/>
      <c r="L532" s="83"/>
    </row>
    <row r="533" spans="1:12" x14ac:dyDescent="0.3">
      <c r="A533" s="77" t="s">
        <v>1829</v>
      </c>
      <c r="B533" s="77" t="s">
        <v>1830</v>
      </c>
      <c r="C533" s="77" t="s">
        <v>931</v>
      </c>
      <c r="D533" s="79"/>
      <c r="F533" s="77" t="s">
        <v>931</v>
      </c>
      <c r="G533" s="77" t="s">
        <v>1829</v>
      </c>
      <c r="I533"/>
      <c r="L533" s="83"/>
    </row>
    <row r="534" spans="1:12" x14ac:dyDescent="0.3">
      <c r="A534" s="77" t="s">
        <v>1831</v>
      </c>
      <c r="B534" s="77" t="s">
        <v>1832</v>
      </c>
      <c r="C534" s="77" t="s">
        <v>836</v>
      </c>
      <c r="D534" s="79"/>
      <c r="F534" s="77" t="s">
        <v>836</v>
      </c>
      <c r="G534" s="77" t="s">
        <v>1831</v>
      </c>
      <c r="I534"/>
      <c r="L534" s="83"/>
    </row>
    <row r="535" spans="1:12" x14ac:dyDescent="0.3">
      <c r="A535" s="77" t="s">
        <v>1833</v>
      </c>
      <c r="B535" s="77" t="s">
        <v>1834</v>
      </c>
      <c r="C535" s="77" t="s">
        <v>868</v>
      </c>
      <c r="D535" s="79"/>
      <c r="F535" s="77" t="s">
        <v>868</v>
      </c>
      <c r="G535" s="77" t="s">
        <v>1833</v>
      </c>
      <c r="I535"/>
      <c r="L535" s="83"/>
    </row>
    <row r="536" spans="1:12" x14ac:dyDescent="0.3">
      <c r="A536" s="77" t="s">
        <v>1835</v>
      </c>
      <c r="B536" s="77" t="s">
        <v>1836</v>
      </c>
      <c r="C536" s="77" t="s">
        <v>694</v>
      </c>
      <c r="D536" s="79"/>
      <c r="F536" s="77" t="s">
        <v>694</v>
      </c>
      <c r="G536" s="77" t="s">
        <v>1835</v>
      </c>
      <c r="I536"/>
      <c r="L536" s="83"/>
    </row>
    <row r="537" spans="1:12" x14ac:dyDescent="0.3">
      <c r="A537" s="77" t="s">
        <v>1837</v>
      </c>
      <c r="B537" s="77" t="s">
        <v>1838</v>
      </c>
      <c r="C537" s="77" t="s">
        <v>850</v>
      </c>
      <c r="D537" s="79"/>
      <c r="F537" s="77" t="s">
        <v>850</v>
      </c>
      <c r="G537" s="77" t="s">
        <v>1837</v>
      </c>
      <c r="I537"/>
      <c r="L537" s="83"/>
    </row>
    <row r="538" spans="1:12" x14ac:dyDescent="0.3">
      <c r="A538" s="77" t="s">
        <v>1839</v>
      </c>
      <c r="B538" s="77" t="s">
        <v>1840</v>
      </c>
      <c r="C538" s="77" t="s">
        <v>682</v>
      </c>
      <c r="D538" s="79"/>
      <c r="F538" s="77" t="s">
        <v>682</v>
      </c>
      <c r="G538" s="77" t="s">
        <v>1839</v>
      </c>
      <c r="I538"/>
      <c r="L538" s="83"/>
    </row>
    <row r="539" spans="1:12" x14ac:dyDescent="0.3">
      <c r="A539" s="77" t="s">
        <v>1841</v>
      </c>
      <c r="B539" s="77" t="s">
        <v>1842</v>
      </c>
      <c r="C539" s="77" t="s">
        <v>687</v>
      </c>
      <c r="D539" s="79"/>
      <c r="F539" s="77" t="s">
        <v>687</v>
      </c>
      <c r="G539" s="77" t="s">
        <v>1841</v>
      </c>
      <c r="I539"/>
      <c r="L539" s="83"/>
    </row>
    <row r="540" spans="1:12" x14ac:dyDescent="0.3">
      <c r="A540" s="77" t="s">
        <v>1843</v>
      </c>
      <c r="B540" s="77" t="s">
        <v>1844</v>
      </c>
      <c r="C540" s="77" t="s">
        <v>820</v>
      </c>
      <c r="D540" s="79"/>
      <c r="F540" s="77" t="s">
        <v>820</v>
      </c>
      <c r="G540" s="77" t="s">
        <v>1843</v>
      </c>
      <c r="I540"/>
      <c r="L540" s="83"/>
    </row>
    <row r="541" spans="1:12" x14ac:dyDescent="0.3">
      <c r="A541" s="77" t="s">
        <v>1845</v>
      </c>
      <c r="B541" s="77" t="s">
        <v>1846</v>
      </c>
      <c r="C541" s="77" t="s">
        <v>794</v>
      </c>
      <c r="D541" s="79"/>
      <c r="F541" s="77" t="s">
        <v>794</v>
      </c>
      <c r="G541" s="77" t="s">
        <v>1845</v>
      </c>
      <c r="I541"/>
      <c r="L541" s="83"/>
    </row>
    <row r="542" spans="1:12" x14ac:dyDescent="0.3">
      <c r="A542" s="77" t="s">
        <v>1847</v>
      </c>
      <c r="B542" s="77" t="s">
        <v>1848</v>
      </c>
      <c r="C542" s="77" t="s">
        <v>714</v>
      </c>
      <c r="D542" s="79"/>
      <c r="F542" s="77" t="s">
        <v>714</v>
      </c>
      <c r="G542" s="77" t="s">
        <v>1847</v>
      </c>
      <c r="I542"/>
      <c r="L542" s="83"/>
    </row>
    <row r="543" spans="1:12" x14ac:dyDescent="0.3">
      <c r="A543" s="77" t="s">
        <v>1849</v>
      </c>
      <c r="B543" s="77" t="s">
        <v>1850</v>
      </c>
      <c r="C543" s="77" t="s">
        <v>729</v>
      </c>
      <c r="D543" s="79"/>
      <c r="F543" s="77" t="s">
        <v>729</v>
      </c>
      <c r="G543" s="77" t="s">
        <v>1849</v>
      </c>
      <c r="I543"/>
      <c r="L543" s="83"/>
    </row>
    <row r="544" spans="1:12" x14ac:dyDescent="0.3">
      <c r="A544" s="77" t="s">
        <v>1851</v>
      </c>
      <c r="B544" s="77" t="s">
        <v>1852</v>
      </c>
      <c r="C544" s="77" t="s">
        <v>703</v>
      </c>
      <c r="D544" s="79"/>
      <c r="F544" s="77" t="s">
        <v>703</v>
      </c>
      <c r="G544" s="77" t="s">
        <v>1851</v>
      </c>
      <c r="I544"/>
      <c r="L544" s="83"/>
    </row>
    <row r="545" spans="1:12" x14ac:dyDescent="0.3">
      <c r="A545" s="77" t="s">
        <v>1853</v>
      </c>
      <c r="B545" s="77" t="s">
        <v>1854</v>
      </c>
      <c r="C545" s="77" t="s">
        <v>682</v>
      </c>
      <c r="D545" s="79"/>
      <c r="F545" s="77" t="s">
        <v>682</v>
      </c>
      <c r="G545" s="77" t="s">
        <v>1853</v>
      </c>
      <c r="I545"/>
      <c r="L545" s="83"/>
    </row>
    <row r="546" spans="1:12" x14ac:dyDescent="0.3">
      <c r="A546" s="77" t="s">
        <v>1855</v>
      </c>
      <c r="B546" s="77" t="s">
        <v>1856</v>
      </c>
      <c r="C546" s="77" t="s">
        <v>707</v>
      </c>
      <c r="D546" s="79"/>
      <c r="F546" s="77" t="s">
        <v>707</v>
      </c>
      <c r="G546" s="77" t="s">
        <v>1855</v>
      </c>
      <c r="I546"/>
      <c r="L546" s="83"/>
    </row>
    <row r="547" spans="1:12" x14ac:dyDescent="0.3">
      <c r="A547" s="77" t="s">
        <v>1857</v>
      </c>
      <c r="B547" s="77" t="s">
        <v>1858</v>
      </c>
      <c r="C547" s="77" t="s">
        <v>722</v>
      </c>
      <c r="D547" s="79"/>
      <c r="F547" s="77" t="s">
        <v>722</v>
      </c>
      <c r="G547" s="77" t="s">
        <v>1857</v>
      </c>
      <c r="I547"/>
      <c r="L547" s="83"/>
    </row>
    <row r="548" spans="1:12" x14ac:dyDescent="0.3">
      <c r="A548" s="77" t="s">
        <v>1859</v>
      </c>
      <c r="B548" s="77" t="s">
        <v>1860</v>
      </c>
      <c r="C548" s="77" t="s">
        <v>702</v>
      </c>
      <c r="D548" s="79"/>
      <c r="F548" s="77" t="s">
        <v>702</v>
      </c>
      <c r="G548" s="77" t="s">
        <v>1859</v>
      </c>
      <c r="I548"/>
      <c r="L548" s="83"/>
    </row>
    <row r="549" spans="1:12" x14ac:dyDescent="0.3">
      <c r="A549" s="77" t="s">
        <v>1861</v>
      </c>
      <c r="B549" s="77" t="s">
        <v>1862</v>
      </c>
      <c r="C549" s="77" t="s">
        <v>687</v>
      </c>
      <c r="D549" s="79"/>
      <c r="F549" s="77" t="s">
        <v>687</v>
      </c>
      <c r="G549" s="77" t="s">
        <v>1861</v>
      </c>
      <c r="I549"/>
      <c r="L549" s="83"/>
    </row>
    <row r="550" spans="1:12" x14ac:dyDescent="0.3">
      <c r="A550" s="77" t="s">
        <v>1863</v>
      </c>
      <c r="B550" s="77" t="s">
        <v>1864</v>
      </c>
      <c r="C550" s="77" t="s">
        <v>694</v>
      </c>
      <c r="D550" s="79"/>
      <c r="F550" s="77" t="s">
        <v>694</v>
      </c>
      <c r="G550" s="77" t="s">
        <v>1863</v>
      </c>
      <c r="I550"/>
      <c r="L550" s="83"/>
    </row>
    <row r="551" spans="1:12" x14ac:dyDescent="0.3">
      <c r="A551" s="77" t="s">
        <v>1865</v>
      </c>
      <c r="B551" s="77" t="s">
        <v>1866</v>
      </c>
      <c r="C551" s="77" t="s">
        <v>703</v>
      </c>
      <c r="D551" s="79"/>
      <c r="F551" s="77" t="s">
        <v>703</v>
      </c>
      <c r="G551" s="77" t="s">
        <v>1865</v>
      </c>
      <c r="I551"/>
      <c r="L551" s="83"/>
    </row>
    <row r="552" spans="1:12" x14ac:dyDescent="0.3">
      <c r="A552" s="77" t="s">
        <v>1867</v>
      </c>
      <c r="B552" s="77" t="s">
        <v>1868</v>
      </c>
      <c r="C552" s="77" t="s">
        <v>674</v>
      </c>
      <c r="D552" s="79"/>
      <c r="F552" s="77" t="s">
        <v>674</v>
      </c>
      <c r="G552" s="77" t="s">
        <v>1867</v>
      </c>
      <c r="I552"/>
      <c r="L552" s="83"/>
    </row>
    <row r="553" spans="1:12" x14ac:dyDescent="0.3">
      <c r="A553" s="77" t="s">
        <v>1869</v>
      </c>
      <c r="B553" s="77" t="s">
        <v>1870</v>
      </c>
      <c r="C553" s="77" t="s">
        <v>714</v>
      </c>
      <c r="D553" s="79"/>
      <c r="F553" s="77" t="s">
        <v>714</v>
      </c>
      <c r="G553" s="77" t="s">
        <v>1869</v>
      </c>
      <c r="I553"/>
      <c r="L553" s="83"/>
    </row>
    <row r="554" spans="1:12" x14ac:dyDescent="0.3">
      <c r="A554" s="77" t="s">
        <v>1871</v>
      </c>
      <c r="B554" s="77" t="s">
        <v>1872</v>
      </c>
      <c r="C554" s="77" t="s">
        <v>868</v>
      </c>
      <c r="D554" s="79"/>
      <c r="F554" s="77" t="s">
        <v>868</v>
      </c>
      <c r="G554" s="77" t="s">
        <v>1871</v>
      </c>
      <c r="I554"/>
      <c r="L554" s="83"/>
    </row>
    <row r="555" spans="1:12" x14ac:dyDescent="0.3">
      <c r="A555" s="77" t="s">
        <v>1873</v>
      </c>
      <c r="B555" s="77" t="s">
        <v>1874</v>
      </c>
      <c r="C555" s="77" t="s">
        <v>732</v>
      </c>
      <c r="D555" s="79"/>
      <c r="F555" s="77" t="s">
        <v>732</v>
      </c>
      <c r="G555" s="77" t="s">
        <v>1873</v>
      </c>
      <c r="I555"/>
      <c r="L555" s="83"/>
    </row>
    <row r="556" spans="1:12" x14ac:dyDescent="0.3">
      <c r="A556" s="77" t="s">
        <v>1875</v>
      </c>
      <c r="B556" s="77" t="s">
        <v>1876</v>
      </c>
      <c r="C556" s="77" t="s">
        <v>770</v>
      </c>
      <c r="D556" s="79"/>
      <c r="F556" s="77" t="s">
        <v>770</v>
      </c>
      <c r="G556" s="77" t="s">
        <v>1875</v>
      </c>
      <c r="I556"/>
      <c r="L556" s="83"/>
    </row>
    <row r="557" spans="1:12" x14ac:dyDescent="0.3">
      <c r="A557" s="77" t="s">
        <v>1877</v>
      </c>
      <c r="B557" s="77" t="s">
        <v>1878</v>
      </c>
      <c r="C557" s="77" t="s">
        <v>736</v>
      </c>
      <c r="D557" s="79"/>
      <c r="F557" s="77" t="s">
        <v>736</v>
      </c>
      <c r="G557" s="77" t="s">
        <v>1877</v>
      </c>
      <c r="I557"/>
      <c r="L557" s="83"/>
    </row>
    <row r="558" spans="1:12" x14ac:dyDescent="0.3">
      <c r="A558" s="77" t="s">
        <v>1879</v>
      </c>
      <c r="B558" s="77" t="s">
        <v>1880</v>
      </c>
      <c r="C558" s="77" t="s">
        <v>682</v>
      </c>
      <c r="D558" s="79"/>
      <c r="F558" s="77" t="s">
        <v>682</v>
      </c>
      <c r="G558" s="77" t="s">
        <v>1879</v>
      </c>
      <c r="I558"/>
      <c r="L558" s="83"/>
    </row>
    <row r="559" spans="1:12" x14ac:dyDescent="0.3">
      <c r="A559" s="77" t="s">
        <v>1881</v>
      </c>
      <c r="B559" s="77" t="s">
        <v>1882</v>
      </c>
      <c r="C559" s="77" t="s">
        <v>687</v>
      </c>
      <c r="D559" s="79"/>
      <c r="F559" s="77" t="s">
        <v>687</v>
      </c>
      <c r="G559" s="77" t="s">
        <v>1881</v>
      </c>
      <c r="I559"/>
      <c r="L559" s="83"/>
    </row>
    <row r="560" spans="1:12" x14ac:dyDescent="0.3">
      <c r="A560" s="77" t="s">
        <v>1883</v>
      </c>
      <c r="B560" s="77" t="s">
        <v>1884</v>
      </c>
      <c r="C560" s="77" t="s">
        <v>682</v>
      </c>
      <c r="D560" s="79"/>
      <c r="F560" s="77" t="s">
        <v>682</v>
      </c>
      <c r="G560" s="77" t="s">
        <v>1883</v>
      </c>
      <c r="I560"/>
      <c r="L560" s="83"/>
    </row>
    <row r="561" spans="1:12" x14ac:dyDescent="0.3">
      <c r="A561" s="77" t="s">
        <v>1885</v>
      </c>
      <c r="B561" s="77" t="s">
        <v>1886</v>
      </c>
      <c r="C561" s="77" t="s">
        <v>674</v>
      </c>
      <c r="D561" s="79"/>
      <c r="F561" s="77" t="s">
        <v>674</v>
      </c>
      <c r="G561" s="77" t="s">
        <v>1885</v>
      </c>
      <c r="I561"/>
      <c r="L561" s="83"/>
    </row>
    <row r="562" spans="1:12" x14ac:dyDescent="0.3">
      <c r="A562" s="77" t="s">
        <v>1887</v>
      </c>
      <c r="B562" s="77" t="s">
        <v>1888</v>
      </c>
      <c r="C562" s="77" t="s">
        <v>707</v>
      </c>
      <c r="D562" s="79"/>
      <c r="F562" s="77" t="s">
        <v>707</v>
      </c>
      <c r="G562" s="77" t="s">
        <v>1887</v>
      </c>
      <c r="I562"/>
      <c r="L562" s="83"/>
    </row>
    <row r="563" spans="1:12" x14ac:dyDescent="0.3">
      <c r="A563" s="77" t="s">
        <v>1889</v>
      </c>
      <c r="B563" s="77" t="s">
        <v>1890</v>
      </c>
      <c r="C563" s="77" t="s">
        <v>674</v>
      </c>
      <c r="D563" s="79"/>
      <c r="F563" s="77" t="s">
        <v>674</v>
      </c>
      <c r="G563" s="77" t="s">
        <v>1889</v>
      </c>
      <c r="I563"/>
      <c r="L563" s="83"/>
    </row>
    <row r="564" spans="1:12" x14ac:dyDescent="0.3">
      <c r="A564" s="77" t="s">
        <v>1891</v>
      </c>
      <c r="B564" s="77" t="s">
        <v>1892</v>
      </c>
      <c r="C564" s="77" t="s">
        <v>674</v>
      </c>
      <c r="D564" s="79"/>
      <c r="F564" s="77" t="s">
        <v>674</v>
      </c>
      <c r="G564" s="77" t="s">
        <v>1891</v>
      </c>
      <c r="I564"/>
      <c r="L564" s="83"/>
    </row>
    <row r="565" spans="1:12" x14ac:dyDescent="0.3">
      <c r="A565" s="77" t="s">
        <v>1893</v>
      </c>
      <c r="B565" s="77" t="s">
        <v>1894</v>
      </c>
      <c r="C565" s="77" t="s">
        <v>671</v>
      </c>
      <c r="D565" s="79"/>
      <c r="F565" s="77" t="s">
        <v>671</v>
      </c>
      <c r="G565" s="77" t="s">
        <v>1893</v>
      </c>
      <c r="I565"/>
      <c r="L565" s="83"/>
    </row>
    <row r="566" spans="1:12" x14ac:dyDescent="0.3">
      <c r="A566" s="77" t="s">
        <v>1895</v>
      </c>
      <c r="B566" s="77" t="s">
        <v>1896</v>
      </c>
      <c r="C566" s="77" t="s">
        <v>893</v>
      </c>
      <c r="D566" s="79"/>
      <c r="F566" s="77" t="s">
        <v>893</v>
      </c>
      <c r="G566" s="77" t="s">
        <v>1895</v>
      </c>
      <c r="I566"/>
      <c r="L566" s="83"/>
    </row>
    <row r="567" spans="1:12" x14ac:dyDescent="0.3">
      <c r="A567" s="77" t="s">
        <v>1897</v>
      </c>
      <c r="B567" s="77" t="s">
        <v>1898</v>
      </c>
      <c r="C567" s="77" t="s">
        <v>791</v>
      </c>
      <c r="D567" s="79"/>
      <c r="F567" s="77" t="s">
        <v>791</v>
      </c>
      <c r="G567" s="77" t="s">
        <v>1897</v>
      </c>
      <c r="I567"/>
      <c r="L567" s="83"/>
    </row>
    <row r="568" spans="1:12" x14ac:dyDescent="0.3">
      <c r="A568" s="77" t="s">
        <v>1899</v>
      </c>
      <c r="B568" s="77" t="s">
        <v>1900</v>
      </c>
      <c r="C568" s="77" t="s">
        <v>937</v>
      </c>
      <c r="D568" s="79"/>
      <c r="F568" s="77" t="s">
        <v>937</v>
      </c>
      <c r="G568" s="77" t="s">
        <v>1899</v>
      </c>
      <c r="I568"/>
      <c r="L568" s="83"/>
    </row>
    <row r="569" spans="1:12" x14ac:dyDescent="0.3">
      <c r="A569" s="77" t="s">
        <v>1901</v>
      </c>
      <c r="B569" s="77" t="s">
        <v>1902</v>
      </c>
      <c r="C569" s="77" t="s">
        <v>940</v>
      </c>
      <c r="D569" s="79"/>
      <c r="F569" s="77" t="s">
        <v>940</v>
      </c>
      <c r="G569" s="77" t="s">
        <v>1901</v>
      </c>
      <c r="I569"/>
      <c r="L569" s="83"/>
    </row>
    <row r="570" spans="1:12" x14ac:dyDescent="0.3">
      <c r="A570" s="77" t="s">
        <v>1903</v>
      </c>
      <c r="B570" s="77" t="s">
        <v>1904</v>
      </c>
      <c r="C570" s="77" t="s">
        <v>719</v>
      </c>
      <c r="D570" s="79"/>
      <c r="F570" s="77" t="s">
        <v>719</v>
      </c>
      <c r="G570" s="77" t="s">
        <v>1903</v>
      </c>
      <c r="I570"/>
      <c r="L570" s="83"/>
    </row>
    <row r="571" spans="1:12" x14ac:dyDescent="0.3">
      <c r="A571" s="77" t="s">
        <v>1905</v>
      </c>
      <c r="B571" s="77" t="s">
        <v>1906</v>
      </c>
      <c r="C571" s="77" t="s">
        <v>694</v>
      </c>
      <c r="D571" s="79"/>
      <c r="F571" s="77" t="s">
        <v>694</v>
      </c>
      <c r="G571" s="77" t="s">
        <v>1905</v>
      </c>
      <c r="I571"/>
      <c r="L571" s="83"/>
    </row>
    <row r="572" spans="1:12" x14ac:dyDescent="0.3">
      <c r="A572" s="77" t="s">
        <v>1907</v>
      </c>
      <c r="B572" s="77" t="s">
        <v>1908</v>
      </c>
      <c r="C572" s="77" t="s">
        <v>809</v>
      </c>
      <c r="D572" s="79"/>
      <c r="F572" s="77" t="s">
        <v>809</v>
      </c>
      <c r="G572" s="77" t="s">
        <v>1907</v>
      </c>
      <c r="I572"/>
      <c r="L572" s="83"/>
    </row>
    <row r="573" spans="1:12" x14ac:dyDescent="0.3">
      <c r="A573" s="77" t="s">
        <v>1909</v>
      </c>
      <c r="B573" s="77" t="s">
        <v>1910</v>
      </c>
      <c r="C573" s="77" t="s">
        <v>694</v>
      </c>
      <c r="D573" s="79"/>
      <c r="F573" s="77" t="s">
        <v>694</v>
      </c>
      <c r="G573" s="77" t="s">
        <v>1909</v>
      </c>
      <c r="I573"/>
      <c r="L573" s="83"/>
    </row>
    <row r="574" spans="1:12" x14ac:dyDescent="0.3">
      <c r="A574" s="77" t="s">
        <v>1911</v>
      </c>
      <c r="B574" s="77" t="s">
        <v>1912</v>
      </c>
      <c r="C574" s="77" t="s">
        <v>925</v>
      </c>
      <c r="D574" s="79"/>
      <c r="F574" s="77" t="s">
        <v>925</v>
      </c>
      <c r="G574" s="77" t="s">
        <v>1911</v>
      </c>
      <c r="I574"/>
      <c r="L574" s="83"/>
    </row>
    <row r="575" spans="1:12" x14ac:dyDescent="0.3">
      <c r="A575" s="77" t="s">
        <v>1913</v>
      </c>
      <c r="B575" s="77" t="s">
        <v>1914</v>
      </c>
      <c r="C575" s="77" t="s">
        <v>729</v>
      </c>
      <c r="D575" s="79"/>
      <c r="F575" s="77" t="s">
        <v>729</v>
      </c>
      <c r="G575" s="77" t="s">
        <v>1913</v>
      </c>
      <c r="I575"/>
      <c r="L575" s="83"/>
    </row>
    <row r="576" spans="1:12" x14ac:dyDescent="0.3">
      <c r="A576" s="77" t="s">
        <v>1915</v>
      </c>
      <c r="B576" s="77" t="s">
        <v>1916</v>
      </c>
      <c r="C576" s="77" t="s">
        <v>908</v>
      </c>
      <c r="D576" s="79"/>
      <c r="F576" s="77" t="s">
        <v>908</v>
      </c>
      <c r="G576" s="77" t="s">
        <v>1915</v>
      </c>
      <c r="I576"/>
      <c r="L576" s="83"/>
    </row>
    <row r="577" spans="1:12" x14ac:dyDescent="0.3">
      <c r="A577" s="77" t="s">
        <v>1917</v>
      </c>
      <c r="B577" s="77" t="s">
        <v>1918</v>
      </c>
      <c r="C577" s="77" t="s">
        <v>776</v>
      </c>
      <c r="D577" s="79"/>
      <c r="F577" s="77" t="s">
        <v>776</v>
      </c>
      <c r="G577" s="77" t="s">
        <v>1917</v>
      </c>
      <c r="I577"/>
      <c r="L577" s="83"/>
    </row>
    <row r="578" spans="1:12" x14ac:dyDescent="0.3">
      <c r="A578" s="77" t="s">
        <v>1919</v>
      </c>
      <c r="B578" s="77" t="s">
        <v>1920</v>
      </c>
      <c r="C578" s="77" t="s">
        <v>776</v>
      </c>
      <c r="D578" s="79"/>
      <c r="F578" s="77" t="s">
        <v>776</v>
      </c>
      <c r="G578" s="77" t="s">
        <v>1919</v>
      </c>
      <c r="I578"/>
      <c r="L578" s="83"/>
    </row>
    <row r="579" spans="1:12" x14ac:dyDescent="0.3">
      <c r="A579" s="77" t="s">
        <v>1921</v>
      </c>
      <c r="B579" s="77" t="s">
        <v>1922</v>
      </c>
      <c r="C579" s="77" t="s">
        <v>817</v>
      </c>
      <c r="D579" s="79"/>
      <c r="F579" s="77" t="s">
        <v>817</v>
      </c>
      <c r="G579" s="77" t="s">
        <v>1921</v>
      </c>
      <c r="I579"/>
      <c r="L579" s="83"/>
    </row>
    <row r="580" spans="1:12" x14ac:dyDescent="0.3">
      <c r="A580" s="77" t="s">
        <v>1923</v>
      </c>
      <c r="B580" s="77" t="s">
        <v>1924</v>
      </c>
      <c r="C580" s="77" t="s">
        <v>671</v>
      </c>
      <c r="D580" s="79"/>
      <c r="F580" s="77" t="s">
        <v>671</v>
      </c>
      <c r="G580" s="77" t="s">
        <v>1923</v>
      </c>
      <c r="I580"/>
      <c r="L580" s="83"/>
    </row>
    <row r="581" spans="1:12" x14ac:dyDescent="0.3">
      <c r="A581" s="77" t="s">
        <v>1925</v>
      </c>
      <c r="B581" s="77" t="s">
        <v>1926</v>
      </c>
      <c r="C581" s="77" t="s">
        <v>714</v>
      </c>
      <c r="D581" s="79"/>
      <c r="F581" s="77" t="s">
        <v>714</v>
      </c>
      <c r="G581" s="77" t="s">
        <v>1925</v>
      </c>
      <c r="I581"/>
      <c r="L581" s="83"/>
    </row>
    <row r="582" spans="1:12" x14ac:dyDescent="0.3">
      <c r="A582" s="77" t="s">
        <v>1927</v>
      </c>
      <c r="B582" s="77" t="s">
        <v>1928</v>
      </c>
      <c r="C582" s="77" t="s">
        <v>873</v>
      </c>
      <c r="D582" s="79"/>
      <c r="F582" s="77" t="s">
        <v>873</v>
      </c>
      <c r="G582" s="77" t="s">
        <v>1927</v>
      </c>
      <c r="I582"/>
      <c r="L582" s="83"/>
    </row>
    <row r="583" spans="1:12" x14ac:dyDescent="0.3">
      <c r="A583" s="77" t="s">
        <v>1929</v>
      </c>
      <c r="B583" s="77" t="s">
        <v>1930</v>
      </c>
      <c r="C583" s="77" t="s">
        <v>893</v>
      </c>
      <c r="D583" s="79"/>
      <c r="F583" s="77" t="s">
        <v>893</v>
      </c>
      <c r="G583" s="77" t="s">
        <v>1929</v>
      </c>
      <c r="I583"/>
      <c r="L583" s="83"/>
    </row>
    <row r="584" spans="1:12" x14ac:dyDescent="0.3">
      <c r="A584" s="77" t="s">
        <v>1931</v>
      </c>
      <c r="B584" s="77" t="s">
        <v>1932</v>
      </c>
      <c r="C584" s="77" t="s">
        <v>893</v>
      </c>
      <c r="D584" s="79"/>
      <c r="F584" s="77" t="s">
        <v>893</v>
      </c>
      <c r="G584" s="77" t="s">
        <v>1931</v>
      </c>
      <c r="I584"/>
      <c r="L584" s="83"/>
    </row>
    <row r="585" spans="1:12" x14ac:dyDescent="0.3">
      <c r="A585" s="77" t="s">
        <v>1933</v>
      </c>
      <c r="B585" s="77" t="s">
        <v>1934</v>
      </c>
      <c r="C585" s="77" t="s">
        <v>833</v>
      </c>
      <c r="D585" s="79"/>
      <c r="F585" s="77" t="s">
        <v>833</v>
      </c>
      <c r="G585" s="77" t="s">
        <v>1933</v>
      </c>
      <c r="I585"/>
      <c r="L585" s="83"/>
    </row>
    <row r="586" spans="1:12" x14ac:dyDescent="0.3">
      <c r="A586" s="77" t="s">
        <v>1935</v>
      </c>
      <c r="B586" s="77" t="s">
        <v>1936</v>
      </c>
      <c r="C586" s="77" t="s">
        <v>666</v>
      </c>
      <c r="D586" s="79"/>
      <c r="F586" s="77" t="s">
        <v>666</v>
      </c>
      <c r="G586" s="77" t="s">
        <v>1935</v>
      </c>
      <c r="I586"/>
      <c r="L586" s="83"/>
    </row>
    <row r="587" spans="1:12" x14ac:dyDescent="0.3">
      <c r="A587" s="77" t="s">
        <v>1937</v>
      </c>
      <c r="B587" s="77" t="s">
        <v>1938</v>
      </c>
      <c r="C587" s="77" t="s">
        <v>714</v>
      </c>
      <c r="D587" s="79"/>
      <c r="F587" s="77" t="s">
        <v>714</v>
      </c>
      <c r="G587" s="77" t="s">
        <v>1937</v>
      </c>
      <c r="I587"/>
      <c r="L587" s="83"/>
    </row>
    <row r="588" spans="1:12" x14ac:dyDescent="0.3">
      <c r="A588" s="77" t="s">
        <v>1939</v>
      </c>
      <c r="B588" s="77" t="s">
        <v>1940</v>
      </c>
      <c r="C588" s="77" t="s">
        <v>732</v>
      </c>
      <c r="D588" s="79"/>
      <c r="F588" s="77" t="s">
        <v>732</v>
      </c>
      <c r="G588" s="77" t="s">
        <v>1939</v>
      </c>
      <c r="I588"/>
      <c r="L588" s="83"/>
    </row>
    <row r="589" spans="1:12" x14ac:dyDescent="0.3">
      <c r="A589" s="77" t="s">
        <v>1941</v>
      </c>
      <c r="B589" s="77" t="s">
        <v>1942</v>
      </c>
      <c r="C589" s="77" t="s">
        <v>893</v>
      </c>
      <c r="D589" s="79"/>
      <c r="F589" s="77" t="s">
        <v>893</v>
      </c>
      <c r="G589" s="77" t="s">
        <v>1941</v>
      </c>
      <c r="I589"/>
      <c r="L589" s="83"/>
    </row>
    <row r="590" spans="1:12" x14ac:dyDescent="0.3">
      <c r="A590" s="77" t="s">
        <v>1943</v>
      </c>
      <c r="B590" s="77" t="s">
        <v>1944</v>
      </c>
      <c r="C590" s="77" t="s">
        <v>863</v>
      </c>
      <c r="D590" s="79"/>
      <c r="F590" s="77" t="s">
        <v>863</v>
      </c>
      <c r="G590" s="77" t="s">
        <v>1943</v>
      </c>
      <c r="I590"/>
      <c r="L590" s="83"/>
    </row>
    <row r="591" spans="1:12" x14ac:dyDescent="0.3">
      <c r="A591" s="77" t="s">
        <v>1945</v>
      </c>
      <c r="B591" s="77" t="s">
        <v>1946</v>
      </c>
      <c r="C591" s="77" t="s">
        <v>682</v>
      </c>
      <c r="D591" s="79"/>
      <c r="F591" s="77" t="s">
        <v>682</v>
      </c>
      <c r="G591" s="77" t="s">
        <v>1945</v>
      </c>
      <c r="I591"/>
      <c r="L591" s="83"/>
    </row>
    <row r="592" spans="1:12" x14ac:dyDescent="0.3">
      <c r="A592" s="77" t="s">
        <v>1947</v>
      </c>
      <c r="B592" s="77" t="s">
        <v>1948</v>
      </c>
      <c r="C592" s="77" t="s">
        <v>853</v>
      </c>
      <c r="D592" s="79"/>
      <c r="F592" s="77" t="s">
        <v>853</v>
      </c>
      <c r="G592" s="77" t="s">
        <v>1947</v>
      </c>
      <c r="I592"/>
      <c r="L592" s="83"/>
    </row>
    <row r="593" spans="1:12" x14ac:dyDescent="0.3">
      <c r="A593" s="77" t="s">
        <v>1949</v>
      </c>
      <c r="B593" s="77" t="s">
        <v>1950</v>
      </c>
      <c r="C593" s="77" t="s">
        <v>850</v>
      </c>
      <c r="D593" s="79"/>
      <c r="F593" s="77" t="s">
        <v>850</v>
      </c>
      <c r="G593" s="77" t="s">
        <v>1949</v>
      </c>
      <c r="I593"/>
      <c r="L593" s="83"/>
    </row>
    <row r="594" spans="1:12" x14ac:dyDescent="0.3">
      <c r="A594" s="77" t="s">
        <v>1951</v>
      </c>
      <c r="B594" s="77" t="s">
        <v>1952</v>
      </c>
      <c r="C594" s="77" t="s">
        <v>722</v>
      </c>
      <c r="D594" s="79"/>
      <c r="F594" s="77" t="s">
        <v>722</v>
      </c>
      <c r="G594" s="77" t="s">
        <v>1951</v>
      </c>
      <c r="I594"/>
      <c r="L594" s="83"/>
    </row>
    <row r="595" spans="1:12" x14ac:dyDescent="0.3">
      <c r="A595" s="77" t="s">
        <v>1953</v>
      </c>
      <c r="B595" s="77" t="s">
        <v>1954</v>
      </c>
      <c r="C595" s="77" t="s">
        <v>892</v>
      </c>
      <c r="D595" s="79"/>
      <c r="F595" s="77" t="s">
        <v>892</v>
      </c>
      <c r="G595" s="77" t="s">
        <v>1953</v>
      </c>
      <c r="I595"/>
      <c r="L595" s="83"/>
    </row>
    <row r="596" spans="1:12" x14ac:dyDescent="0.3">
      <c r="A596" s="77" t="s">
        <v>1955</v>
      </c>
      <c r="B596" s="77" t="s">
        <v>1956</v>
      </c>
      <c r="C596" s="77" t="s">
        <v>729</v>
      </c>
      <c r="D596" s="79"/>
      <c r="F596" s="77" t="s">
        <v>729</v>
      </c>
      <c r="G596" s="77" t="s">
        <v>1955</v>
      </c>
      <c r="I596"/>
      <c r="L596" s="83"/>
    </row>
    <row r="597" spans="1:12" x14ac:dyDescent="0.3">
      <c r="A597" s="77" t="s">
        <v>1957</v>
      </c>
      <c r="B597" s="77" t="s">
        <v>1958</v>
      </c>
      <c r="C597" s="77" t="s">
        <v>940</v>
      </c>
      <c r="D597" s="79"/>
      <c r="F597" s="77" t="s">
        <v>940</v>
      </c>
      <c r="G597" s="77" t="s">
        <v>1957</v>
      </c>
      <c r="I597"/>
      <c r="L597" s="83"/>
    </row>
    <row r="598" spans="1:12" x14ac:dyDescent="0.3">
      <c r="A598" s="77" t="s">
        <v>1959</v>
      </c>
      <c r="B598" s="77" t="s">
        <v>1960</v>
      </c>
      <c r="C598" s="77" t="s">
        <v>885</v>
      </c>
      <c r="D598" s="79"/>
      <c r="F598" s="77" t="s">
        <v>885</v>
      </c>
      <c r="G598" s="77" t="s">
        <v>1959</v>
      </c>
      <c r="I598"/>
      <c r="L598" s="83"/>
    </row>
    <row r="599" spans="1:12" x14ac:dyDescent="0.3">
      <c r="A599" s="77" t="s">
        <v>1961</v>
      </c>
      <c r="B599" s="77" t="s">
        <v>1962</v>
      </c>
      <c r="C599" s="77" t="s">
        <v>707</v>
      </c>
      <c r="D599" s="79"/>
      <c r="F599" s="77" t="s">
        <v>707</v>
      </c>
      <c r="G599" s="77" t="s">
        <v>1961</v>
      </c>
      <c r="I599"/>
      <c r="L599" s="83"/>
    </row>
    <row r="600" spans="1:12" x14ac:dyDescent="0.3">
      <c r="A600" s="77" t="s">
        <v>1963</v>
      </c>
      <c r="B600" s="77" t="s">
        <v>1964</v>
      </c>
      <c r="C600" s="77" t="s">
        <v>850</v>
      </c>
      <c r="D600" s="79"/>
      <c r="F600" s="77" t="s">
        <v>850</v>
      </c>
      <c r="G600" s="77" t="s">
        <v>1963</v>
      </c>
      <c r="I600"/>
      <c r="L600" s="83"/>
    </row>
    <row r="601" spans="1:12" x14ac:dyDescent="0.3">
      <c r="A601" s="77" t="s">
        <v>1965</v>
      </c>
      <c r="B601" s="77" t="s">
        <v>1966</v>
      </c>
      <c r="C601" s="77" t="s">
        <v>868</v>
      </c>
      <c r="D601" s="79"/>
      <c r="F601" s="77" t="s">
        <v>868</v>
      </c>
      <c r="G601" s="77" t="s">
        <v>1965</v>
      </c>
      <c r="I601"/>
      <c r="L601" s="83"/>
    </row>
    <row r="602" spans="1:12" x14ac:dyDescent="0.3">
      <c r="A602" s="77" t="s">
        <v>1967</v>
      </c>
      <c r="B602" s="77" t="s">
        <v>1968</v>
      </c>
      <c r="C602" s="77" t="s">
        <v>714</v>
      </c>
      <c r="D602" s="79"/>
      <c r="F602" s="77" t="s">
        <v>714</v>
      </c>
      <c r="G602" s="77" t="s">
        <v>1967</v>
      </c>
      <c r="I602"/>
      <c r="L602" s="83"/>
    </row>
    <row r="603" spans="1:12" x14ac:dyDescent="0.3">
      <c r="A603" s="77" t="s">
        <v>1969</v>
      </c>
      <c r="B603" s="77" t="s">
        <v>1970</v>
      </c>
      <c r="C603" s="77" t="s">
        <v>767</v>
      </c>
      <c r="D603" s="79"/>
      <c r="F603" s="77" t="s">
        <v>767</v>
      </c>
      <c r="G603" s="77" t="s">
        <v>1969</v>
      </c>
      <c r="I603"/>
      <c r="L603" s="83"/>
    </row>
    <row r="604" spans="1:12" x14ac:dyDescent="0.3">
      <c r="A604" s="77" t="s">
        <v>1971</v>
      </c>
      <c r="B604" s="77" t="s">
        <v>1972</v>
      </c>
      <c r="C604" s="77" t="s">
        <v>836</v>
      </c>
      <c r="D604" s="79"/>
      <c r="F604" s="77" t="s">
        <v>836</v>
      </c>
      <c r="G604" s="77" t="s">
        <v>1971</v>
      </c>
      <c r="I604"/>
      <c r="L604" s="83"/>
    </row>
    <row r="605" spans="1:12" x14ac:dyDescent="0.3">
      <c r="A605" s="77" t="s">
        <v>1973</v>
      </c>
      <c r="B605" s="77" t="s">
        <v>1974</v>
      </c>
      <c r="C605" s="77" t="s">
        <v>766</v>
      </c>
      <c r="D605" s="79"/>
      <c r="F605" s="77" t="s">
        <v>766</v>
      </c>
      <c r="G605" s="77" t="s">
        <v>1973</v>
      </c>
      <c r="I605"/>
      <c r="L605" s="83"/>
    </row>
    <row r="606" spans="1:12" x14ac:dyDescent="0.3">
      <c r="A606" s="77" t="s">
        <v>1975</v>
      </c>
      <c r="B606" s="77" t="s">
        <v>1976</v>
      </c>
      <c r="C606" s="77" t="s">
        <v>754</v>
      </c>
      <c r="D606" s="79"/>
      <c r="F606" s="77" t="s">
        <v>754</v>
      </c>
      <c r="G606" s="77" t="s">
        <v>1975</v>
      </c>
      <c r="I606"/>
      <c r="L606" s="83"/>
    </row>
    <row r="607" spans="1:12" x14ac:dyDescent="0.3">
      <c r="A607" s="77" t="s">
        <v>1977</v>
      </c>
      <c r="B607" s="77" t="s">
        <v>1978</v>
      </c>
      <c r="C607" s="77" t="s">
        <v>671</v>
      </c>
      <c r="D607" s="79"/>
      <c r="F607" s="77" t="s">
        <v>671</v>
      </c>
      <c r="G607" s="77" t="s">
        <v>1977</v>
      </c>
      <c r="I607"/>
      <c r="L607" s="83"/>
    </row>
    <row r="608" spans="1:12" x14ac:dyDescent="0.3">
      <c r="A608" s="77" t="s">
        <v>1979</v>
      </c>
      <c r="B608" s="77" t="s">
        <v>1980</v>
      </c>
      <c r="C608" s="77" t="s">
        <v>893</v>
      </c>
      <c r="D608" s="79"/>
      <c r="F608" s="77" t="s">
        <v>893</v>
      </c>
      <c r="G608" s="77" t="s">
        <v>1979</v>
      </c>
      <c r="I608"/>
      <c r="L608" s="83"/>
    </row>
    <row r="609" spans="1:12" x14ac:dyDescent="0.3">
      <c r="A609" s="77" t="s">
        <v>1981</v>
      </c>
      <c r="B609" s="77" t="s">
        <v>1982</v>
      </c>
      <c r="C609" s="77" t="s">
        <v>850</v>
      </c>
      <c r="D609" s="79"/>
      <c r="F609" s="77" t="s">
        <v>850</v>
      </c>
      <c r="G609" s="77" t="s">
        <v>1981</v>
      </c>
      <c r="I609"/>
      <c r="L609" s="83"/>
    </row>
    <row r="610" spans="1:12" x14ac:dyDescent="0.3">
      <c r="A610" s="77" t="s">
        <v>1983</v>
      </c>
      <c r="B610" s="77" t="s">
        <v>1984</v>
      </c>
      <c r="C610" s="77" t="s">
        <v>702</v>
      </c>
      <c r="D610" s="79"/>
      <c r="F610" s="77" t="s">
        <v>702</v>
      </c>
      <c r="G610" s="77" t="s">
        <v>1983</v>
      </c>
      <c r="I610"/>
      <c r="L610" s="83"/>
    </row>
    <row r="611" spans="1:12" x14ac:dyDescent="0.3">
      <c r="A611" s="77" t="s">
        <v>1985</v>
      </c>
      <c r="B611" s="77" t="s">
        <v>1986</v>
      </c>
      <c r="C611" s="77" t="s">
        <v>674</v>
      </c>
      <c r="D611" s="79"/>
      <c r="F611" s="77" t="s">
        <v>674</v>
      </c>
      <c r="G611" s="77" t="s">
        <v>1985</v>
      </c>
      <c r="I611"/>
      <c r="L611" s="83"/>
    </row>
    <row r="612" spans="1:12" x14ac:dyDescent="0.3">
      <c r="A612" s="77" t="s">
        <v>1987</v>
      </c>
      <c r="B612" s="77" t="s">
        <v>1988</v>
      </c>
      <c r="C612" s="77" t="s">
        <v>674</v>
      </c>
      <c r="D612" s="79"/>
      <c r="F612" s="77" t="s">
        <v>674</v>
      </c>
      <c r="G612" s="77" t="s">
        <v>1987</v>
      </c>
      <c r="I612"/>
      <c r="L612" s="83"/>
    </row>
    <row r="613" spans="1:12" x14ac:dyDescent="0.3">
      <c r="A613" s="77" t="s">
        <v>1989</v>
      </c>
      <c r="B613" s="77" t="s">
        <v>1990</v>
      </c>
      <c r="C613" s="77" t="s">
        <v>937</v>
      </c>
      <c r="D613" s="79"/>
      <c r="F613" s="77" t="s">
        <v>937</v>
      </c>
      <c r="G613" s="77" t="s">
        <v>1989</v>
      </c>
      <c r="I613"/>
      <c r="L613" s="83"/>
    </row>
    <row r="614" spans="1:12" x14ac:dyDescent="0.3">
      <c r="A614" s="77" t="s">
        <v>1991</v>
      </c>
      <c r="B614" s="77" t="s">
        <v>1992</v>
      </c>
      <c r="C614" s="77" t="s">
        <v>773</v>
      </c>
      <c r="D614" s="79"/>
      <c r="F614" s="77" t="s">
        <v>773</v>
      </c>
      <c r="G614" s="77" t="s">
        <v>1991</v>
      </c>
      <c r="I614"/>
      <c r="L614" s="83"/>
    </row>
    <row r="615" spans="1:12" x14ac:dyDescent="0.3">
      <c r="A615" s="77" t="s">
        <v>1993</v>
      </c>
      <c r="B615" s="77" t="s">
        <v>1994</v>
      </c>
      <c r="C615" s="77" t="s">
        <v>840</v>
      </c>
      <c r="D615" s="79"/>
      <c r="F615" s="77" t="s">
        <v>840</v>
      </c>
      <c r="G615" s="77" t="s">
        <v>1993</v>
      </c>
      <c r="I615"/>
      <c r="L615" s="83"/>
    </row>
    <row r="616" spans="1:12" x14ac:dyDescent="0.3">
      <c r="A616" s="77" t="s">
        <v>1995</v>
      </c>
      <c r="B616" s="77" t="s">
        <v>1996</v>
      </c>
      <c r="C616" s="77" t="s">
        <v>714</v>
      </c>
      <c r="D616" s="79"/>
      <c r="F616" s="77" t="s">
        <v>714</v>
      </c>
      <c r="G616" s="77" t="s">
        <v>1995</v>
      </c>
      <c r="I616"/>
      <c r="L616" s="83"/>
    </row>
    <row r="617" spans="1:12" x14ac:dyDescent="0.3">
      <c r="A617" s="77" t="s">
        <v>1997</v>
      </c>
      <c r="B617" s="77" t="s">
        <v>1998</v>
      </c>
      <c r="C617" s="77" t="s">
        <v>694</v>
      </c>
      <c r="D617" s="79"/>
      <c r="F617" s="77" t="s">
        <v>694</v>
      </c>
      <c r="G617" s="77" t="s">
        <v>1997</v>
      </c>
      <c r="I617"/>
      <c r="L617" s="83"/>
    </row>
    <row r="618" spans="1:12" x14ac:dyDescent="0.3">
      <c r="A618" s="77" t="s">
        <v>1999</v>
      </c>
      <c r="B618" s="77" t="s">
        <v>2000</v>
      </c>
      <c r="C618" s="77" t="s">
        <v>850</v>
      </c>
      <c r="D618" s="79"/>
      <c r="F618" s="77" t="s">
        <v>850</v>
      </c>
      <c r="G618" s="77" t="s">
        <v>1999</v>
      </c>
      <c r="I618"/>
      <c r="L618" s="83"/>
    </row>
    <row r="619" spans="1:12" x14ac:dyDescent="0.3">
      <c r="A619" s="77" t="s">
        <v>2001</v>
      </c>
      <c r="B619" s="77" t="s">
        <v>2002</v>
      </c>
      <c r="C619" s="77" t="s">
        <v>732</v>
      </c>
      <c r="D619" s="79"/>
      <c r="F619" s="77" t="s">
        <v>732</v>
      </c>
      <c r="G619" s="77" t="s">
        <v>2001</v>
      </c>
      <c r="I619"/>
      <c r="L619" s="83"/>
    </row>
    <row r="620" spans="1:12" x14ac:dyDescent="0.3">
      <c r="A620" s="77" t="s">
        <v>2003</v>
      </c>
      <c r="B620" s="77" t="s">
        <v>2004</v>
      </c>
      <c r="C620" s="77" t="s">
        <v>743</v>
      </c>
      <c r="D620" s="79"/>
      <c r="F620" s="77" t="s">
        <v>743</v>
      </c>
      <c r="G620" s="77" t="s">
        <v>2003</v>
      </c>
      <c r="I620"/>
      <c r="L620" s="83"/>
    </row>
    <row r="621" spans="1:12" x14ac:dyDescent="0.3">
      <c r="A621" s="77" t="s">
        <v>2005</v>
      </c>
      <c r="B621" s="77" t="s">
        <v>2006</v>
      </c>
      <c r="C621" s="77" t="s">
        <v>732</v>
      </c>
      <c r="D621" s="79"/>
      <c r="F621" s="77" t="s">
        <v>732</v>
      </c>
      <c r="G621" s="77" t="s">
        <v>2005</v>
      </c>
      <c r="I621"/>
      <c r="L621" s="83"/>
    </row>
    <row r="622" spans="1:12" x14ac:dyDescent="0.3">
      <c r="A622" s="77" t="s">
        <v>2007</v>
      </c>
      <c r="B622" s="77" t="s">
        <v>2008</v>
      </c>
      <c r="C622" s="77" t="s">
        <v>715</v>
      </c>
      <c r="D622" s="79"/>
      <c r="F622" s="77" t="s">
        <v>715</v>
      </c>
      <c r="G622" s="77" t="s">
        <v>2007</v>
      </c>
      <c r="I622"/>
      <c r="L622" s="83"/>
    </row>
    <row r="623" spans="1:12" x14ac:dyDescent="0.3">
      <c r="A623" s="77" t="s">
        <v>2009</v>
      </c>
      <c r="B623" s="77" t="s">
        <v>2010</v>
      </c>
      <c r="C623" s="77" t="s">
        <v>694</v>
      </c>
      <c r="D623" s="79"/>
      <c r="F623" s="77" t="s">
        <v>694</v>
      </c>
      <c r="G623" s="77" t="s">
        <v>2009</v>
      </c>
      <c r="I623"/>
      <c r="L623" s="83"/>
    </row>
    <row r="624" spans="1:12" x14ac:dyDescent="0.3">
      <c r="A624" s="77" t="s">
        <v>2011</v>
      </c>
      <c r="B624" s="77" t="s">
        <v>2012</v>
      </c>
      <c r="C624" s="77" t="s">
        <v>761</v>
      </c>
      <c r="D624" s="79"/>
      <c r="F624" s="77" t="s">
        <v>761</v>
      </c>
      <c r="G624" s="77" t="s">
        <v>2011</v>
      </c>
      <c r="I624"/>
      <c r="L624" s="83"/>
    </row>
    <row r="625" spans="1:12" x14ac:dyDescent="0.3">
      <c r="A625" s="77" t="s">
        <v>2013</v>
      </c>
      <c r="B625" s="77" t="s">
        <v>2014</v>
      </c>
      <c r="C625" s="77" t="s">
        <v>757</v>
      </c>
      <c r="D625" s="79"/>
      <c r="F625" s="77" t="s">
        <v>757</v>
      </c>
      <c r="G625" s="77" t="s">
        <v>2013</v>
      </c>
      <c r="I625"/>
      <c r="L625" s="83"/>
    </row>
    <row r="626" spans="1:12" x14ac:dyDescent="0.3">
      <c r="A626" s="77" t="s">
        <v>2015</v>
      </c>
      <c r="B626" s="77" t="s">
        <v>2016</v>
      </c>
      <c r="C626" s="77" t="s">
        <v>740</v>
      </c>
      <c r="D626" s="79"/>
      <c r="F626" s="77" t="s">
        <v>740</v>
      </c>
      <c r="G626" s="77" t="s">
        <v>2015</v>
      </c>
      <c r="I626"/>
      <c r="L626" s="83"/>
    </row>
    <row r="627" spans="1:12" x14ac:dyDescent="0.3">
      <c r="A627" s="77" t="s">
        <v>2017</v>
      </c>
      <c r="B627" s="77" t="s">
        <v>2018</v>
      </c>
      <c r="C627" s="77" t="s">
        <v>725</v>
      </c>
      <c r="D627" s="79"/>
      <c r="F627" s="77" t="s">
        <v>725</v>
      </c>
      <c r="G627" s="77" t="s">
        <v>2017</v>
      </c>
      <c r="I627"/>
      <c r="L627" s="83"/>
    </row>
    <row r="628" spans="1:12" x14ac:dyDescent="0.3">
      <c r="A628" s="77" t="s">
        <v>2019</v>
      </c>
      <c r="B628" s="77" t="s">
        <v>2020</v>
      </c>
      <c r="C628" s="77" t="s">
        <v>863</v>
      </c>
      <c r="D628" s="79"/>
      <c r="F628" s="77" t="s">
        <v>863</v>
      </c>
      <c r="G628" s="77" t="s">
        <v>2019</v>
      </c>
      <c r="I628"/>
      <c r="L628" s="83"/>
    </row>
    <row r="629" spans="1:12" x14ac:dyDescent="0.3">
      <c r="A629" s="77" t="s">
        <v>2021</v>
      </c>
      <c r="B629" s="77" t="s">
        <v>2022</v>
      </c>
      <c r="C629" s="77" t="s">
        <v>683</v>
      </c>
      <c r="D629" s="79"/>
      <c r="F629" s="77" t="s">
        <v>683</v>
      </c>
      <c r="G629" s="77" t="s">
        <v>2021</v>
      </c>
      <c r="I629"/>
      <c r="L629" s="83"/>
    </row>
    <row r="630" spans="1:12" x14ac:dyDescent="0.3">
      <c r="A630" s="77" t="s">
        <v>2023</v>
      </c>
      <c r="B630" s="77" t="s">
        <v>2024</v>
      </c>
      <c r="C630" s="77" t="s">
        <v>739</v>
      </c>
      <c r="D630" s="79"/>
      <c r="F630" s="77" t="s">
        <v>739</v>
      </c>
      <c r="G630" s="77" t="s">
        <v>2023</v>
      </c>
      <c r="I630"/>
      <c r="L630" s="83"/>
    </row>
    <row r="631" spans="1:12" x14ac:dyDescent="0.3">
      <c r="A631" s="77" t="s">
        <v>2025</v>
      </c>
      <c r="B631" s="77" t="s">
        <v>2026</v>
      </c>
      <c r="C631" s="77" t="s">
        <v>761</v>
      </c>
      <c r="D631" s="79"/>
      <c r="F631" s="77" t="s">
        <v>761</v>
      </c>
      <c r="G631" s="77" t="s">
        <v>2025</v>
      </c>
      <c r="I631"/>
      <c r="L631" s="83"/>
    </row>
    <row r="632" spans="1:12" x14ac:dyDescent="0.3">
      <c r="A632" s="77" t="s">
        <v>2027</v>
      </c>
      <c r="B632" s="77" t="s">
        <v>2028</v>
      </c>
      <c r="C632" s="77" t="s">
        <v>767</v>
      </c>
      <c r="D632" s="79"/>
      <c r="F632" s="77" t="s">
        <v>767</v>
      </c>
      <c r="G632" s="77" t="s">
        <v>2027</v>
      </c>
      <c r="I632"/>
      <c r="L632" s="83"/>
    </row>
    <row r="633" spans="1:12" x14ac:dyDescent="0.3">
      <c r="A633" s="77" t="s">
        <v>2029</v>
      </c>
      <c r="B633" s="77" t="s">
        <v>2030</v>
      </c>
      <c r="C633" s="77" t="s">
        <v>714</v>
      </c>
      <c r="D633" s="79"/>
      <c r="F633" s="77" t="s">
        <v>714</v>
      </c>
      <c r="G633" s="77" t="s">
        <v>2029</v>
      </c>
      <c r="I633"/>
      <c r="L633" s="83"/>
    </row>
    <row r="634" spans="1:12" x14ac:dyDescent="0.3">
      <c r="A634" s="77" t="s">
        <v>2031</v>
      </c>
      <c r="B634" s="77" t="s">
        <v>2032</v>
      </c>
      <c r="C634" s="77" t="s">
        <v>761</v>
      </c>
      <c r="D634" s="79"/>
      <c r="F634" s="77" t="s">
        <v>761</v>
      </c>
      <c r="G634" s="77" t="s">
        <v>2031</v>
      </c>
      <c r="I634"/>
      <c r="L634" s="83"/>
    </row>
    <row r="635" spans="1:12" x14ac:dyDescent="0.3">
      <c r="A635" s="77" t="s">
        <v>2033</v>
      </c>
      <c r="B635" s="77" t="s">
        <v>2034</v>
      </c>
      <c r="C635" s="77" t="s">
        <v>675</v>
      </c>
      <c r="D635" s="79"/>
      <c r="F635" s="77" t="s">
        <v>675</v>
      </c>
      <c r="G635" s="77" t="s">
        <v>2033</v>
      </c>
      <c r="I635"/>
      <c r="L635" s="83"/>
    </row>
    <row r="636" spans="1:12" x14ac:dyDescent="0.3">
      <c r="A636" s="77" t="s">
        <v>2035</v>
      </c>
      <c r="B636" s="77" t="s">
        <v>2036</v>
      </c>
      <c r="C636" s="77" t="s">
        <v>695</v>
      </c>
      <c r="D636" s="79"/>
      <c r="F636" s="77" t="s">
        <v>695</v>
      </c>
      <c r="G636" s="77" t="s">
        <v>2035</v>
      </c>
      <c r="I636"/>
      <c r="L636" s="83"/>
    </row>
    <row r="637" spans="1:12" x14ac:dyDescent="0.3">
      <c r="A637" s="77" t="s">
        <v>2037</v>
      </c>
      <c r="B637" s="77" t="s">
        <v>2038</v>
      </c>
      <c r="C637" s="77" t="s">
        <v>853</v>
      </c>
      <c r="D637" s="79"/>
      <c r="F637" s="77" t="s">
        <v>853</v>
      </c>
      <c r="G637" s="77" t="s">
        <v>2037</v>
      </c>
      <c r="I637"/>
      <c r="L637" s="83"/>
    </row>
    <row r="638" spans="1:12" x14ac:dyDescent="0.3">
      <c r="A638" s="77" t="s">
        <v>2039</v>
      </c>
      <c r="B638" s="77" t="s">
        <v>2040</v>
      </c>
      <c r="C638" s="77" t="s">
        <v>919</v>
      </c>
      <c r="D638" s="79"/>
      <c r="F638" s="77" t="s">
        <v>919</v>
      </c>
      <c r="G638" s="77" t="s">
        <v>2039</v>
      </c>
      <c r="I638"/>
      <c r="L638" s="83"/>
    </row>
    <row r="639" spans="1:12" x14ac:dyDescent="0.3">
      <c r="A639" s="77" t="s">
        <v>2041</v>
      </c>
      <c r="B639" s="77" t="s">
        <v>2042</v>
      </c>
      <c r="C639" s="77" t="s">
        <v>674</v>
      </c>
      <c r="D639" s="79"/>
      <c r="F639" s="77" t="s">
        <v>674</v>
      </c>
      <c r="G639" s="77" t="s">
        <v>2041</v>
      </c>
      <c r="I639"/>
      <c r="L639" s="83"/>
    </row>
    <row r="640" spans="1:12" x14ac:dyDescent="0.3">
      <c r="A640" s="77" t="s">
        <v>2043</v>
      </c>
      <c r="B640" s="77" t="s">
        <v>2044</v>
      </c>
      <c r="C640" s="77" t="s">
        <v>714</v>
      </c>
      <c r="D640" s="79"/>
      <c r="F640" s="77" t="s">
        <v>714</v>
      </c>
      <c r="G640" s="77" t="s">
        <v>2043</v>
      </c>
      <c r="I640"/>
      <c r="L640" s="83"/>
    </row>
    <row r="641" spans="1:12" x14ac:dyDescent="0.3">
      <c r="A641" s="77" t="s">
        <v>2045</v>
      </c>
      <c r="B641" s="77" t="s">
        <v>2046</v>
      </c>
      <c r="C641" s="77" t="s">
        <v>846</v>
      </c>
      <c r="D641" s="79"/>
      <c r="F641" s="77" t="s">
        <v>846</v>
      </c>
      <c r="G641" s="77" t="s">
        <v>2045</v>
      </c>
      <c r="I641"/>
      <c r="L641" s="83"/>
    </row>
    <row r="642" spans="1:12" x14ac:dyDescent="0.3">
      <c r="A642" s="77" t="s">
        <v>2047</v>
      </c>
      <c r="B642" s="77" t="s">
        <v>2048</v>
      </c>
      <c r="C642" s="77" t="s">
        <v>856</v>
      </c>
      <c r="D642" s="79"/>
      <c r="F642" s="77" t="s">
        <v>856</v>
      </c>
      <c r="G642" s="77" t="s">
        <v>2047</v>
      </c>
      <c r="I642"/>
      <c r="L642" s="83"/>
    </row>
    <row r="643" spans="1:12" x14ac:dyDescent="0.3">
      <c r="A643" s="77" t="s">
        <v>2049</v>
      </c>
      <c r="B643" s="77" t="s">
        <v>2050</v>
      </c>
      <c r="C643" s="77" t="s">
        <v>714</v>
      </c>
      <c r="D643" s="79"/>
      <c r="F643" s="77" t="s">
        <v>714</v>
      </c>
      <c r="G643" s="77" t="s">
        <v>2049</v>
      </c>
      <c r="I643"/>
      <c r="L643" s="83"/>
    </row>
    <row r="644" spans="1:12" x14ac:dyDescent="0.3">
      <c r="A644" s="77" t="s">
        <v>2051</v>
      </c>
      <c r="B644" s="77" t="s">
        <v>2052</v>
      </c>
      <c r="C644" s="77" t="s">
        <v>719</v>
      </c>
      <c r="D644" s="79"/>
      <c r="F644" s="77" t="s">
        <v>719</v>
      </c>
      <c r="G644" s="77" t="s">
        <v>2051</v>
      </c>
      <c r="I644"/>
      <c r="L644" s="83"/>
    </row>
    <row r="645" spans="1:12" x14ac:dyDescent="0.3">
      <c r="A645" s="77" t="s">
        <v>2053</v>
      </c>
      <c r="B645" s="77" t="s">
        <v>2054</v>
      </c>
      <c r="C645" s="77" t="s">
        <v>711</v>
      </c>
      <c r="D645" s="79"/>
      <c r="F645" s="77" t="s">
        <v>711</v>
      </c>
      <c r="G645" s="77" t="s">
        <v>2053</v>
      </c>
      <c r="I645"/>
      <c r="L645" s="83"/>
    </row>
    <row r="646" spans="1:12" x14ac:dyDescent="0.3">
      <c r="A646" s="77" t="s">
        <v>2055</v>
      </c>
      <c r="B646" s="77" t="s">
        <v>2056</v>
      </c>
      <c r="C646" s="77" t="s">
        <v>722</v>
      </c>
      <c r="D646" s="79"/>
      <c r="F646" s="77" t="s">
        <v>722</v>
      </c>
      <c r="G646" s="77" t="s">
        <v>2055</v>
      </c>
      <c r="I646"/>
      <c r="L646" s="83"/>
    </row>
    <row r="647" spans="1:12" x14ac:dyDescent="0.3">
      <c r="A647" s="77" t="s">
        <v>2057</v>
      </c>
      <c r="B647" s="77" t="s">
        <v>2058</v>
      </c>
      <c r="C647" s="77" t="s">
        <v>707</v>
      </c>
      <c r="D647" s="79"/>
      <c r="F647" s="77" t="s">
        <v>707</v>
      </c>
      <c r="G647" s="77" t="s">
        <v>2057</v>
      </c>
      <c r="I647"/>
      <c r="L647" s="83"/>
    </row>
    <row r="648" spans="1:12" x14ac:dyDescent="0.3">
      <c r="A648" s="77" t="s">
        <v>2059</v>
      </c>
      <c r="B648" s="77" t="s">
        <v>2060</v>
      </c>
      <c r="C648" s="77" t="s">
        <v>919</v>
      </c>
      <c r="D648" s="79"/>
      <c r="F648" s="77" t="s">
        <v>919</v>
      </c>
      <c r="G648" s="77" t="s">
        <v>2059</v>
      </c>
      <c r="I648"/>
      <c r="L648" s="83"/>
    </row>
    <row r="649" spans="1:12" x14ac:dyDescent="0.3">
      <c r="A649" s="77" t="s">
        <v>2061</v>
      </c>
      <c r="B649" s="77" t="s">
        <v>2062</v>
      </c>
      <c r="C649" s="77" t="s">
        <v>885</v>
      </c>
      <c r="D649" s="79"/>
      <c r="F649" s="77" t="s">
        <v>885</v>
      </c>
      <c r="G649" s="77" t="s">
        <v>2061</v>
      </c>
      <c r="I649"/>
      <c r="L649" s="83"/>
    </row>
    <row r="650" spans="1:12" x14ac:dyDescent="0.3">
      <c r="A650" s="77" t="s">
        <v>2063</v>
      </c>
      <c r="B650" s="77" t="s">
        <v>2064</v>
      </c>
      <c r="C650" s="77" t="s">
        <v>856</v>
      </c>
      <c r="D650" s="79"/>
      <c r="F650" s="77" t="s">
        <v>856</v>
      </c>
      <c r="G650" s="77" t="s">
        <v>2063</v>
      </c>
      <c r="I650"/>
      <c r="L650" s="83"/>
    </row>
    <row r="651" spans="1:12" x14ac:dyDescent="0.3">
      <c r="A651" s="77" t="s">
        <v>2065</v>
      </c>
      <c r="B651" s="77" t="s">
        <v>2066</v>
      </c>
      <c r="C651" s="77" t="s">
        <v>690</v>
      </c>
      <c r="D651" s="79"/>
      <c r="F651" s="77" t="s">
        <v>690</v>
      </c>
      <c r="G651" s="77" t="s">
        <v>2065</v>
      </c>
      <c r="I651"/>
      <c r="L651" s="83"/>
    </row>
    <row r="652" spans="1:12" x14ac:dyDescent="0.3">
      <c r="A652" s="77" t="s">
        <v>2067</v>
      </c>
      <c r="B652" s="77" t="s">
        <v>2068</v>
      </c>
      <c r="C652" s="77" t="s">
        <v>674</v>
      </c>
      <c r="D652" s="79"/>
      <c r="F652" s="77" t="s">
        <v>674</v>
      </c>
      <c r="G652" s="77" t="s">
        <v>2067</v>
      </c>
      <c r="I652"/>
      <c r="L652" s="83"/>
    </row>
    <row r="653" spans="1:12" x14ac:dyDescent="0.3">
      <c r="A653" s="77" t="s">
        <v>2069</v>
      </c>
      <c r="B653" s="77" t="s">
        <v>2070</v>
      </c>
      <c r="C653" s="77" t="s">
        <v>893</v>
      </c>
      <c r="D653" s="79"/>
      <c r="F653" s="77" t="s">
        <v>893</v>
      </c>
      <c r="G653" s="77" t="s">
        <v>2069</v>
      </c>
      <c r="I653"/>
      <c r="L653" s="83"/>
    </row>
    <row r="654" spans="1:12" x14ac:dyDescent="0.3">
      <c r="A654" s="77" t="s">
        <v>2071</v>
      </c>
      <c r="B654" s="77" t="s">
        <v>2072</v>
      </c>
      <c r="C654" s="77" t="s">
        <v>671</v>
      </c>
      <c r="D654" s="79"/>
      <c r="F654" s="77" t="s">
        <v>671</v>
      </c>
      <c r="G654" s="77" t="s">
        <v>2071</v>
      </c>
      <c r="I654"/>
      <c r="L654" s="83"/>
    </row>
    <row r="655" spans="1:12" x14ac:dyDescent="0.3">
      <c r="A655" s="77" t="s">
        <v>2073</v>
      </c>
      <c r="B655" s="77" t="s">
        <v>2074</v>
      </c>
      <c r="C655" s="77" t="s">
        <v>707</v>
      </c>
      <c r="D655" s="79"/>
      <c r="F655" s="77" t="s">
        <v>707</v>
      </c>
      <c r="G655" s="77" t="s">
        <v>2073</v>
      </c>
      <c r="I655"/>
      <c r="L655" s="83"/>
    </row>
    <row r="656" spans="1:12" x14ac:dyDescent="0.3">
      <c r="A656" s="77" t="s">
        <v>2075</v>
      </c>
      <c r="B656" s="77" t="s">
        <v>2076</v>
      </c>
      <c r="C656" s="77" t="s">
        <v>829</v>
      </c>
      <c r="D656" s="79"/>
      <c r="F656" s="77" t="s">
        <v>829</v>
      </c>
      <c r="G656" s="77" t="s">
        <v>2075</v>
      </c>
      <c r="I656"/>
      <c r="L656" s="83"/>
    </row>
    <row r="657" spans="1:12" x14ac:dyDescent="0.3">
      <c r="A657" s="77" t="s">
        <v>2077</v>
      </c>
      <c r="B657" s="77" t="s">
        <v>2078</v>
      </c>
      <c r="C657" s="77" t="s">
        <v>931</v>
      </c>
      <c r="D657" s="79"/>
      <c r="F657" s="77" t="s">
        <v>931</v>
      </c>
      <c r="G657" s="77" t="s">
        <v>2077</v>
      </c>
      <c r="I657"/>
      <c r="L657" s="83"/>
    </row>
    <row r="658" spans="1:12" x14ac:dyDescent="0.3">
      <c r="A658" s="77" t="s">
        <v>2079</v>
      </c>
      <c r="B658" s="77" t="s">
        <v>2080</v>
      </c>
      <c r="C658" s="77" t="s">
        <v>797</v>
      </c>
      <c r="D658" s="79"/>
      <c r="F658" s="77" t="s">
        <v>797</v>
      </c>
      <c r="G658" s="77" t="s">
        <v>2079</v>
      </c>
      <c r="I658"/>
      <c r="L658" s="83"/>
    </row>
    <row r="659" spans="1:12" x14ac:dyDescent="0.3">
      <c r="A659" s="77" t="s">
        <v>2081</v>
      </c>
      <c r="B659" s="77" t="s">
        <v>2082</v>
      </c>
      <c r="C659" s="77" t="s">
        <v>714</v>
      </c>
      <c r="D659" s="79"/>
      <c r="F659" s="77" t="s">
        <v>714</v>
      </c>
      <c r="G659" s="77" t="s">
        <v>2081</v>
      </c>
      <c r="I659"/>
      <c r="L659" s="83"/>
    </row>
    <row r="660" spans="1:12" x14ac:dyDescent="0.3">
      <c r="A660" s="77" t="s">
        <v>2083</v>
      </c>
      <c r="B660" s="77" t="s">
        <v>2084</v>
      </c>
      <c r="C660" s="77" t="s">
        <v>729</v>
      </c>
      <c r="D660" s="79"/>
      <c r="F660" s="77" t="s">
        <v>729</v>
      </c>
      <c r="G660" s="77" t="s">
        <v>2083</v>
      </c>
      <c r="I660"/>
      <c r="L660" s="83"/>
    </row>
    <row r="661" spans="1:12" x14ac:dyDescent="0.3">
      <c r="A661" s="77" t="s">
        <v>2085</v>
      </c>
      <c r="B661" s="77" t="s">
        <v>2086</v>
      </c>
      <c r="C661" s="77" t="s">
        <v>718</v>
      </c>
      <c r="D661" s="79"/>
      <c r="F661" s="77" t="s">
        <v>718</v>
      </c>
      <c r="G661" s="77" t="s">
        <v>2085</v>
      </c>
      <c r="I661"/>
      <c r="L661" s="83"/>
    </row>
    <row r="662" spans="1:12" x14ac:dyDescent="0.3">
      <c r="A662" s="77" t="s">
        <v>2087</v>
      </c>
      <c r="B662" s="77" t="s">
        <v>2088</v>
      </c>
      <c r="C662" s="77" t="s">
        <v>694</v>
      </c>
      <c r="D662" s="79"/>
      <c r="F662" s="77" t="s">
        <v>694</v>
      </c>
      <c r="G662" s="77" t="s">
        <v>2087</v>
      </c>
      <c r="I662"/>
      <c r="L662" s="83"/>
    </row>
    <row r="663" spans="1:12" x14ac:dyDescent="0.3">
      <c r="A663" s="77" t="s">
        <v>2089</v>
      </c>
      <c r="B663" s="77" t="s">
        <v>2090</v>
      </c>
      <c r="C663" s="77" t="s">
        <v>694</v>
      </c>
      <c r="D663" s="79"/>
      <c r="F663" s="77" t="s">
        <v>694</v>
      </c>
      <c r="G663" s="77" t="s">
        <v>2089</v>
      </c>
      <c r="I663"/>
      <c r="L663" s="83"/>
    </row>
    <row r="664" spans="1:12" x14ac:dyDescent="0.3">
      <c r="A664" s="77" t="s">
        <v>2091</v>
      </c>
      <c r="B664" s="77" t="s">
        <v>2092</v>
      </c>
      <c r="C664" s="77" t="s">
        <v>714</v>
      </c>
      <c r="D664" s="79"/>
      <c r="F664" s="77" t="s">
        <v>714</v>
      </c>
      <c r="G664" s="77" t="s">
        <v>2091</v>
      </c>
      <c r="I664"/>
      <c r="L664" s="83"/>
    </row>
    <row r="665" spans="1:12" x14ac:dyDescent="0.3">
      <c r="A665" s="77" t="s">
        <v>2093</v>
      </c>
      <c r="B665" s="77" t="s">
        <v>2094</v>
      </c>
      <c r="C665" s="77" t="s">
        <v>777</v>
      </c>
      <c r="D665" s="79"/>
      <c r="F665" s="77" t="s">
        <v>777</v>
      </c>
      <c r="G665" s="77" t="s">
        <v>2093</v>
      </c>
      <c r="I665"/>
      <c r="L665" s="83"/>
    </row>
    <row r="666" spans="1:12" x14ac:dyDescent="0.3">
      <c r="A666" s="77" t="s">
        <v>2095</v>
      </c>
      <c r="B666" s="77" t="s">
        <v>2096</v>
      </c>
      <c r="C666" s="77" t="s">
        <v>690</v>
      </c>
      <c r="D666" s="79"/>
      <c r="F666" s="77" t="s">
        <v>690</v>
      </c>
      <c r="G666" s="77" t="s">
        <v>2095</v>
      </c>
      <c r="I666"/>
      <c r="L666" s="83"/>
    </row>
    <row r="667" spans="1:12" x14ac:dyDescent="0.3">
      <c r="A667" s="77" t="s">
        <v>2097</v>
      </c>
      <c r="B667" s="77" t="s">
        <v>2098</v>
      </c>
      <c r="C667" s="77" t="s">
        <v>940</v>
      </c>
      <c r="D667" s="79"/>
      <c r="F667" s="77" t="s">
        <v>940</v>
      </c>
      <c r="G667" s="77" t="s">
        <v>2097</v>
      </c>
      <c r="I667"/>
      <c r="L667" s="83"/>
    </row>
    <row r="668" spans="1:12" x14ac:dyDescent="0.3">
      <c r="A668" s="77" t="s">
        <v>2099</v>
      </c>
      <c r="B668" s="77" t="s">
        <v>2100</v>
      </c>
      <c r="C668" s="77" t="s">
        <v>773</v>
      </c>
      <c r="D668" s="79"/>
      <c r="F668" s="77" t="s">
        <v>773</v>
      </c>
      <c r="G668" s="77" t="s">
        <v>2099</v>
      </c>
      <c r="I668"/>
      <c r="L668" s="83"/>
    </row>
    <row r="669" spans="1:12" x14ac:dyDescent="0.3">
      <c r="A669" s="77" t="s">
        <v>2101</v>
      </c>
      <c r="B669" s="77" t="s">
        <v>2102</v>
      </c>
      <c r="C669" s="77" t="s">
        <v>925</v>
      </c>
      <c r="D669" s="79"/>
      <c r="F669" s="77" t="s">
        <v>925</v>
      </c>
      <c r="G669" s="77" t="s">
        <v>2101</v>
      </c>
      <c r="I669"/>
      <c r="L669" s="83"/>
    </row>
    <row r="670" spans="1:12" x14ac:dyDescent="0.3">
      <c r="A670" s="77" t="s">
        <v>2103</v>
      </c>
      <c r="B670" s="77" t="s">
        <v>2104</v>
      </c>
      <c r="C670" s="77" t="s">
        <v>670</v>
      </c>
      <c r="D670" s="79"/>
      <c r="F670" s="77" t="s">
        <v>670</v>
      </c>
      <c r="G670" s="77" t="s">
        <v>2103</v>
      </c>
      <c r="I670"/>
      <c r="L670" s="83"/>
    </row>
    <row r="671" spans="1:12" x14ac:dyDescent="0.3">
      <c r="A671" s="77" t="s">
        <v>2105</v>
      </c>
      <c r="B671" s="77" t="s">
        <v>2106</v>
      </c>
      <c r="C671" s="77" t="s">
        <v>671</v>
      </c>
      <c r="D671" s="79"/>
      <c r="F671" s="77" t="s">
        <v>671</v>
      </c>
      <c r="G671" s="77" t="s">
        <v>2105</v>
      </c>
      <c r="I671"/>
      <c r="L671" s="83"/>
    </row>
    <row r="672" spans="1:12" x14ac:dyDescent="0.3">
      <c r="A672" s="77" t="s">
        <v>2107</v>
      </c>
      <c r="B672" s="77" t="s">
        <v>2108</v>
      </c>
      <c r="C672" s="77" t="s">
        <v>671</v>
      </c>
      <c r="D672" s="79"/>
      <c r="F672" s="77" t="s">
        <v>671</v>
      </c>
      <c r="G672" s="77" t="s">
        <v>2107</v>
      </c>
      <c r="I672"/>
      <c r="L672" s="83"/>
    </row>
    <row r="673" spans="1:12" x14ac:dyDescent="0.3">
      <c r="A673" s="77" t="s">
        <v>2109</v>
      </c>
      <c r="B673" s="77" t="s">
        <v>2110</v>
      </c>
      <c r="C673" s="77" t="s">
        <v>729</v>
      </c>
      <c r="D673" s="79"/>
      <c r="F673" s="77" t="s">
        <v>729</v>
      </c>
      <c r="G673" s="77" t="s">
        <v>2109</v>
      </c>
      <c r="I673"/>
      <c r="L673" s="83"/>
    </row>
    <row r="674" spans="1:12" x14ac:dyDescent="0.3">
      <c r="A674" s="77" t="s">
        <v>2111</v>
      </c>
      <c r="B674" s="77" t="s">
        <v>2112</v>
      </c>
      <c r="C674" s="77" t="s">
        <v>729</v>
      </c>
      <c r="D674" s="79"/>
      <c r="F674" s="77" t="s">
        <v>729</v>
      </c>
      <c r="G674" s="77" t="s">
        <v>2111</v>
      </c>
      <c r="I674"/>
      <c r="L674" s="83"/>
    </row>
    <row r="675" spans="1:12" x14ac:dyDescent="0.3">
      <c r="A675" s="77" t="s">
        <v>2113</v>
      </c>
      <c r="B675" s="77" t="s">
        <v>2114</v>
      </c>
      <c r="C675" s="77" t="s">
        <v>707</v>
      </c>
      <c r="D675" s="79"/>
      <c r="F675" s="77" t="s">
        <v>707</v>
      </c>
      <c r="G675" s="77" t="s">
        <v>2113</v>
      </c>
      <c r="I675"/>
      <c r="L675" s="83"/>
    </row>
    <row r="676" spans="1:12" x14ac:dyDescent="0.3">
      <c r="A676" s="77" t="s">
        <v>2115</v>
      </c>
      <c r="B676" s="77" t="s">
        <v>2116</v>
      </c>
      <c r="C676" s="77" t="s">
        <v>694</v>
      </c>
      <c r="D676" s="79"/>
      <c r="F676" s="77" t="s">
        <v>694</v>
      </c>
      <c r="G676" s="77" t="s">
        <v>2115</v>
      </c>
      <c r="I676"/>
      <c r="L676" s="83"/>
    </row>
    <row r="677" spans="1:12" x14ac:dyDescent="0.3">
      <c r="A677" s="77" t="s">
        <v>2117</v>
      </c>
      <c r="B677" s="77" t="s">
        <v>2118</v>
      </c>
      <c r="C677" s="77" t="s">
        <v>892</v>
      </c>
      <c r="D677" s="79"/>
      <c r="F677" s="77" t="s">
        <v>892</v>
      </c>
      <c r="G677" s="77" t="s">
        <v>2117</v>
      </c>
      <c r="I677"/>
      <c r="L677" s="83"/>
    </row>
    <row r="678" spans="1:12" x14ac:dyDescent="0.3">
      <c r="A678" s="77" t="s">
        <v>2119</v>
      </c>
      <c r="B678" s="77" t="s">
        <v>2120</v>
      </c>
      <c r="C678" s="77" t="s">
        <v>694</v>
      </c>
      <c r="D678" s="79"/>
      <c r="F678" s="77" t="s">
        <v>694</v>
      </c>
      <c r="G678" s="77" t="s">
        <v>2119</v>
      </c>
      <c r="I678"/>
      <c r="L678" s="83"/>
    </row>
    <row r="679" spans="1:12" x14ac:dyDescent="0.3">
      <c r="A679" s="77" t="s">
        <v>2121</v>
      </c>
      <c r="B679" s="77" t="s">
        <v>2122</v>
      </c>
      <c r="C679" s="77" t="s">
        <v>940</v>
      </c>
      <c r="D679" s="79"/>
      <c r="F679" s="77" t="s">
        <v>940</v>
      </c>
      <c r="G679" s="77" t="s">
        <v>2121</v>
      </c>
      <c r="I679"/>
      <c r="L679" s="83"/>
    </row>
    <row r="680" spans="1:12" x14ac:dyDescent="0.3">
      <c r="A680" s="77" t="s">
        <v>2123</v>
      </c>
      <c r="B680" s="77" t="s">
        <v>2124</v>
      </c>
      <c r="C680" s="77" t="s">
        <v>849</v>
      </c>
      <c r="D680" s="79"/>
      <c r="F680" s="77" t="s">
        <v>849</v>
      </c>
      <c r="G680" s="77" t="s">
        <v>2123</v>
      </c>
      <c r="I680"/>
      <c r="L680" s="83"/>
    </row>
    <row r="681" spans="1:12" x14ac:dyDescent="0.3">
      <c r="A681" s="77" t="s">
        <v>2125</v>
      </c>
      <c r="B681" s="77" t="s">
        <v>2126</v>
      </c>
      <c r="C681" s="77" t="s">
        <v>892</v>
      </c>
      <c r="D681" s="79"/>
      <c r="F681" s="77" t="s">
        <v>892</v>
      </c>
      <c r="G681" s="77" t="s">
        <v>2125</v>
      </c>
      <c r="I681"/>
      <c r="L681" s="83"/>
    </row>
    <row r="682" spans="1:12" x14ac:dyDescent="0.3">
      <c r="A682" s="77" t="s">
        <v>2127</v>
      </c>
      <c r="B682" s="77" t="s">
        <v>2128</v>
      </c>
      <c r="C682" s="77" t="s">
        <v>892</v>
      </c>
      <c r="D682" s="79"/>
      <c r="F682" s="77" t="s">
        <v>892</v>
      </c>
      <c r="G682" s="77" t="s">
        <v>2127</v>
      </c>
      <c r="I682"/>
      <c r="L682" s="83"/>
    </row>
    <row r="683" spans="1:12" x14ac:dyDescent="0.3">
      <c r="A683" s="77" t="s">
        <v>2129</v>
      </c>
      <c r="B683" s="77" t="s">
        <v>2130</v>
      </c>
      <c r="C683" s="77" t="s">
        <v>856</v>
      </c>
      <c r="D683" s="79"/>
      <c r="F683" s="77" t="s">
        <v>856</v>
      </c>
      <c r="G683" s="77" t="s">
        <v>2129</v>
      </c>
      <c r="I683"/>
      <c r="L683" s="83"/>
    </row>
    <row r="684" spans="1:12" x14ac:dyDescent="0.3">
      <c r="A684" s="77" t="s">
        <v>2131</v>
      </c>
      <c r="B684" s="77" t="s">
        <v>2132</v>
      </c>
      <c r="C684" s="77" t="s">
        <v>849</v>
      </c>
      <c r="D684" s="79"/>
      <c r="F684" s="77" t="s">
        <v>849</v>
      </c>
      <c r="G684" s="77" t="s">
        <v>2131</v>
      </c>
      <c r="I684"/>
      <c r="L684" s="83"/>
    </row>
    <row r="685" spans="1:12" x14ac:dyDescent="0.3">
      <c r="A685" s="77" t="s">
        <v>2133</v>
      </c>
      <c r="B685" s="77" t="s">
        <v>2134</v>
      </c>
      <c r="C685" s="77" t="s">
        <v>873</v>
      </c>
      <c r="D685" s="79"/>
      <c r="F685" s="77" t="s">
        <v>873</v>
      </c>
      <c r="G685" s="77" t="s">
        <v>2133</v>
      </c>
      <c r="I685"/>
      <c r="L685" s="83"/>
    </row>
    <row r="686" spans="1:12" x14ac:dyDescent="0.3">
      <c r="A686" s="77" t="s">
        <v>2135</v>
      </c>
      <c r="B686" s="77" t="s">
        <v>2136</v>
      </c>
      <c r="C686" s="77" t="s">
        <v>850</v>
      </c>
      <c r="D686" s="79"/>
      <c r="F686" s="77" t="s">
        <v>850</v>
      </c>
      <c r="G686" s="77" t="s">
        <v>2135</v>
      </c>
      <c r="I686"/>
      <c r="L686" s="83"/>
    </row>
    <row r="687" spans="1:12" x14ac:dyDescent="0.3">
      <c r="A687" s="77" t="s">
        <v>2137</v>
      </c>
      <c r="B687" s="77" t="s">
        <v>2138</v>
      </c>
      <c r="C687" s="77" t="s">
        <v>873</v>
      </c>
      <c r="D687" s="79"/>
      <c r="F687" s="77" t="s">
        <v>873</v>
      </c>
      <c r="G687" s="77" t="s">
        <v>2137</v>
      </c>
      <c r="I687"/>
      <c r="L687" s="83"/>
    </row>
    <row r="688" spans="1:12" x14ac:dyDescent="0.3">
      <c r="A688" s="77" t="s">
        <v>2139</v>
      </c>
      <c r="B688" s="77" t="s">
        <v>2140</v>
      </c>
      <c r="C688" s="77" t="s">
        <v>922</v>
      </c>
      <c r="D688" s="79"/>
      <c r="F688" s="77" t="s">
        <v>922</v>
      </c>
      <c r="G688" s="77" t="s">
        <v>2139</v>
      </c>
      <c r="I688"/>
      <c r="L688" s="83"/>
    </row>
    <row r="689" spans="1:12" x14ac:dyDescent="0.3">
      <c r="A689" s="77" t="s">
        <v>2141</v>
      </c>
      <c r="B689" s="77" t="s">
        <v>2142</v>
      </c>
      <c r="C689" s="77" t="s">
        <v>836</v>
      </c>
      <c r="D689" s="79"/>
      <c r="F689" s="77" t="s">
        <v>836</v>
      </c>
      <c r="G689" s="77" t="s">
        <v>2141</v>
      </c>
      <c r="I689"/>
      <c r="L689" s="83"/>
    </row>
    <row r="690" spans="1:12" x14ac:dyDescent="0.3">
      <c r="A690" s="77" t="s">
        <v>2143</v>
      </c>
      <c r="B690" s="77" t="s">
        <v>2144</v>
      </c>
      <c r="C690" s="77" t="s">
        <v>940</v>
      </c>
      <c r="D690" s="79"/>
      <c r="F690" s="77" t="s">
        <v>940</v>
      </c>
      <c r="G690" s="77" t="s">
        <v>2143</v>
      </c>
      <c r="I690"/>
      <c r="L690" s="83"/>
    </row>
    <row r="691" spans="1:12" x14ac:dyDescent="0.3">
      <c r="A691" s="77" t="s">
        <v>2145</v>
      </c>
      <c r="B691" s="77" t="s">
        <v>2146</v>
      </c>
      <c r="C691" s="77" t="s">
        <v>739</v>
      </c>
      <c r="D691" s="79"/>
      <c r="F691" s="77" t="s">
        <v>739</v>
      </c>
      <c r="G691" s="77" t="s">
        <v>2145</v>
      </c>
      <c r="I691"/>
      <c r="L691" s="83"/>
    </row>
    <row r="692" spans="1:12" x14ac:dyDescent="0.3">
      <c r="A692" s="77" t="s">
        <v>2147</v>
      </c>
      <c r="B692" s="77" t="s">
        <v>2148</v>
      </c>
      <c r="C692" s="77" t="s">
        <v>761</v>
      </c>
      <c r="D692" s="79"/>
      <c r="F692" s="77" t="s">
        <v>761</v>
      </c>
      <c r="G692" s="77" t="s">
        <v>2147</v>
      </c>
      <c r="I692"/>
      <c r="L692" s="83"/>
    </row>
    <row r="693" spans="1:12" x14ac:dyDescent="0.3">
      <c r="A693" s="77" t="s">
        <v>2149</v>
      </c>
      <c r="B693" s="77" t="s">
        <v>2150</v>
      </c>
      <c r="C693" s="77" t="s">
        <v>846</v>
      </c>
      <c r="D693" s="79"/>
      <c r="F693" s="77" t="s">
        <v>846</v>
      </c>
      <c r="G693" s="77" t="s">
        <v>2149</v>
      </c>
      <c r="I693"/>
      <c r="L693" s="83"/>
    </row>
    <row r="694" spans="1:12" x14ac:dyDescent="0.3">
      <c r="A694" s="77" t="s">
        <v>2151</v>
      </c>
      <c r="B694" s="77" t="s">
        <v>2152</v>
      </c>
      <c r="C694" s="77" t="s">
        <v>850</v>
      </c>
      <c r="D694" s="79"/>
      <c r="F694" s="77" t="s">
        <v>850</v>
      </c>
      <c r="G694" s="77" t="s">
        <v>2151</v>
      </c>
      <c r="I694"/>
      <c r="L694" s="83"/>
    </row>
    <row r="695" spans="1:12" x14ac:dyDescent="0.3">
      <c r="A695" s="77" t="s">
        <v>2153</v>
      </c>
      <c r="B695" s="77" t="s">
        <v>2154</v>
      </c>
      <c r="C695" s="77" t="s">
        <v>892</v>
      </c>
      <c r="D695" s="79"/>
      <c r="F695" s="77" t="s">
        <v>892</v>
      </c>
      <c r="G695" s="77" t="s">
        <v>2153</v>
      </c>
      <c r="I695"/>
      <c r="L695" s="83"/>
    </row>
    <row r="696" spans="1:12" x14ac:dyDescent="0.3">
      <c r="A696" s="77" t="s">
        <v>2155</v>
      </c>
      <c r="B696" s="77" t="s">
        <v>2156</v>
      </c>
      <c r="C696" s="77" t="s">
        <v>707</v>
      </c>
      <c r="D696" s="79"/>
      <c r="F696" s="77" t="s">
        <v>707</v>
      </c>
      <c r="G696" s="77" t="s">
        <v>2155</v>
      </c>
      <c r="I696"/>
      <c r="L696" s="83"/>
    </row>
    <row r="697" spans="1:12" x14ac:dyDescent="0.3">
      <c r="A697" s="77" t="s">
        <v>2157</v>
      </c>
      <c r="B697" s="77" t="s">
        <v>2158</v>
      </c>
      <c r="C697" s="77" t="s">
        <v>960</v>
      </c>
      <c r="D697" s="79"/>
      <c r="F697" s="77" t="s">
        <v>960</v>
      </c>
      <c r="G697" s="77" t="s">
        <v>2157</v>
      </c>
      <c r="I697"/>
      <c r="L697" s="83"/>
    </row>
    <row r="698" spans="1:12" x14ac:dyDescent="0.3">
      <c r="A698" s="77" t="s">
        <v>2159</v>
      </c>
      <c r="B698" s="77" t="s">
        <v>2160</v>
      </c>
      <c r="C698" s="77" t="s">
        <v>919</v>
      </c>
      <c r="D698" s="79"/>
      <c r="F698" s="77" t="s">
        <v>919</v>
      </c>
      <c r="G698" s="77" t="s">
        <v>2159</v>
      </c>
      <c r="I698"/>
      <c r="L698" s="83"/>
    </row>
    <row r="699" spans="1:12" x14ac:dyDescent="0.3">
      <c r="A699" s="77" t="s">
        <v>2161</v>
      </c>
      <c r="B699" s="77" t="s">
        <v>2162</v>
      </c>
      <c r="C699" s="77" t="s">
        <v>694</v>
      </c>
      <c r="D699" s="79"/>
      <c r="F699" s="77" t="s">
        <v>694</v>
      </c>
      <c r="G699" s="77" t="s">
        <v>2161</v>
      </c>
      <c r="I699"/>
      <c r="L699" s="83"/>
    </row>
    <row r="700" spans="1:12" x14ac:dyDescent="0.3">
      <c r="A700" s="77" t="s">
        <v>2163</v>
      </c>
      <c r="B700" s="77" t="s">
        <v>2164</v>
      </c>
      <c r="C700" s="77" t="s">
        <v>903</v>
      </c>
      <c r="D700" s="79"/>
      <c r="F700" s="77" t="s">
        <v>903</v>
      </c>
      <c r="G700" s="77" t="s">
        <v>2163</v>
      </c>
      <c r="I700"/>
      <c r="L700" s="83"/>
    </row>
    <row r="701" spans="1:12" x14ac:dyDescent="0.3">
      <c r="A701" s="77" t="s">
        <v>2165</v>
      </c>
      <c r="B701" s="77" t="s">
        <v>2166</v>
      </c>
      <c r="C701" s="77" t="s">
        <v>691</v>
      </c>
      <c r="D701" s="79"/>
      <c r="F701" s="77" t="s">
        <v>691</v>
      </c>
      <c r="G701" s="77" t="s">
        <v>2165</v>
      </c>
      <c r="I701"/>
      <c r="L701" s="83"/>
    </row>
    <row r="702" spans="1:12" x14ac:dyDescent="0.3">
      <c r="A702" s="77" t="s">
        <v>2167</v>
      </c>
      <c r="B702" s="77" t="s">
        <v>2168</v>
      </c>
      <c r="C702" s="77" t="s">
        <v>812</v>
      </c>
      <c r="D702" s="79"/>
      <c r="F702" s="77" t="s">
        <v>812</v>
      </c>
      <c r="G702" s="77" t="s">
        <v>2167</v>
      </c>
      <c r="I702"/>
      <c r="L702" s="83"/>
    </row>
    <row r="703" spans="1:12" x14ac:dyDescent="0.3">
      <c r="A703" s="77" t="s">
        <v>2169</v>
      </c>
      <c r="B703" s="77" t="s">
        <v>2170</v>
      </c>
      <c r="C703" s="77" t="s">
        <v>868</v>
      </c>
      <c r="D703" s="79"/>
      <c r="F703" s="77" t="s">
        <v>868</v>
      </c>
      <c r="G703" s="77" t="s">
        <v>2169</v>
      </c>
      <c r="I703"/>
      <c r="L703" s="83"/>
    </row>
    <row r="704" spans="1:12" x14ac:dyDescent="0.3">
      <c r="A704" s="77" t="s">
        <v>2171</v>
      </c>
      <c r="B704" s="77" t="s">
        <v>2172</v>
      </c>
      <c r="C704" s="77" t="s">
        <v>710</v>
      </c>
      <c r="D704" s="79"/>
      <c r="F704" s="77" t="s">
        <v>710</v>
      </c>
      <c r="G704" s="77" t="s">
        <v>2171</v>
      </c>
      <c r="I704"/>
      <c r="L704" s="83"/>
    </row>
    <row r="705" spans="1:12" x14ac:dyDescent="0.3">
      <c r="A705" s="77" t="s">
        <v>2173</v>
      </c>
      <c r="B705" s="77" t="s">
        <v>2174</v>
      </c>
      <c r="C705" s="77" t="s">
        <v>925</v>
      </c>
      <c r="D705" s="79"/>
      <c r="F705" s="77" t="s">
        <v>925</v>
      </c>
      <c r="G705" s="77" t="s">
        <v>2173</v>
      </c>
      <c r="I705"/>
      <c r="L705" s="83"/>
    </row>
    <row r="706" spans="1:12" x14ac:dyDescent="0.3">
      <c r="A706" s="77" t="s">
        <v>2175</v>
      </c>
      <c r="B706" s="77" t="s">
        <v>2176</v>
      </c>
      <c r="C706" s="77" t="s">
        <v>682</v>
      </c>
      <c r="D706" s="79"/>
      <c r="F706" s="77" t="s">
        <v>682</v>
      </c>
      <c r="G706" s="77" t="s">
        <v>2175</v>
      </c>
      <c r="I706"/>
      <c r="L706" s="83"/>
    </row>
    <row r="707" spans="1:12" x14ac:dyDescent="0.3">
      <c r="A707" s="77" t="s">
        <v>2177</v>
      </c>
      <c r="B707" s="77" t="s">
        <v>2178</v>
      </c>
      <c r="C707" s="77" t="s">
        <v>711</v>
      </c>
      <c r="D707" s="79"/>
      <c r="F707" s="77" t="s">
        <v>711</v>
      </c>
      <c r="G707" s="77" t="s">
        <v>2177</v>
      </c>
      <c r="I707"/>
      <c r="L707" s="83"/>
    </row>
    <row r="708" spans="1:12" x14ac:dyDescent="0.3">
      <c r="A708" s="77" t="s">
        <v>2179</v>
      </c>
      <c r="B708" s="77" t="s">
        <v>2180</v>
      </c>
      <c r="C708" s="77" t="s">
        <v>729</v>
      </c>
      <c r="D708" s="79"/>
      <c r="F708" s="77" t="s">
        <v>729</v>
      </c>
      <c r="G708" s="77" t="s">
        <v>2179</v>
      </c>
      <c r="I708"/>
      <c r="L708" s="83"/>
    </row>
    <row r="709" spans="1:12" x14ac:dyDescent="0.3">
      <c r="A709" s="77" t="s">
        <v>2181</v>
      </c>
      <c r="B709" s="77" t="s">
        <v>2182</v>
      </c>
      <c r="C709" s="77" t="s">
        <v>940</v>
      </c>
      <c r="D709" s="79"/>
      <c r="F709" s="77" t="s">
        <v>940</v>
      </c>
      <c r="G709" s="77" t="s">
        <v>2181</v>
      </c>
      <c r="I709"/>
      <c r="L709" s="83"/>
    </row>
    <row r="710" spans="1:12" x14ac:dyDescent="0.3">
      <c r="A710" s="77" t="s">
        <v>2183</v>
      </c>
      <c r="B710" s="77" t="s">
        <v>2184</v>
      </c>
      <c r="C710" s="77" t="s">
        <v>876</v>
      </c>
      <c r="D710" s="79"/>
      <c r="F710" s="77" t="s">
        <v>876</v>
      </c>
      <c r="G710" s="77" t="s">
        <v>2183</v>
      </c>
      <c r="I710"/>
      <c r="L710" s="83"/>
    </row>
    <row r="711" spans="1:12" x14ac:dyDescent="0.3">
      <c r="A711" s="77" t="s">
        <v>2185</v>
      </c>
      <c r="B711" s="77" t="s">
        <v>2186</v>
      </c>
      <c r="C711" s="77" t="s">
        <v>830</v>
      </c>
      <c r="D711" s="79"/>
      <c r="F711" s="77" t="s">
        <v>830</v>
      </c>
      <c r="G711" s="77" t="s">
        <v>2185</v>
      </c>
      <c r="I711"/>
      <c r="L711" s="83"/>
    </row>
    <row r="712" spans="1:12" x14ac:dyDescent="0.3">
      <c r="A712" s="77" t="s">
        <v>2187</v>
      </c>
      <c r="B712" s="77" t="s">
        <v>2188</v>
      </c>
      <c r="C712" s="77" t="s">
        <v>674</v>
      </c>
      <c r="D712" s="79"/>
      <c r="F712" s="77" t="s">
        <v>674</v>
      </c>
      <c r="G712" s="77" t="s">
        <v>2187</v>
      </c>
      <c r="I712"/>
      <c r="L712" s="83"/>
    </row>
    <row r="713" spans="1:12" x14ac:dyDescent="0.3">
      <c r="A713" s="77" t="s">
        <v>2189</v>
      </c>
      <c r="B713" s="77" t="s">
        <v>2190</v>
      </c>
      <c r="C713" s="77" t="s">
        <v>694</v>
      </c>
      <c r="D713" s="79"/>
      <c r="F713" s="77" t="s">
        <v>694</v>
      </c>
      <c r="G713" s="77" t="s">
        <v>2189</v>
      </c>
      <c r="I713"/>
      <c r="L713" s="83"/>
    </row>
    <row r="714" spans="1:12" x14ac:dyDescent="0.3">
      <c r="A714" s="77" t="s">
        <v>2191</v>
      </c>
      <c r="B714" s="77" t="s">
        <v>2192</v>
      </c>
      <c r="C714" s="77" t="s">
        <v>703</v>
      </c>
      <c r="D714" s="79"/>
      <c r="F714" s="77" t="s">
        <v>703</v>
      </c>
      <c r="G714" s="77" t="s">
        <v>2191</v>
      </c>
      <c r="I714"/>
      <c r="L714" s="83"/>
    </row>
    <row r="715" spans="1:12" x14ac:dyDescent="0.3">
      <c r="A715" s="77" t="s">
        <v>2193</v>
      </c>
      <c r="B715" s="77" t="s">
        <v>2194</v>
      </c>
      <c r="C715" s="77" t="s">
        <v>711</v>
      </c>
      <c r="D715" s="79"/>
      <c r="F715" s="77" t="s">
        <v>711</v>
      </c>
      <c r="G715" s="77" t="s">
        <v>2193</v>
      </c>
      <c r="I715"/>
      <c r="L715" s="83"/>
    </row>
    <row r="716" spans="1:12" x14ac:dyDescent="0.3">
      <c r="A716" s="77" t="s">
        <v>2195</v>
      </c>
      <c r="B716" s="77" t="s">
        <v>2196</v>
      </c>
      <c r="C716" s="77" t="s">
        <v>679</v>
      </c>
      <c r="D716" s="79"/>
      <c r="F716" s="77" t="s">
        <v>679</v>
      </c>
      <c r="G716" s="77" t="s">
        <v>2195</v>
      </c>
      <c r="I716"/>
      <c r="L716" s="83"/>
    </row>
    <row r="717" spans="1:12" x14ac:dyDescent="0.3">
      <c r="A717" s="77" t="s">
        <v>2197</v>
      </c>
      <c r="B717" s="77" t="s">
        <v>2198</v>
      </c>
      <c r="C717" s="77" t="s">
        <v>729</v>
      </c>
      <c r="D717" s="79"/>
      <c r="F717" s="77" t="s">
        <v>729</v>
      </c>
      <c r="G717" s="77" t="s">
        <v>2197</v>
      </c>
      <c r="I717"/>
      <c r="L717" s="83"/>
    </row>
    <row r="718" spans="1:12" x14ac:dyDescent="0.3">
      <c r="A718" s="77" t="s">
        <v>2199</v>
      </c>
      <c r="B718" s="77" t="s">
        <v>2200</v>
      </c>
      <c r="C718" s="77" t="s">
        <v>853</v>
      </c>
      <c r="D718" s="79"/>
      <c r="F718" s="77" t="s">
        <v>853</v>
      </c>
      <c r="G718" s="77" t="s">
        <v>2199</v>
      </c>
      <c r="I718"/>
      <c r="L718" s="83"/>
    </row>
    <row r="719" spans="1:12" x14ac:dyDescent="0.3">
      <c r="A719" s="77" t="s">
        <v>2201</v>
      </c>
      <c r="B719" s="77" t="s">
        <v>2202</v>
      </c>
      <c r="C719" s="77" t="s">
        <v>699</v>
      </c>
      <c r="D719" s="79"/>
      <c r="F719" s="77" t="s">
        <v>699</v>
      </c>
      <c r="G719" s="77" t="s">
        <v>2201</v>
      </c>
      <c r="I719"/>
      <c r="L719" s="83"/>
    </row>
    <row r="720" spans="1:12" x14ac:dyDescent="0.3">
      <c r="A720" s="77" t="s">
        <v>2203</v>
      </c>
      <c r="B720" s="77" t="s">
        <v>2204</v>
      </c>
      <c r="C720" s="77" t="s">
        <v>863</v>
      </c>
      <c r="D720" s="79"/>
      <c r="F720" s="77" t="s">
        <v>863</v>
      </c>
      <c r="G720" s="77" t="s">
        <v>2203</v>
      </c>
      <c r="I720"/>
      <c r="L720" s="83"/>
    </row>
    <row r="721" spans="1:12" x14ac:dyDescent="0.3">
      <c r="A721" s="77" t="s">
        <v>2205</v>
      </c>
      <c r="B721" s="77" t="s">
        <v>2206</v>
      </c>
      <c r="C721" s="77" t="s">
        <v>703</v>
      </c>
      <c r="D721" s="79"/>
      <c r="F721" s="77" t="s">
        <v>703</v>
      </c>
      <c r="G721" s="77" t="s">
        <v>2205</v>
      </c>
      <c r="I721"/>
      <c r="L721" s="83"/>
    </row>
    <row r="722" spans="1:12" x14ac:dyDescent="0.3">
      <c r="A722" s="77" t="s">
        <v>2207</v>
      </c>
      <c r="B722" s="77" t="s">
        <v>2208</v>
      </c>
      <c r="C722" s="77" t="s">
        <v>687</v>
      </c>
      <c r="D722" s="79"/>
      <c r="F722" s="77" t="s">
        <v>687</v>
      </c>
      <c r="G722" s="77" t="s">
        <v>2207</v>
      </c>
      <c r="I722"/>
      <c r="L722" s="83"/>
    </row>
    <row r="723" spans="1:12" x14ac:dyDescent="0.3">
      <c r="A723" s="77" t="s">
        <v>2209</v>
      </c>
      <c r="B723" s="77" t="s">
        <v>2210</v>
      </c>
      <c r="C723" s="77" t="s">
        <v>937</v>
      </c>
      <c r="D723" s="79"/>
      <c r="F723" s="77" t="s">
        <v>937</v>
      </c>
      <c r="G723" s="77" t="s">
        <v>2209</v>
      </c>
      <c r="I723"/>
      <c r="L723" s="83"/>
    </row>
    <row r="724" spans="1:12" x14ac:dyDescent="0.3">
      <c r="A724" s="77" t="s">
        <v>2211</v>
      </c>
      <c r="B724" s="77" t="s">
        <v>2212</v>
      </c>
      <c r="C724" s="77" t="s">
        <v>761</v>
      </c>
      <c r="D724" s="79"/>
      <c r="F724" s="77" t="s">
        <v>761</v>
      </c>
      <c r="G724" s="77" t="s">
        <v>2211</v>
      </c>
      <c r="I724"/>
      <c r="L724" s="83"/>
    </row>
    <row r="725" spans="1:12" x14ac:dyDescent="0.3">
      <c r="A725" s="77" t="s">
        <v>2213</v>
      </c>
      <c r="B725" s="77" t="s">
        <v>2214</v>
      </c>
      <c r="C725" s="77" t="s">
        <v>671</v>
      </c>
      <c r="D725" s="79"/>
      <c r="F725" s="77" t="s">
        <v>671</v>
      </c>
      <c r="G725" s="77" t="s">
        <v>2213</v>
      </c>
      <c r="I725"/>
      <c r="L725" s="83"/>
    </row>
    <row r="726" spans="1:12" x14ac:dyDescent="0.3">
      <c r="A726" s="77" t="s">
        <v>2215</v>
      </c>
      <c r="B726" s="77" t="s">
        <v>2216</v>
      </c>
      <c r="C726" s="77" t="s">
        <v>690</v>
      </c>
      <c r="D726" s="79"/>
      <c r="F726" s="77" t="s">
        <v>690</v>
      </c>
      <c r="G726" s="77" t="s">
        <v>2215</v>
      </c>
      <c r="I726"/>
      <c r="L726" s="83"/>
    </row>
    <row r="727" spans="1:12" x14ac:dyDescent="0.3">
      <c r="A727" s="77" t="s">
        <v>2217</v>
      </c>
      <c r="B727" s="77" t="s">
        <v>2218</v>
      </c>
      <c r="C727" s="77" t="s">
        <v>892</v>
      </c>
      <c r="D727" s="79"/>
      <c r="F727" s="77" t="s">
        <v>892</v>
      </c>
      <c r="G727" s="77" t="s">
        <v>2217</v>
      </c>
      <c r="I727"/>
      <c r="L727" s="83"/>
    </row>
    <row r="728" spans="1:12" x14ac:dyDescent="0.3">
      <c r="A728" s="77" t="s">
        <v>2219</v>
      </c>
      <c r="B728" s="77" t="s">
        <v>2220</v>
      </c>
      <c r="C728" s="77" t="s">
        <v>703</v>
      </c>
      <c r="D728" s="79"/>
      <c r="F728" s="77" t="s">
        <v>703</v>
      </c>
      <c r="G728" s="77" t="s">
        <v>2219</v>
      </c>
      <c r="I728"/>
      <c r="L728" s="83"/>
    </row>
    <row r="729" spans="1:12" x14ac:dyDescent="0.3">
      <c r="A729" s="77" t="s">
        <v>2221</v>
      </c>
      <c r="B729" s="77" t="s">
        <v>2222</v>
      </c>
      <c r="C729" s="77" t="s">
        <v>703</v>
      </c>
      <c r="D729" s="79"/>
      <c r="F729" s="77" t="s">
        <v>703</v>
      </c>
      <c r="G729" s="77" t="s">
        <v>2221</v>
      </c>
      <c r="I729"/>
      <c r="L729" s="83"/>
    </row>
    <row r="730" spans="1:12" x14ac:dyDescent="0.3">
      <c r="A730" s="77" t="s">
        <v>2223</v>
      </c>
      <c r="B730" s="77" t="s">
        <v>2224</v>
      </c>
      <c r="C730" s="77" t="s">
        <v>703</v>
      </c>
      <c r="D730" s="79"/>
      <c r="F730" s="77" t="s">
        <v>703</v>
      </c>
      <c r="G730" s="77" t="s">
        <v>2223</v>
      </c>
      <c r="I730"/>
      <c r="L730" s="83"/>
    </row>
    <row r="731" spans="1:12" x14ac:dyDescent="0.3">
      <c r="A731" s="77" t="s">
        <v>2225</v>
      </c>
      <c r="B731" s="77" t="s">
        <v>2226</v>
      </c>
      <c r="C731" s="77" t="s">
        <v>853</v>
      </c>
      <c r="D731" s="79"/>
      <c r="F731" s="77" t="s">
        <v>853</v>
      </c>
      <c r="G731" s="77" t="s">
        <v>2225</v>
      </c>
      <c r="I731"/>
      <c r="L731" s="83"/>
    </row>
    <row r="732" spans="1:12" x14ac:dyDescent="0.3">
      <c r="A732" s="77" t="s">
        <v>2227</v>
      </c>
      <c r="B732" s="77" t="s">
        <v>2228</v>
      </c>
      <c r="C732" s="77" t="s">
        <v>667</v>
      </c>
      <c r="D732" s="79"/>
      <c r="F732" s="77" t="s">
        <v>667</v>
      </c>
      <c r="G732" s="77" t="s">
        <v>2227</v>
      </c>
      <c r="I732"/>
      <c r="L732" s="83"/>
    </row>
    <row r="733" spans="1:12" x14ac:dyDescent="0.3">
      <c r="A733" s="77" t="s">
        <v>2229</v>
      </c>
      <c r="B733" s="77" t="s">
        <v>2230</v>
      </c>
      <c r="C733" s="77" t="s">
        <v>846</v>
      </c>
      <c r="D733" s="79"/>
      <c r="F733" s="77" t="s">
        <v>846</v>
      </c>
      <c r="G733" s="77" t="s">
        <v>2229</v>
      </c>
      <c r="I733"/>
      <c r="L733" s="83"/>
    </row>
    <row r="734" spans="1:12" x14ac:dyDescent="0.3">
      <c r="A734" s="77" t="s">
        <v>2231</v>
      </c>
      <c r="B734" s="77" t="s">
        <v>2232</v>
      </c>
      <c r="C734" s="77" t="s">
        <v>674</v>
      </c>
      <c r="D734" s="79"/>
      <c r="F734" s="77" t="s">
        <v>674</v>
      </c>
      <c r="G734" s="77" t="s">
        <v>2231</v>
      </c>
      <c r="I734"/>
      <c r="L734" s="83"/>
    </row>
    <row r="735" spans="1:12" x14ac:dyDescent="0.3">
      <c r="A735" s="77" t="s">
        <v>2233</v>
      </c>
      <c r="B735" s="77" t="s">
        <v>2234</v>
      </c>
      <c r="C735" s="77" t="s">
        <v>940</v>
      </c>
      <c r="D735" s="79"/>
      <c r="F735" s="77" t="s">
        <v>940</v>
      </c>
      <c r="G735" s="77" t="s">
        <v>2233</v>
      </c>
      <c r="I735"/>
      <c r="L735" s="83"/>
    </row>
    <row r="736" spans="1:12" x14ac:dyDescent="0.3">
      <c r="A736" s="77" t="s">
        <v>2235</v>
      </c>
      <c r="B736" s="77" t="s">
        <v>2236</v>
      </c>
      <c r="C736" s="77" t="s">
        <v>940</v>
      </c>
      <c r="D736" s="79"/>
      <c r="F736" s="77" t="s">
        <v>940</v>
      </c>
      <c r="G736" s="77" t="s">
        <v>2235</v>
      </c>
      <c r="I736"/>
      <c r="L736" s="83"/>
    </row>
    <row r="737" spans="1:12" x14ac:dyDescent="0.3">
      <c r="A737" s="77" t="s">
        <v>2237</v>
      </c>
      <c r="B737" s="77" t="s">
        <v>2238</v>
      </c>
      <c r="C737" s="77" t="s">
        <v>707</v>
      </c>
      <c r="D737" s="79"/>
      <c r="F737" s="77" t="s">
        <v>707</v>
      </c>
      <c r="G737" s="77" t="s">
        <v>2237</v>
      </c>
      <c r="I737"/>
      <c r="L737" s="83"/>
    </row>
    <row r="738" spans="1:12" x14ac:dyDescent="0.3">
      <c r="A738" s="77" t="s">
        <v>2239</v>
      </c>
      <c r="B738" s="77" t="s">
        <v>2240</v>
      </c>
      <c r="C738" s="77" t="s">
        <v>776</v>
      </c>
      <c r="D738" s="79"/>
      <c r="F738" s="77" t="s">
        <v>776</v>
      </c>
      <c r="G738" s="77" t="s">
        <v>2239</v>
      </c>
      <c r="I738"/>
      <c r="L738" s="83"/>
    </row>
    <row r="739" spans="1:12" x14ac:dyDescent="0.3">
      <c r="A739" s="77" t="s">
        <v>2241</v>
      </c>
      <c r="B739" s="77" t="s">
        <v>2242</v>
      </c>
      <c r="C739" s="77" t="s">
        <v>674</v>
      </c>
      <c r="D739" s="79"/>
      <c r="F739" s="77" t="s">
        <v>674</v>
      </c>
      <c r="G739" s="77" t="s">
        <v>2241</v>
      </c>
      <c r="I739"/>
      <c r="L739" s="83"/>
    </row>
    <row r="740" spans="1:12" x14ac:dyDescent="0.3">
      <c r="A740" s="77" t="s">
        <v>2243</v>
      </c>
      <c r="B740" s="77" t="s">
        <v>2244</v>
      </c>
      <c r="C740" s="77" t="s">
        <v>674</v>
      </c>
      <c r="D740" s="79"/>
      <c r="F740" s="77" t="s">
        <v>674</v>
      </c>
      <c r="G740" s="77" t="s">
        <v>2243</v>
      </c>
      <c r="I740"/>
      <c r="L740" s="83"/>
    </row>
    <row r="741" spans="1:12" x14ac:dyDescent="0.3">
      <c r="A741" s="77" t="s">
        <v>2245</v>
      </c>
      <c r="B741" s="77" t="s">
        <v>2246</v>
      </c>
      <c r="C741" s="77" t="s">
        <v>863</v>
      </c>
      <c r="D741" s="79"/>
      <c r="F741" s="77" t="s">
        <v>863</v>
      </c>
      <c r="G741" s="77" t="s">
        <v>2245</v>
      </c>
      <c r="I741"/>
      <c r="L741" s="83"/>
    </row>
    <row r="742" spans="1:12" x14ac:dyDescent="0.3">
      <c r="A742" s="77" t="s">
        <v>2247</v>
      </c>
      <c r="B742" s="77" t="s">
        <v>2248</v>
      </c>
      <c r="C742" s="77" t="s">
        <v>666</v>
      </c>
      <c r="D742" s="79"/>
      <c r="F742" s="77" t="s">
        <v>666</v>
      </c>
      <c r="G742" s="77" t="s">
        <v>2247</v>
      </c>
      <c r="I742"/>
      <c r="L742" s="83"/>
    </row>
    <row r="743" spans="1:12" x14ac:dyDescent="0.3">
      <c r="A743" s="77" t="s">
        <v>2249</v>
      </c>
      <c r="B743" s="77" t="s">
        <v>2250</v>
      </c>
      <c r="C743" s="77" t="s">
        <v>849</v>
      </c>
      <c r="D743" s="79"/>
      <c r="F743" s="77" t="s">
        <v>849</v>
      </c>
      <c r="G743" s="77" t="s">
        <v>2249</v>
      </c>
      <c r="I743"/>
      <c r="L743" s="83"/>
    </row>
    <row r="744" spans="1:12" x14ac:dyDescent="0.3">
      <c r="A744" s="77" t="s">
        <v>2251</v>
      </c>
      <c r="B744" s="77" t="s">
        <v>2252</v>
      </c>
      <c r="C744" s="77" t="s">
        <v>868</v>
      </c>
      <c r="D744" s="79"/>
      <c r="F744" s="77" t="s">
        <v>868</v>
      </c>
      <c r="G744" s="77" t="s">
        <v>2251</v>
      </c>
      <c r="I744"/>
      <c r="L744" s="83"/>
    </row>
    <row r="745" spans="1:12" x14ac:dyDescent="0.3">
      <c r="A745" s="77" t="s">
        <v>2253</v>
      </c>
      <c r="B745" s="77" t="s">
        <v>2254</v>
      </c>
      <c r="C745" s="77" t="s">
        <v>850</v>
      </c>
      <c r="D745" s="79"/>
      <c r="F745" s="77" t="s">
        <v>850</v>
      </c>
      <c r="G745" s="77" t="s">
        <v>2253</v>
      </c>
      <c r="I745"/>
      <c r="L745" s="83"/>
    </row>
    <row r="746" spans="1:12" x14ac:dyDescent="0.3">
      <c r="A746" s="77" t="s">
        <v>2255</v>
      </c>
      <c r="B746" s="77" t="s">
        <v>2256</v>
      </c>
      <c r="C746" s="77" t="s">
        <v>761</v>
      </c>
      <c r="D746" s="79"/>
      <c r="F746" s="77" t="s">
        <v>761</v>
      </c>
      <c r="G746" s="77" t="s">
        <v>2255</v>
      </c>
      <c r="I746"/>
      <c r="L746" s="83"/>
    </row>
    <row r="747" spans="1:12" x14ac:dyDescent="0.3">
      <c r="A747" s="77" t="s">
        <v>2257</v>
      </c>
      <c r="B747" s="77" t="s">
        <v>2258</v>
      </c>
      <c r="C747" s="77" t="s">
        <v>960</v>
      </c>
      <c r="D747" s="79"/>
      <c r="F747" s="77" t="s">
        <v>960</v>
      </c>
      <c r="G747" s="77" t="s">
        <v>2257</v>
      </c>
      <c r="I747"/>
      <c r="L747" s="83"/>
    </row>
    <row r="748" spans="1:12" x14ac:dyDescent="0.3">
      <c r="A748" s="77" t="s">
        <v>2259</v>
      </c>
      <c r="B748" s="77" t="s">
        <v>2260</v>
      </c>
      <c r="C748" s="77" t="s">
        <v>940</v>
      </c>
      <c r="D748" s="79"/>
      <c r="F748" s="77" t="s">
        <v>940</v>
      </c>
      <c r="G748" s="77" t="s">
        <v>2259</v>
      </c>
      <c r="I748"/>
      <c r="L748" s="83"/>
    </row>
    <row r="749" spans="1:12" x14ac:dyDescent="0.3">
      <c r="A749" s="77" t="s">
        <v>2261</v>
      </c>
      <c r="B749" s="77" t="s">
        <v>2262</v>
      </c>
      <c r="C749" s="77" t="s">
        <v>892</v>
      </c>
      <c r="D749" s="79"/>
      <c r="F749" s="77" t="s">
        <v>892</v>
      </c>
      <c r="G749" s="77" t="s">
        <v>2261</v>
      </c>
      <c r="I749"/>
      <c r="L749" s="83"/>
    </row>
    <row r="750" spans="1:12" x14ac:dyDescent="0.3">
      <c r="A750" s="77" t="s">
        <v>2263</v>
      </c>
      <c r="B750" s="77" t="s">
        <v>2264</v>
      </c>
      <c r="C750" s="77" t="s">
        <v>694</v>
      </c>
      <c r="D750" s="79"/>
      <c r="F750" s="77" t="s">
        <v>694</v>
      </c>
      <c r="G750" s="77" t="s">
        <v>2263</v>
      </c>
      <c r="I750"/>
      <c r="L750" s="83"/>
    </row>
    <row r="751" spans="1:12" x14ac:dyDescent="0.3">
      <c r="A751" s="77" t="s">
        <v>2265</v>
      </c>
      <c r="B751" s="77" t="s">
        <v>2266</v>
      </c>
      <c r="C751" s="77" t="s">
        <v>694</v>
      </c>
      <c r="D751" s="79"/>
      <c r="F751" s="77" t="s">
        <v>694</v>
      </c>
      <c r="G751" s="77" t="s">
        <v>2265</v>
      </c>
      <c r="I751"/>
      <c r="L751" s="83"/>
    </row>
    <row r="752" spans="1:12" x14ac:dyDescent="0.3">
      <c r="A752" s="77" t="s">
        <v>2267</v>
      </c>
      <c r="B752" s="77" t="s">
        <v>2268</v>
      </c>
      <c r="C752" s="77" t="s">
        <v>794</v>
      </c>
      <c r="D752" s="79"/>
      <c r="F752" s="77" t="s">
        <v>794</v>
      </c>
      <c r="G752" s="77" t="s">
        <v>2267</v>
      </c>
      <c r="I752"/>
      <c r="L752" s="83"/>
    </row>
    <row r="753" spans="1:12" x14ac:dyDescent="0.3">
      <c r="A753" s="77" t="s">
        <v>2269</v>
      </c>
      <c r="B753" s="77" t="s">
        <v>2270</v>
      </c>
      <c r="C753" s="77" t="s">
        <v>879</v>
      </c>
      <c r="D753" s="79"/>
      <c r="F753" s="77" t="s">
        <v>879</v>
      </c>
      <c r="G753" s="77" t="s">
        <v>2269</v>
      </c>
      <c r="I753"/>
      <c r="L753" s="83"/>
    </row>
    <row r="754" spans="1:12" x14ac:dyDescent="0.3">
      <c r="A754" s="77" t="s">
        <v>2271</v>
      </c>
      <c r="B754" s="77" t="s">
        <v>2272</v>
      </c>
      <c r="C754" s="77" t="s">
        <v>850</v>
      </c>
      <c r="D754" s="79"/>
      <c r="F754" s="77" t="s">
        <v>850</v>
      </c>
      <c r="G754" s="77" t="s">
        <v>2271</v>
      </c>
      <c r="I754"/>
      <c r="L754" s="83"/>
    </row>
    <row r="755" spans="1:12" x14ac:dyDescent="0.3">
      <c r="A755" s="77" t="s">
        <v>2273</v>
      </c>
      <c r="B755" s="77" t="s">
        <v>2274</v>
      </c>
      <c r="C755" s="77" t="s">
        <v>850</v>
      </c>
      <c r="D755" s="79"/>
      <c r="F755" s="77" t="s">
        <v>850</v>
      </c>
      <c r="G755" s="77" t="s">
        <v>2273</v>
      </c>
      <c r="I755"/>
      <c r="L755" s="83"/>
    </row>
    <row r="756" spans="1:12" x14ac:dyDescent="0.3">
      <c r="A756" s="77" t="s">
        <v>2275</v>
      </c>
      <c r="B756" s="77" t="s">
        <v>2276</v>
      </c>
      <c r="C756" s="77" t="s">
        <v>931</v>
      </c>
      <c r="D756" s="79"/>
      <c r="F756" s="77" t="s">
        <v>931</v>
      </c>
      <c r="G756" s="77" t="s">
        <v>2275</v>
      </c>
      <c r="I756"/>
      <c r="L756" s="83"/>
    </row>
    <row r="757" spans="1:12" x14ac:dyDescent="0.3">
      <c r="A757" s="77" t="s">
        <v>2277</v>
      </c>
      <c r="B757" s="77" t="s">
        <v>2278</v>
      </c>
      <c r="C757" s="77" t="s">
        <v>740</v>
      </c>
      <c r="D757" s="79"/>
      <c r="F757" s="77" t="s">
        <v>740</v>
      </c>
      <c r="G757" s="77" t="s">
        <v>2277</v>
      </c>
      <c r="I757"/>
      <c r="L757" s="83"/>
    </row>
    <row r="758" spans="1:12" x14ac:dyDescent="0.3">
      <c r="A758" s="77" t="s">
        <v>2279</v>
      </c>
      <c r="B758" s="77" t="s">
        <v>2280</v>
      </c>
      <c r="C758" s="77" t="s">
        <v>922</v>
      </c>
      <c r="D758" s="79"/>
      <c r="F758" s="77" t="s">
        <v>922</v>
      </c>
      <c r="G758" s="77" t="s">
        <v>2279</v>
      </c>
      <c r="I758"/>
      <c r="L758" s="83"/>
    </row>
    <row r="759" spans="1:12" x14ac:dyDescent="0.3">
      <c r="A759" s="77" t="s">
        <v>2281</v>
      </c>
      <c r="B759" s="77" t="s">
        <v>2282</v>
      </c>
      <c r="C759" s="77" t="s">
        <v>940</v>
      </c>
      <c r="D759" s="79"/>
      <c r="F759" s="77" t="s">
        <v>940</v>
      </c>
      <c r="G759" s="77" t="s">
        <v>2281</v>
      </c>
      <c r="I759"/>
      <c r="L759" s="83"/>
    </row>
    <row r="760" spans="1:12" x14ac:dyDescent="0.3">
      <c r="A760" s="77" t="s">
        <v>2283</v>
      </c>
      <c r="B760" s="77" t="s">
        <v>2284</v>
      </c>
      <c r="C760" s="77" t="s">
        <v>707</v>
      </c>
      <c r="D760" s="79"/>
      <c r="F760" s="77" t="s">
        <v>707</v>
      </c>
      <c r="G760" s="77" t="s">
        <v>2283</v>
      </c>
      <c r="I760"/>
      <c r="L760" s="83"/>
    </row>
    <row r="761" spans="1:12" x14ac:dyDescent="0.3">
      <c r="A761" s="77" t="s">
        <v>2285</v>
      </c>
      <c r="B761" s="77" t="s">
        <v>2286</v>
      </c>
      <c r="C761" s="77" t="s">
        <v>694</v>
      </c>
      <c r="D761" s="79"/>
      <c r="F761" s="77" t="s">
        <v>694</v>
      </c>
      <c r="G761" s="77" t="s">
        <v>2285</v>
      </c>
      <c r="I761"/>
      <c r="L761" s="83"/>
    </row>
    <row r="762" spans="1:12" x14ac:dyDescent="0.3">
      <c r="A762" s="77" t="s">
        <v>2287</v>
      </c>
      <c r="B762" s="77" t="s">
        <v>2288</v>
      </c>
      <c r="C762" s="77" t="s">
        <v>868</v>
      </c>
      <c r="D762" s="79"/>
      <c r="F762" s="77" t="s">
        <v>868</v>
      </c>
      <c r="G762" s="77" t="s">
        <v>2287</v>
      </c>
      <c r="I762"/>
      <c r="L762" s="83"/>
    </row>
    <row r="763" spans="1:12" x14ac:dyDescent="0.3">
      <c r="A763" s="77" t="s">
        <v>2289</v>
      </c>
      <c r="B763" s="77" t="s">
        <v>2290</v>
      </c>
      <c r="C763" s="77" t="s">
        <v>722</v>
      </c>
      <c r="D763" s="79"/>
      <c r="F763" s="77" t="s">
        <v>722</v>
      </c>
      <c r="G763" s="77" t="s">
        <v>2289</v>
      </c>
      <c r="I763"/>
      <c r="L763" s="83"/>
    </row>
    <row r="764" spans="1:12" x14ac:dyDescent="0.3">
      <c r="A764" s="77" t="s">
        <v>2291</v>
      </c>
      <c r="B764" s="77" t="s">
        <v>2292</v>
      </c>
      <c r="C764" s="77" t="s">
        <v>686</v>
      </c>
      <c r="D764" s="79"/>
      <c r="F764" s="77" t="s">
        <v>686</v>
      </c>
      <c r="G764" s="77" t="s">
        <v>2291</v>
      </c>
      <c r="I764"/>
      <c r="L764" s="83"/>
    </row>
    <row r="765" spans="1:12" x14ac:dyDescent="0.3">
      <c r="A765" s="77" t="s">
        <v>2293</v>
      </c>
      <c r="B765" s="77" t="s">
        <v>2294</v>
      </c>
      <c r="C765" s="77" t="s">
        <v>863</v>
      </c>
      <c r="D765" s="79"/>
      <c r="F765" s="77" t="s">
        <v>863</v>
      </c>
      <c r="G765" s="77" t="s">
        <v>2293</v>
      </c>
      <c r="I765"/>
      <c r="L765" s="83"/>
    </row>
    <row r="766" spans="1:12" x14ac:dyDescent="0.3">
      <c r="A766" s="77" t="s">
        <v>2295</v>
      </c>
      <c r="B766" s="77" t="s">
        <v>2296</v>
      </c>
      <c r="C766" s="77" t="s">
        <v>754</v>
      </c>
      <c r="D766" s="79"/>
      <c r="F766" s="77" t="s">
        <v>754</v>
      </c>
      <c r="G766" s="77" t="s">
        <v>2295</v>
      </c>
      <c r="I766"/>
      <c r="L766" s="83"/>
    </row>
    <row r="767" spans="1:12" x14ac:dyDescent="0.3">
      <c r="A767" s="77" t="s">
        <v>2297</v>
      </c>
      <c r="B767" s="77" t="s">
        <v>2298</v>
      </c>
      <c r="C767" s="77" t="s">
        <v>853</v>
      </c>
      <c r="D767" s="79"/>
      <c r="F767" s="77" t="s">
        <v>853</v>
      </c>
      <c r="G767" s="77" t="s">
        <v>2297</v>
      </c>
      <c r="I767"/>
      <c r="L767" s="83"/>
    </row>
    <row r="768" spans="1:12" x14ac:dyDescent="0.3">
      <c r="A768" s="77" t="s">
        <v>2299</v>
      </c>
      <c r="B768" s="77" t="s">
        <v>2300</v>
      </c>
      <c r="C768" s="77" t="s">
        <v>776</v>
      </c>
      <c r="D768" s="79"/>
      <c r="F768" s="77" t="s">
        <v>776</v>
      </c>
      <c r="G768" s="77" t="s">
        <v>2299</v>
      </c>
      <c r="I768"/>
      <c r="L768" s="83"/>
    </row>
    <row r="769" spans="1:12" x14ac:dyDescent="0.3">
      <c r="A769" s="77" t="s">
        <v>2301</v>
      </c>
      <c r="B769" s="77" t="s">
        <v>2302</v>
      </c>
      <c r="C769" s="77" t="s">
        <v>707</v>
      </c>
      <c r="D769" s="79"/>
      <c r="F769" s="77" t="s">
        <v>707</v>
      </c>
      <c r="G769" s="77" t="s">
        <v>2301</v>
      </c>
      <c r="I769"/>
      <c r="L769" s="83"/>
    </row>
    <row r="770" spans="1:12" x14ac:dyDescent="0.3">
      <c r="A770" s="77" t="s">
        <v>2303</v>
      </c>
      <c r="B770" s="77" t="s">
        <v>2304</v>
      </c>
      <c r="C770" s="77" t="s">
        <v>733</v>
      </c>
      <c r="D770" s="79"/>
      <c r="F770" s="77" t="s">
        <v>733</v>
      </c>
      <c r="G770" s="77" t="s">
        <v>2303</v>
      </c>
      <c r="I770"/>
      <c r="L770" s="83"/>
    </row>
    <row r="771" spans="1:12" x14ac:dyDescent="0.3">
      <c r="A771" s="77" t="s">
        <v>2305</v>
      </c>
      <c r="B771" s="77" t="s">
        <v>2306</v>
      </c>
      <c r="C771" s="77" t="s">
        <v>850</v>
      </c>
      <c r="D771" s="79"/>
      <c r="F771" s="77" t="s">
        <v>850</v>
      </c>
      <c r="G771" s="77" t="s">
        <v>2305</v>
      </c>
      <c r="I771"/>
      <c r="L771" s="83"/>
    </row>
    <row r="772" spans="1:12" x14ac:dyDescent="0.3">
      <c r="A772" s="77" t="s">
        <v>2307</v>
      </c>
      <c r="B772" s="77" t="s">
        <v>2308</v>
      </c>
      <c r="C772" s="77" t="s">
        <v>908</v>
      </c>
      <c r="D772" s="79"/>
      <c r="F772" s="77" t="s">
        <v>908</v>
      </c>
      <c r="G772" s="77" t="s">
        <v>2307</v>
      </c>
      <c r="I772"/>
      <c r="L772" s="83"/>
    </row>
    <row r="773" spans="1:12" x14ac:dyDescent="0.3">
      <c r="A773" s="77" t="s">
        <v>2309</v>
      </c>
      <c r="B773" s="77" t="s">
        <v>2310</v>
      </c>
      <c r="C773" s="77" t="s">
        <v>776</v>
      </c>
      <c r="D773" s="79"/>
      <c r="F773" s="77" t="s">
        <v>776</v>
      </c>
      <c r="G773" s="77" t="s">
        <v>2309</v>
      </c>
      <c r="I773"/>
      <c r="L773" s="83"/>
    </row>
    <row r="774" spans="1:12" x14ac:dyDescent="0.3">
      <c r="A774" s="77" t="s">
        <v>2311</v>
      </c>
      <c r="B774" s="77" t="s">
        <v>2312</v>
      </c>
      <c r="C774" s="77" t="s">
        <v>746</v>
      </c>
      <c r="D774" s="79"/>
      <c r="F774" s="77" t="s">
        <v>746</v>
      </c>
      <c r="G774" s="77" t="s">
        <v>2311</v>
      </c>
      <c r="I774"/>
      <c r="L774" s="83"/>
    </row>
    <row r="775" spans="1:12" x14ac:dyDescent="0.3">
      <c r="A775" s="77" t="s">
        <v>2313</v>
      </c>
      <c r="B775" s="77" t="s">
        <v>2314</v>
      </c>
      <c r="C775" s="77" t="s">
        <v>749</v>
      </c>
      <c r="D775" s="79"/>
      <c r="F775" s="77" t="s">
        <v>749</v>
      </c>
      <c r="G775" s="77" t="s">
        <v>2313</v>
      </c>
      <c r="I775"/>
      <c r="L775" s="83"/>
    </row>
    <row r="776" spans="1:12" x14ac:dyDescent="0.3">
      <c r="A776" s="77" t="s">
        <v>2315</v>
      </c>
      <c r="B776" s="77" t="s">
        <v>2316</v>
      </c>
      <c r="C776" s="77" t="s">
        <v>863</v>
      </c>
      <c r="D776" s="79"/>
      <c r="F776" s="77" t="s">
        <v>863</v>
      </c>
      <c r="G776" s="77" t="s">
        <v>2315</v>
      </c>
      <c r="I776"/>
      <c r="L776" s="83"/>
    </row>
    <row r="777" spans="1:12" x14ac:dyDescent="0.3">
      <c r="A777" s="77" t="s">
        <v>2317</v>
      </c>
      <c r="B777" s="77" t="s">
        <v>2318</v>
      </c>
      <c r="C777" s="77" t="s">
        <v>833</v>
      </c>
      <c r="D777" s="79"/>
      <c r="F777" s="77" t="s">
        <v>833</v>
      </c>
      <c r="G777" s="77" t="s">
        <v>2317</v>
      </c>
      <c r="I777"/>
      <c r="L777" s="83"/>
    </row>
    <row r="778" spans="1:12" x14ac:dyDescent="0.3">
      <c r="A778" s="77" t="s">
        <v>2319</v>
      </c>
      <c r="B778" s="77" t="s">
        <v>2320</v>
      </c>
      <c r="C778" s="77" t="s">
        <v>682</v>
      </c>
      <c r="D778" s="79"/>
      <c r="F778" s="77" t="s">
        <v>682</v>
      </c>
      <c r="G778" s="77" t="s">
        <v>2319</v>
      </c>
      <c r="I778"/>
      <c r="L778" s="83"/>
    </row>
    <row r="779" spans="1:12" x14ac:dyDescent="0.3">
      <c r="A779" s="77" t="s">
        <v>2321</v>
      </c>
      <c r="B779" s="77" t="s">
        <v>2322</v>
      </c>
      <c r="C779" s="77" t="s">
        <v>922</v>
      </c>
      <c r="D779" s="79"/>
      <c r="F779" s="77" t="s">
        <v>922</v>
      </c>
      <c r="G779" s="77" t="s">
        <v>2321</v>
      </c>
      <c r="I779"/>
      <c r="L779" s="83"/>
    </row>
    <row r="780" spans="1:12" x14ac:dyDescent="0.3">
      <c r="A780" s="77" t="s">
        <v>2323</v>
      </c>
      <c r="B780" s="77" t="s">
        <v>2324</v>
      </c>
      <c r="C780" s="77" t="s">
        <v>707</v>
      </c>
      <c r="D780" s="79"/>
      <c r="F780" s="77" t="s">
        <v>707</v>
      </c>
      <c r="G780" s="77" t="s">
        <v>2323</v>
      </c>
      <c r="I780"/>
      <c r="L780" s="83"/>
    </row>
    <row r="781" spans="1:12" x14ac:dyDescent="0.3">
      <c r="A781" s="77" t="s">
        <v>2325</v>
      </c>
      <c r="B781" s="77" t="s">
        <v>2326</v>
      </c>
      <c r="C781" s="77" t="s">
        <v>707</v>
      </c>
      <c r="D781" s="79"/>
      <c r="F781" s="77" t="s">
        <v>707</v>
      </c>
      <c r="G781" s="77" t="s">
        <v>2325</v>
      </c>
      <c r="I781"/>
      <c r="L781" s="83"/>
    </row>
    <row r="782" spans="1:12" x14ac:dyDescent="0.3">
      <c r="A782" s="77" t="s">
        <v>2327</v>
      </c>
      <c r="B782" s="77" t="s">
        <v>2328</v>
      </c>
      <c r="C782" s="77" t="s">
        <v>836</v>
      </c>
      <c r="D782" s="79"/>
      <c r="F782" s="77" t="s">
        <v>836</v>
      </c>
      <c r="G782" s="77" t="s">
        <v>2327</v>
      </c>
      <c r="I782"/>
      <c r="L782" s="83"/>
    </row>
    <row r="783" spans="1:12" x14ac:dyDescent="0.3">
      <c r="A783" s="77" t="s">
        <v>2329</v>
      </c>
      <c r="B783" s="77" t="s">
        <v>2330</v>
      </c>
      <c r="C783" s="77" t="s">
        <v>777</v>
      </c>
      <c r="D783" s="79"/>
      <c r="F783" s="77" t="s">
        <v>777</v>
      </c>
      <c r="G783" s="77" t="s">
        <v>2329</v>
      </c>
      <c r="I783"/>
      <c r="L783" s="83"/>
    </row>
    <row r="784" spans="1:12" x14ac:dyDescent="0.3">
      <c r="A784" s="77" t="s">
        <v>2331</v>
      </c>
      <c r="B784" s="77" t="s">
        <v>2332</v>
      </c>
      <c r="C784" s="77" t="s">
        <v>940</v>
      </c>
      <c r="D784" s="79"/>
      <c r="F784" s="77" t="s">
        <v>940</v>
      </c>
      <c r="G784" s="77" t="s">
        <v>2331</v>
      </c>
      <c r="I784"/>
      <c r="L784" s="83"/>
    </row>
    <row r="785" spans="1:12" x14ac:dyDescent="0.3">
      <c r="A785" s="77" t="s">
        <v>2333</v>
      </c>
      <c r="B785" s="77" t="s">
        <v>2334</v>
      </c>
      <c r="C785" s="77" t="s">
        <v>940</v>
      </c>
      <c r="D785" s="79"/>
      <c r="F785" s="77" t="s">
        <v>940</v>
      </c>
      <c r="G785" s="77" t="s">
        <v>2333</v>
      </c>
      <c r="I785"/>
      <c r="L785" s="83"/>
    </row>
    <row r="786" spans="1:12" x14ac:dyDescent="0.3">
      <c r="A786" s="77" t="s">
        <v>2335</v>
      </c>
      <c r="B786" s="77" t="s">
        <v>2336</v>
      </c>
      <c r="C786" s="77" t="s">
        <v>719</v>
      </c>
      <c r="D786" s="79"/>
      <c r="F786" s="77" t="s">
        <v>719</v>
      </c>
      <c r="G786" s="77" t="s">
        <v>2335</v>
      </c>
      <c r="I786"/>
      <c r="L786" s="83"/>
    </row>
    <row r="787" spans="1:12" x14ac:dyDescent="0.3">
      <c r="A787" s="77" t="s">
        <v>2337</v>
      </c>
      <c r="B787" s="77" t="s">
        <v>2338</v>
      </c>
      <c r="C787" s="77" t="s">
        <v>740</v>
      </c>
      <c r="D787" s="79"/>
      <c r="F787" s="77" t="s">
        <v>740</v>
      </c>
      <c r="G787" s="77" t="s">
        <v>2337</v>
      </c>
      <c r="I787"/>
      <c r="L787" s="83"/>
    </row>
    <row r="788" spans="1:12" x14ac:dyDescent="0.3">
      <c r="A788" s="77" t="s">
        <v>2339</v>
      </c>
      <c r="B788" s="77" t="s">
        <v>2340</v>
      </c>
      <c r="C788" s="77" t="s">
        <v>758</v>
      </c>
      <c r="D788" s="79"/>
      <c r="F788" s="77" t="s">
        <v>758</v>
      </c>
      <c r="G788" s="77" t="s">
        <v>2339</v>
      </c>
      <c r="I788"/>
      <c r="L788" s="83"/>
    </row>
    <row r="789" spans="1:12" x14ac:dyDescent="0.3">
      <c r="A789" s="77" t="s">
        <v>2341</v>
      </c>
      <c r="B789" s="77" t="s">
        <v>2342</v>
      </c>
      <c r="C789" s="77" t="s">
        <v>761</v>
      </c>
      <c r="D789" s="79"/>
      <c r="F789" s="77" t="s">
        <v>761</v>
      </c>
      <c r="G789" s="77" t="s">
        <v>2341</v>
      </c>
      <c r="I789"/>
      <c r="L789" s="83"/>
    </row>
    <row r="790" spans="1:12" x14ac:dyDescent="0.3">
      <c r="A790" s="77" t="s">
        <v>2343</v>
      </c>
      <c r="B790" s="77" t="s">
        <v>2344</v>
      </c>
      <c r="C790" s="77" t="s">
        <v>699</v>
      </c>
      <c r="D790" s="79"/>
      <c r="F790" s="77" t="s">
        <v>699</v>
      </c>
      <c r="G790" s="77" t="s">
        <v>2343</v>
      </c>
      <c r="I790"/>
      <c r="L790" s="83"/>
    </row>
    <row r="791" spans="1:12" x14ac:dyDescent="0.3">
      <c r="A791" s="77" t="s">
        <v>2345</v>
      </c>
      <c r="B791" s="77" t="s">
        <v>2346</v>
      </c>
      <c r="C791" s="77" t="s">
        <v>856</v>
      </c>
      <c r="D791" s="79"/>
      <c r="F791" s="77" t="s">
        <v>856</v>
      </c>
      <c r="G791" s="77" t="s">
        <v>2345</v>
      </c>
      <c r="I791"/>
      <c r="L791" s="83"/>
    </row>
    <row r="792" spans="1:12" x14ac:dyDescent="0.3">
      <c r="A792" s="77" t="s">
        <v>2347</v>
      </c>
      <c r="B792" s="77" t="s">
        <v>2348</v>
      </c>
      <c r="C792" s="77" t="s">
        <v>856</v>
      </c>
      <c r="D792" s="79"/>
      <c r="F792" s="77" t="s">
        <v>856</v>
      </c>
      <c r="G792" s="77" t="s">
        <v>2347</v>
      </c>
      <c r="I792"/>
      <c r="L792" s="83"/>
    </row>
    <row r="793" spans="1:12" x14ac:dyDescent="0.3">
      <c r="A793" s="77" t="s">
        <v>2349</v>
      </c>
      <c r="B793" s="77" t="s">
        <v>2350</v>
      </c>
      <c r="C793" s="77" t="s">
        <v>856</v>
      </c>
      <c r="D793" s="79"/>
      <c r="F793" s="77" t="s">
        <v>856</v>
      </c>
      <c r="G793" s="77" t="s">
        <v>2349</v>
      </c>
      <c r="I793"/>
      <c r="L793" s="83"/>
    </row>
    <row r="794" spans="1:12" x14ac:dyDescent="0.3">
      <c r="A794" s="77" t="s">
        <v>2351</v>
      </c>
      <c r="B794" s="77" t="s">
        <v>2352</v>
      </c>
      <c r="C794" s="77" t="s">
        <v>714</v>
      </c>
      <c r="D794" s="79"/>
      <c r="F794" s="77" t="s">
        <v>714</v>
      </c>
      <c r="G794" s="77" t="s">
        <v>2351</v>
      </c>
      <c r="I794"/>
      <c r="L794" s="83"/>
    </row>
    <row r="795" spans="1:12" x14ac:dyDescent="0.3">
      <c r="A795" s="77" t="s">
        <v>2353</v>
      </c>
      <c r="B795" s="77" t="s">
        <v>2354</v>
      </c>
      <c r="C795" s="77" t="s">
        <v>725</v>
      </c>
      <c r="D795" s="79"/>
      <c r="F795" s="77" t="s">
        <v>725</v>
      </c>
      <c r="G795" s="77" t="s">
        <v>2353</v>
      </c>
      <c r="I795"/>
      <c r="L795" s="83"/>
    </row>
    <row r="796" spans="1:12" x14ac:dyDescent="0.3">
      <c r="A796" s="77" t="s">
        <v>2355</v>
      </c>
      <c r="B796" s="77" t="s">
        <v>2356</v>
      </c>
      <c r="C796" s="77" t="s">
        <v>715</v>
      </c>
      <c r="D796" s="79"/>
      <c r="F796" s="77" t="s">
        <v>715</v>
      </c>
      <c r="G796" s="77" t="s">
        <v>2355</v>
      </c>
      <c r="I796"/>
      <c r="L796" s="83"/>
    </row>
    <row r="797" spans="1:12" x14ac:dyDescent="0.3">
      <c r="A797" s="77" t="s">
        <v>2357</v>
      </c>
      <c r="B797" s="77" t="s">
        <v>2358</v>
      </c>
      <c r="C797" s="77" t="s">
        <v>925</v>
      </c>
      <c r="D797" s="79"/>
      <c r="F797" s="77" t="s">
        <v>925</v>
      </c>
      <c r="G797" s="77" t="s">
        <v>2357</v>
      </c>
      <c r="I797"/>
      <c r="L797" s="83"/>
    </row>
    <row r="798" spans="1:12" x14ac:dyDescent="0.3">
      <c r="A798" s="77" t="s">
        <v>2359</v>
      </c>
      <c r="B798" s="77" t="s">
        <v>2360</v>
      </c>
      <c r="C798" s="77" t="s">
        <v>804</v>
      </c>
      <c r="D798" s="79"/>
      <c r="F798" s="77" t="s">
        <v>804</v>
      </c>
      <c r="G798" s="77" t="s">
        <v>2359</v>
      </c>
      <c r="I798"/>
      <c r="L798" s="83"/>
    </row>
    <row r="799" spans="1:12" x14ac:dyDescent="0.3">
      <c r="A799" s="77" t="s">
        <v>2361</v>
      </c>
      <c r="B799" s="77" t="s">
        <v>2362</v>
      </c>
      <c r="C799" s="77" t="s">
        <v>758</v>
      </c>
      <c r="D799" s="79"/>
      <c r="F799" s="77" t="s">
        <v>758</v>
      </c>
      <c r="G799" s="77" t="s">
        <v>2361</v>
      </c>
      <c r="I799"/>
      <c r="L799" s="83"/>
    </row>
    <row r="800" spans="1:12" x14ac:dyDescent="0.3">
      <c r="A800" s="77" t="s">
        <v>2363</v>
      </c>
      <c r="B800" s="77" t="s">
        <v>2364</v>
      </c>
      <c r="C800" s="77" t="s">
        <v>885</v>
      </c>
      <c r="D800" s="79"/>
      <c r="F800" s="77" t="s">
        <v>885</v>
      </c>
      <c r="G800" s="77" t="s">
        <v>2363</v>
      </c>
      <c r="I800"/>
      <c r="L800" s="83"/>
    </row>
    <row r="801" spans="1:12" x14ac:dyDescent="0.3">
      <c r="A801" s="77" t="s">
        <v>2365</v>
      </c>
      <c r="B801" s="77" t="s">
        <v>2366</v>
      </c>
      <c r="C801" s="77" t="s">
        <v>903</v>
      </c>
      <c r="D801" s="79"/>
      <c r="F801" s="77" t="s">
        <v>903</v>
      </c>
      <c r="G801" s="77" t="s">
        <v>2365</v>
      </c>
      <c r="I801"/>
      <c r="L801" s="83"/>
    </row>
    <row r="802" spans="1:12" x14ac:dyDescent="0.3">
      <c r="A802" s="77" t="s">
        <v>2367</v>
      </c>
      <c r="B802" s="77" t="s">
        <v>2368</v>
      </c>
      <c r="C802" s="77" t="s">
        <v>893</v>
      </c>
      <c r="D802" s="79"/>
      <c r="F802" s="77" t="s">
        <v>893</v>
      </c>
      <c r="G802" s="77" t="s">
        <v>2367</v>
      </c>
      <c r="I802"/>
      <c r="L802" s="83"/>
    </row>
    <row r="803" spans="1:12" x14ac:dyDescent="0.3">
      <c r="A803" s="77" t="s">
        <v>2369</v>
      </c>
      <c r="B803" s="77" t="s">
        <v>2370</v>
      </c>
      <c r="C803" s="77" t="s">
        <v>868</v>
      </c>
      <c r="D803" s="79"/>
      <c r="F803" s="77" t="s">
        <v>868</v>
      </c>
      <c r="G803" s="77" t="s">
        <v>2369</v>
      </c>
      <c r="I803"/>
      <c r="L803" s="83"/>
    </row>
    <row r="804" spans="1:12" x14ac:dyDescent="0.3">
      <c r="A804" s="77" t="s">
        <v>2371</v>
      </c>
      <c r="B804" s="77" t="s">
        <v>2372</v>
      </c>
      <c r="C804" s="77" t="s">
        <v>863</v>
      </c>
      <c r="D804" s="79"/>
      <c r="F804" s="77" t="s">
        <v>863</v>
      </c>
      <c r="G804" s="77" t="s">
        <v>2371</v>
      </c>
      <c r="I804"/>
      <c r="L804" s="83"/>
    </row>
    <row r="805" spans="1:12" x14ac:dyDescent="0.3">
      <c r="A805" s="77" t="s">
        <v>2373</v>
      </c>
      <c r="B805" s="77" t="s">
        <v>2374</v>
      </c>
      <c r="C805" s="77" t="s">
        <v>804</v>
      </c>
      <c r="D805" s="79"/>
      <c r="F805" s="77" t="s">
        <v>804</v>
      </c>
      <c r="G805" s="77" t="s">
        <v>2373</v>
      </c>
      <c r="I805"/>
      <c r="L805" s="83"/>
    </row>
    <row r="806" spans="1:12" x14ac:dyDescent="0.3">
      <c r="A806" s="77" t="s">
        <v>2375</v>
      </c>
      <c r="B806" s="77" t="s">
        <v>2376</v>
      </c>
      <c r="C806" s="77" t="s">
        <v>671</v>
      </c>
      <c r="D806" s="79"/>
      <c r="F806" s="77" t="s">
        <v>671</v>
      </c>
      <c r="G806" s="77" t="s">
        <v>2375</v>
      </c>
      <c r="I806"/>
      <c r="L806" s="83"/>
    </row>
    <row r="807" spans="1:12" x14ac:dyDescent="0.3">
      <c r="A807" s="77" t="s">
        <v>2377</v>
      </c>
      <c r="B807" s="77" t="s">
        <v>2378</v>
      </c>
      <c r="C807" s="77" t="s">
        <v>794</v>
      </c>
      <c r="D807" s="79"/>
      <c r="F807" s="77" t="s">
        <v>794</v>
      </c>
      <c r="G807" s="77" t="s">
        <v>2377</v>
      </c>
      <c r="I807"/>
      <c r="L807" s="83"/>
    </row>
    <row r="808" spans="1:12" x14ac:dyDescent="0.3">
      <c r="A808" s="77" t="s">
        <v>2379</v>
      </c>
      <c r="B808" s="77" t="s">
        <v>2380</v>
      </c>
      <c r="C808" s="77" t="s">
        <v>694</v>
      </c>
      <c r="D808" s="79"/>
      <c r="F808" s="77" t="s">
        <v>694</v>
      </c>
      <c r="G808" s="77" t="s">
        <v>2379</v>
      </c>
      <c r="I808"/>
      <c r="L808" s="83"/>
    </row>
    <row r="809" spans="1:12" x14ac:dyDescent="0.3">
      <c r="A809" s="77" t="s">
        <v>2381</v>
      </c>
      <c r="B809" s="77" t="s">
        <v>2382</v>
      </c>
      <c r="C809" s="77" t="s">
        <v>931</v>
      </c>
      <c r="D809" s="79"/>
      <c r="F809" s="77" t="s">
        <v>931</v>
      </c>
      <c r="G809" s="77" t="s">
        <v>2381</v>
      </c>
      <c r="I809"/>
      <c r="L809" s="83"/>
    </row>
    <row r="810" spans="1:12" x14ac:dyDescent="0.3">
      <c r="A810" s="77" t="s">
        <v>2383</v>
      </c>
      <c r="B810" s="77" t="s">
        <v>2384</v>
      </c>
      <c r="C810" s="77" t="s">
        <v>773</v>
      </c>
      <c r="D810" s="79"/>
      <c r="F810" s="77" t="s">
        <v>773</v>
      </c>
      <c r="G810" s="77" t="s">
        <v>2383</v>
      </c>
      <c r="I810"/>
      <c r="L810" s="83"/>
    </row>
    <row r="811" spans="1:12" x14ac:dyDescent="0.3">
      <c r="A811" s="77" t="s">
        <v>2385</v>
      </c>
      <c r="B811" s="77" t="s">
        <v>2386</v>
      </c>
      <c r="C811" s="77" t="s">
        <v>767</v>
      </c>
      <c r="D811" s="79"/>
      <c r="F811" s="77" t="s">
        <v>767</v>
      </c>
      <c r="G811" s="77" t="s">
        <v>2385</v>
      </c>
      <c r="I811"/>
      <c r="L811" s="83"/>
    </row>
    <row r="812" spans="1:12" x14ac:dyDescent="0.3">
      <c r="A812" s="77" t="s">
        <v>2387</v>
      </c>
      <c r="B812" s="77" t="s">
        <v>2388</v>
      </c>
      <c r="C812" s="77" t="s">
        <v>868</v>
      </c>
      <c r="D812" s="79"/>
      <c r="F812" s="77" t="s">
        <v>868</v>
      </c>
      <c r="G812" s="77" t="s">
        <v>2387</v>
      </c>
      <c r="I812"/>
      <c r="L812" s="83"/>
    </row>
    <row r="813" spans="1:12" x14ac:dyDescent="0.3">
      <c r="A813" s="77" t="s">
        <v>2389</v>
      </c>
      <c r="B813" s="77" t="s">
        <v>2390</v>
      </c>
      <c r="C813" s="77" t="s">
        <v>931</v>
      </c>
      <c r="D813" s="79"/>
      <c r="F813" s="77" t="s">
        <v>931</v>
      </c>
      <c r="G813" s="77" t="s">
        <v>2389</v>
      </c>
      <c r="I813"/>
      <c r="L813" s="83"/>
    </row>
    <row r="814" spans="1:12" x14ac:dyDescent="0.3">
      <c r="A814" s="77" t="s">
        <v>2391</v>
      </c>
      <c r="B814" s="77" t="s">
        <v>2392</v>
      </c>
      <c r="C814" s="77" t="s">
        <v>820</v>
      </c>
      <c r="D814" s="79"/>
      <c r="F814" s="77" t="s">
        <v>820</v>
      </c>
      <c r="G814" s="77" t="s">
        <v>2391</v>
      </c>
      <c r="I814"/>
      <c r="L814" s="83"/>
    </row>
    <row r="815" spans="1:12" x14ac:dyDescent="0.3">
      <c r="A815" s="77" t="s">
        <v>2393</v>
      </c>
      <c r="B815" s="77" t="s">
        <v>2394</v>
      </c>
      <c r="C815" s="77" t="s">
        <v>960</v>
      </c>
      <c r="D815" s="79"/>
      <c r="F815" s="77" t="s">
        <v>960</v>
      </c>
      <c r="G815" s="77" t="s">
        <v>2393</v>
      </c>
      <c r="I815"/>
      <c r="L815" s="83"/>
    </row>
    <row r="816" spans="1:12" x14ac:dyDescent="0.3">
      <c r="A816" s="77" t="s">
        <v>2395</v>
      </c>
      <c r="B816" s="77" t="s">
        <v>2396</v>
      </c>
      <c r="C816" s="77" t="s">
        <v>707</v>
      </c>
      <c r="D816" s="79"/>
      <c r="F816" s="77" t="s">
        <v>707</v>
      </c>
      <c r="G816" s="77" t="s">
        <v>2395</v>
      </c>
      <c r="I816"/>
      <c r="L816" s="83"/>
    </row>
    <row r="817" spans="1:12" x14ac:dyDescent="0.3">
      <c r="A817" s="77" t="s">
        <v>2397</v>
      </c>
      <c r="B817" s="77" t="s">
        <v>2398</v>
      </c>
      <c r="C817" s="77" t="s">
        <v>766</v>
      </c>
      <c r="D817" s="79"/>
      <c r="F817" s="77" t="s">
        <v>766</v>
      </c>
      <c r="G817" s="77" t="s">
        <v>2397</v>
      </c>
      <c r="I817"/>
      <c r="L817" s="83"/>
    </row>
    <row r="818" spans="1:12" x14ac:dyDescent="0.3">
      <c r="A818" s="77" t="s">
        <v>2399</v>
      </c>
      <c r="B818" s="77" t="s">
        <v>2400</v>
      </c>
      <c r="C818" s="77" t="s">
        <v>893</v>
      </c>
      <c r="D818" s="79"/>
      <c r="F818" s="77" t="s">
        <v>893</v>
      </c>
      <c r="G818" s="77" t="s">
        <v>2399</v>
      </c>
      <c r="I818"/>
      <c r="L818" s="83"/>
    </row>
    <row r="819" spans="1:12" x14ac:dyDescent="0.3">
      <c r="A819" s="77" t="s">
        <v>2401</v>
      </c>
      <c r="B819" s="77" t="s">
        <v>2402</v>
      </c>
      <c r="C819" s="77" t="s">
        <v>714</v>
      </c>
      <c r="D819" s="79"/>
      <c r="F819" s="77" t="s">
        <v>714</v>
      </c>
      <c r="G819" s="77" t="s">
        <v>2401</v>
      </c>
      <c r="I819"/>
      <c r="L819" s="83"/>
    </row>
    <row r="820" spans="1:12" x14ac:dyDescent="0.3">
      <c r="A820" s="77" t="s">
        <v>2403</v>
      </c>
      <c r="B820" s="77" t="s">
        <v>2404</v>
      </c>
      <c r="C820" s="77" t="s">
        <v>729</v>
      </c>
      <c r="D820" s="79"/>
      <c r="F820" s="77" t="s">
        <v>729</v>
      </c>
      <c r="G820" s="77" t="s">
        <v>2403</v>
      </c>
      <c r="I820"/>
      <c r="L820" s="83"/>
    </row>
    <row r="821" spans="1:12" x14ac:dyDescent="0.3">
      <c r="A821" s="77" t="s">
        <v>2405</v>
      </c>
      <c r="B821" s="77" t="s">
        <v>2406</v>
      </c>
      <c r="C821" s="77" t="s">
        <v>694</v>
      </c>
      <c r="D821" s="79"/>
      <c r="F821" s="77" t="s">
        <v>694</v>
      </c>
      <c r="G821" s="77" t="s">
        <v>2405</v>
      </c>
      <c r="I821"/>
      <c r="L821" s="83"/>
    </row>
    <row r="822" spans="1:12" x14ac:dyDescent="0.3">
      <c r="A822" s="77" t="s">
        <v>2407</v>
      </c>
      <c r="B822" s="77" t="s">
        <v>2408</v>
      </c>
      <c r="C822" s="77" t="s">
        <v>783</v>
      </c>
      <c r="D822" s="79"/>
      <c r="F822" s="77" t="s">
        <v>783</v>
      </c>
      <c r="G822" s="77" t="s">
        <v>2407</v>
      </c>
      <c r="I822"/>
      <c r="L822" s="83"/>
    </row>
    <row r="823" spans="1:12" x14ac:dyDescent="0.3">
      <c r="A823" s="77" t="s">
        <v>2409</v>
      </c>
      <c r="B823" s="77" t="s">
        <v>2410</v>
      </c>
      <c r="C823" s="77" t="s">
        <v>671</v>
      </c>
      <c r="D823" s="79"/>
      <c r="F823" s="77" t="s">
        <v>671</v>
      </c>
      <c r="G823" s="77" t="s">
        <v>2409</v>
      </c>
      <c r="I823"/>
      <c r="L823" s="83"/>
    </row>
    <row r="824" spans="1:12" x14ac:dyDescent="0.3">
      <c r="A824" s="77" t="s">
        <v>2411</v>
      </c>
      <c r="B824" s="77" t="s">
        <v>2412</v>
      </c>
      <c r="C824" s="77" t="s">
        <v>893</v>
      </c>
      <c r="D824" s="79"/>
      <c r="F824" s="77" t="s">
        <v>893</v>
      </c>
      <c r="G824" s="77" t="s">
        <v>2411</v>
      </c>
      <c r="I824"/>
      <c r="L824" s="83"/>
    </row>
    <row r="825" spans="1:12" x14ac:dyDescent="0.3">
      <c r="A825" s="77" t="s">
        <v>2413</v>
      </c>
      <c r="B825" s="77" t="s">
        <v>2414</v>
      </c>
      <c r="C825" s="77" t="s">
        <v>850</v>
      </c>
      <c r="D825" s="79"/>
      <c r="F825" s="77" t="s">
        <v>850</v>
      </c>
      <c r="G825" s="77" t="s">
        <v>2413</v>
      </c>
      <c r="I825"/>
      <c r="L825" s="83"/>
    </row>
    <row r="826" spans="1:12" x14ac:dyDescent="0.3">
      <c r="A826" s="77" t="s">
        <v>2415</v>
      </c>
      <c r="B826" s="77" t="s">
        <v>2416</v>
      </c>
      <c r="C826" s="77" t="s">
        <v>722</v>
      </c>
      <c r="D826" s="79"/>
      <c r="F826" s="77" t="s">
        <v>722</v>
      </c>
      <c r="G826" s="77" t="s">
        <v>2415</v>
      </c>
      <c r="I826"/>
      <c r="L826" s="83"/>
    </row>
    <row r="827" spans="1:12" x14ac:dyDescent="0.3">
      <c r="A827" s="77" t="s">
        <v>2417</v>
      </c>
      <c r="B827" s="77" t="s">
        <v>2418</v>
      </c>
      <c r="C827" s="77" t="s">
        <v>885</v>
      </c>
      <c r="D827" s="79"/>
      <c r="F827" s="77" t="s">
        <v>885</v>
      </c>
      <c r="G827" s="77" t="s">
        <v>2417</v>
      </c>
      <c r="I827"/>
      <c r="L827" s="83"/>
    </row>
    <row r="828" spans="1:12" x14ac:dyDescent="0.3">
      <c r="A828" s="77" t="s">
        <v>2419</v>
      </c>
      <c r="B828" s="77" t="s">
        <v>2420</v>
      </c>
      <c r="C828" s="77" t="s">
        <v>940</v>
      </c>
      <c r="D828" s="79"/>
      <c r="F828" s="77" t="s">
        <v>940</v>
      </c>
      <c r="G828" s="77" t="s">
        <v>2419</v>
      </c>
      <c r="I828"/>
      <c r="L828" s="83"/>
    </row>
    <row r="829" spans="1:12" x14ac:dyDescent="0.3">
      <c r="A829" s="77" t="s">
        <v>2421</v>
      </c>
      <c r="B829" s="77" t="s">
        <v>2422</v>
      </c>
      <c r="C829" s="77" t="s">
        <v>725</v>
      </c>
      <c r="D829" s="79"/>
      <c r="F829" s="77" t="s">
        <v>725</v>
      </c>
      <c r="G829" s="77" t="s">
        <v>2421</v>
      </c>
      <c r="I829"/>
      <c r="L829" s="83"/>
    </row>
    <row r="830" spans="1:12" x14ac:dyDescent="0.3">
      <c r="A830" s="77" t="s">
        <v>2423</v>
      </c>
      <c r="B830" s="77" t="s">
        <v>2424</v>
      </c>
      <c r="C830" s="77" t="s">
        <v>960</v>
      </c>
      <c r="D830" s="79"/>
      <c r="F830" s="77" t="s">
        <v>960</v>
      </c>
      <c r="G830" s="77" t="s">
        <v>2423</v>
      </c>
      <c r="I830"/>
      <c r="L830" s="83"/>
    </row>
    <row r="831" spans="1:12" x14ac:dyDescent="0.3">
      <c r="A831" s="77" t="s">
        <v>2425</v>
      </c>
      <c r="B831" s="77" t="s">
        <v>2426</v>
      </c>
      <c r="C831" s="77" t="s">
        <v>830</v>
      </c>
      <c r="D831" s="79"/>
      <c r="F831" s="77" t="s">
        <v>830</v>
      </c>
      <c r="G831" s="77" t="s">
        <v>2425</v>
      </c>
      <c r="I831"/>
      <c r="L831" s="83"/>
    </row>
    <row r="832" spans="1:12" x14ac:dyDescent="0.3">
      <c r="A832" s="77" t="s">
        <v>2427</v>
      </c>
      <c r="B832" s="77" t="s">
        <v>2428</v>
      </c>
      <c r="C832" s="77" t="s">
        <v>868</v>
      </c>
      <c r="D832" s="79"/>
      <c r="F832" s="77" t="s">
        <v>868</v>
      </c>
      <c r="G832" s="77" t="s">
        <v>2427</v>
      </c>
      <c r="I832"/>
      <c r="L832" s="83"/>
    </row>
    <row r="833" spans="1:12" x14ac:dyDescent="0.3">
      <c r="A833" s="77" t="s">
        <v>2429</v>
      </c>
      <c r="B833" s="77" t="s">
        <v>2430</v>
      </c>
      <c r="C833" s="77" t="s">
        <v>830</v>
      </c>
      <c r="D833" s="79"/>
      <c r="F833" s="77" t="s">
        <v>830</v>
      </c>
      <c r="G833" s="77" t="s">
        <v>2429</v>
      </c>
      <c r="I833"/>
      <c r="L833" s="83"/>
    </row>
    <row r="834" spans="1:12" x14ac:dyDescent="0.3">
      <c r="A834" s="77" t="s">
        <v>2431</v>
      </c>
      <c r="B834" s="77" t="s">
        <v>2432</v>
      </c>
      <c r="C834" s="77" t="s">
        <v>850</v>
      </c>
      <c r="D834" s="79"/>
      <c r="F834" s="77" t="s">
        <v>850</v>
      </c>
      <c r="G834" s="77" t="s">
        <v>2431</v>
      </c>
      <c r="I834"/>
      <c r="L834" s="83"/>
    </row>
    <row r="835" spans="1:12" x14ac:dyDescent="0.3">
      <c r="A835" s="77" t="s">
        <v>2433</v>
      </c>
      <c r="B835" s="77" t="s">
        <v>2434</v>
      </c>
      <c r="C835" s="77" t="s">
        <v>714</v>
      </c>
      <c r="D835" s="79"/>
      <c r="F835" s="77" t="s">
        <v>714</v>
      </c>
      <c r="G835" s="77" t="s">
        <v>2433</v>
      </c>
      <c r="I835"/>
      <c r="L835" s="83"/>
    </row>
    <row r="836" spans="1:12" x14ac:dyDescent="0.3">
      <c r="A836" s="77" t="s">
        <v>2435</v>
      </c>
      <c r="B836" s="77" t="s">
        <v>2436</v>
      </c>
      <c r="C836" s="77" t="s">
        <v>850</v>
      </c>
      <c r="D836" s="79"/>
      <c r="F836" s="77" t="s">
        <v>850</v>
      </c>
      <c r="G836" s="77" t="s">
        <v>2435</v>
      </c>
      <c r="I836"/>
      <c r="L836" s="83"/>
    </row>
    <row r="837" spans="1:12" x14ac:dyDescent="0.3">
      <c r="A837" s="77" t="s">
        <v>2437</v>
      </c>
      <c r="B837" s="77" t="s">
        <v>2438</v>
      </c>
      <c r="C837" s="77" t="s">
        <v>804</v>
      </c>
      <c r="D837" s="79"/>
      <c r="F837" s="77" t="s">
        <v>804</v>
      </c>
      <c r="G837" s="77" t="s">
        <v>2437</v>
      </c>
      <c r="I837"/>
      <c r="L837" s="83"/>
    </row>
    <row r="838" spans="1:12" x14ac:dyDescent="0.3">
      <c r="A838" s="77" t="s">
        <v>2439</v>
      </c>
      <c r="B838" s="77" t="s">
        <v>2440</v>
      </c>
      <c r="C838" s="77" t="s">
        <v>868</v>
      </c>
      <c r="D838" s="79"/>
      <c r="F838" s="77" t="s">
        <v>868</v>
      </c>
      <c r="G838" s="77" t="s">
        <v>2439</v>
      </c>
      <c r="I838"/>
      <c r="L838" s="83"/>
    </row>
    <row r="839" spans="1:12" x14ac:dyDescent="0.3">
      <c r="A839" s="77" t="s">
        <v>2441</v>
      </c>
      <c r="B839" s="77" t="s">
        <v>2442</v>
      </c>
      <c r="C839" s="77" t="s">
        <v>868</v>
      </c>
      <c r="D839" s="79"/>
      <c r="F839" s="77" t="s">
        <v>868</v>
      </c>
      <c r="G839" s="77" t="s">
        <v>2441</v>
      </c>
      <c r="I839"/>
      <c r="L839" s="83"/>
    </row>
    <row r="840" spans="1:12" x14ac:dyDescent="0.3">
      <c r="A840" s="77" t="s">
        <v>2443</v>
      </c>
      <c r="B840" s="77" t="s">
        <v>2444</v>
      </c>
      <c r="C840" s="77" t="s">
        <v>849</v>
      </c>
      <c r="D840" s="79"/>
      <c r="F840" s="77" t="s">
        <v>849</v>
      </c>
      <c r="G840" s="77" t="s">
        <v>2443</v>
      </c>
      <c r="I840"/>
      <c r="L840" s="83"/>
    </row>
    <row r="841" spans="1:12" x14ac:dyDescent="0.3">
      <c r="A841" s="77" t="s">
        <v>2445</v>
      </c>
      <c r="B841" s="77" t="s">
        <v>2446</v>
      </c>
      <c r="C841" s="77" t="s">
        <v>671</v>
      </c>
      <c r="D841" s="79"/>
      <c r="F841" s="77" t="s">
        <v>671</v>
      </c>
      <c r="G841" s="77" t="s">
        <v>2445</v>
      </c>
      <c r="I841"/>
      <c r="L841" s="83"/>
    </row>
    <row r="842" spans="1:12" x14ac:dyDescent="0.3">
      <c r="A842" s="77" t="s">
        <v>2447</v>
      </c>
      <c r="B842" s="77" t="s">
        <v>2448</v>
      </c>
      <c r="C842" s="77" t="s">
        <v>893</v>
      </c>
      <c r="D842" s="79"/>
      <c r="F842" s="77" t="s">
        <v>893</v>
      </c>
      <c r="G842" s="77" t="s">
        <v>2447</v>
      </c>
      <c r="I842"/>
      <c r="L842" s="83"/>
    </row>
    <row r="843" spans="1:12" x14ac:dyDescent="0.3">
      <c r="A843" s="77" t="s">
        <v>2449</v>
      </c>
      <c r="B843" s="77" t="s">
        <v>2450</v>
      </c>
      <c r="C843" s="77" t="s">
        <v>666</v>
      </c>
      <c r="D843" s="79"/>
      <c r="F843" s="77" t="s">
        <v>666</v>
      </c>
      <c r="G843" s="77" t="s">
        <v>2449</v>
      </c>
      <c r="I843"/>
      <c r="L843" s="83"/>
    </row>
    <row r="844" spans="1:12" x14ac:dyDescent="0.3">
      <c r="A844" s="77" t="s">
        <v>2451</v>
      </c>
      <c r="B844" s="77" t="s">
        <v>2452</v>
      </c>
      <c r="C844" s="77" t="s">
        <v>725</v>
      </c>
      <c r="D844" s="79"/>
      <c r="F844" s="77" t="s">
        <v>725</v>
      </c>
      <c r="G844" s="77" t="s">
        <v>2451</v>
      </c>
      <c r="I844"/>
      <c r="L844" s="83"/>
    </row>
    <row r="845" spans="1:12" x14ac:dyDescent="0.3">
      <c r="A845" s="77" t="s">
        <v>2453</v>
      </c>
      <c r="B845" s="77" t="s">
        <v>2454</v>
      </c>
      <c r="C845" s="77" t="s">
        <v>729</v>
      </c>
      <c r="D845" s="79"/>
      <c r="F845" s="77" t="s">
        <v>729</v>
      </c>
      <c r="G845" s="77" t="s">
        <v>2453</v>
      </c>
      <c r="I845"/>
      <c r="L845" s="83"/>
    </row>
    <row r="846" spans="1:12" x14ac:dyDescent="0.3">
      <c r="A846" s="77" t="s">
        <v>2455</v>
      </c>
      <c r="B846" s="77" t="s">
        <v>2456</v>
      </c>
      <c r="C846" s="77" t="s">
        <v>960</v>
      </c>
      <c r="D846" s="79"/>
      <c r="F846" s="77" t="s">
        <v>960</v>
      </c>
      <c r="G846" s="77" t="s">
        <v>2455</v>
      </c>
      <c r="I846"/>
      <c r="L846" s="83"/>
    </row>
    <row r="847" spans="1:12" x14ac:dyDescent="0.3">
      <c r="A847" s="77" t="s">
        <v>2457</v>
      </c>
      <c r="B847" s="77" t="s">
        <v>2458</v>
      </c>
      <c r="C847" s="77" t="s">
        <v>931</v>
      </c>
      <c r="D847" s="79"/>
      <c r="F847" s="77" t="s">
        <v>931</v>
      </c>
      <c r="G847" s="77" t="s">
        <v>2457</v>
      </c>
      <c r="I847"/>
      <c r="L847" s="83"/>
    </row>
    <row r="848" spans="1:12" x14ac:dyDescent="0.3">
      <c r="A848" s="77" t="s">
        <v>2459</v>
      </c>
      <c r="B848" s="77" t="s">
        <v>2460</v>
      </c>
      <c r="C848" s="77" t="s">
        <v>919</v>
      </c>
      <c r="D848" s="79"/>
      <c r="F848" s="77" t="s">
        <v>919</v>
      </c>
      <c r="G848" s="77" t="s">
        <v>2459</v>
      </c>
      <c r="I848"/>
      <c r="L848" s="83"/>
    </row>
    <row r="849" spans="1:12" x14ac:dyDescent="0.3">
      <c r="A849" s="77" t="s">
        <v>2461</v>
      </c>
      <c r="B849" s="77" t="s">
        <v>2462</v>
      </c>
      <c r="C849" s="77" t="s">
        <v>893</v>
      </c>
      <c r="D849" s="79"/>
      <c r="F849" s="77" t="s">
        <v>893</v>
      </c>
      <c r="G849" s="77" t="s">
        <v>2461</v>
      </c>
      <c r="I849"/>
      <c r="L849" s="83"/>
    </row>
    <row r="850" spans="1:12" x14ac:dyDescent="0.3">
      <c r="A850" s="77" t="s">
        <v>2463</v>
      </c>
      <c r="B850" s="77" t="s">
        <v>2464</v>
      </c>
      <c r="C850" s="77" t="s">
        <v>729</v>
      </c>
      <c r="D850" s="79"/>
      <c r="F850" s="77" t="s">
        <v>729</v>
      </c>
      <c r="G850" s="77" t="s">
        <v>2463</v>
      </c>
      <c r="I850"/>
      <c r="L850" s="83"/>
    </row>
    <row r="851" spans="1:12" x14ac:dyDescent="0.3">
      <c r="A851" s="77" t="s">
        <v>2465</v>
      </c>
      <c r="B851" s="77" t="s">
        <v>2466</v>
      </c>
      <c r="C851" s="77" t="s">
        <v>682</v>
      </c>
      <c r="D851" s="79"/>
      <c r="F851" s="77" t="s">
        <v>682</v>
      </c>
      <c r="G851" s="77" t="s">
        <v>2465</v>
      </c>
      <c r="I851"/>
      <c r="L851" s="83"/>
    </row>
    <row r="852" spans="1:12" x14ac:dyDescent="0.3">
      <c r="A852" s="77" t="s">
        <v>2467</v>
      </c>
      <c r="B852" s="77" t="s">
        <v>2468</v>
      </c>
      <c r="C852" s="77" t="s">
        <v>853</v>
      </c>
      <c r="D852" s="79"/>
      <c r="F852" s="77" t="s">
        <v>853</v>
      </c>
      <c r="G852" s="77" t="s">
        <v>2467</v>
      </c>
      <c r="I852"/>
      <c r="L852" s="83"/>
    </row>
    <row r="853" spans="1:12" x14ac:dyDescent="0.3">
      <c r="A853" s="77" t="s">
        <v>2469</v>
      </c>
      <c r="B853" s="77" t="s">
        <v>2470</v>
      </c>
      <c r="C853" s="77" t="s">
        <v>746</v>
      </c>
      <c r="D853" s="79"/>
      <c r="F853" s="77" t="s">
        <v>746</v>
      </c>
      <c r="G853" s="77" t="s">
        <v>2469</v>
      </c>
      <c r="I853"/>
      <c r="L853" s="83"/>
    </row>
    <row r="854" spans="1:12" x14ac:dyDescent="0.3">
      <c r="A854" s="77" t="s">
        <v>2471</v>
      </c>
      <c r="B854" s="77" t="s">
        <v>2472</v>
      </c>
      <c r="C854" s="77" t="s">
        <v>711</v>
      </c>
      <c r="D854" s="79"/>
      <c r="F854" s="77" t="s">
        <v>711</v>
      </c>
      <c r="G854" s="77" t="s">
        <v>2471</v>
      </c>
      <c r="I854"/>
      <c r="L854" s="83"/>
    </row>
    <row r="855" spans="1:12" x14ac:dyDescent="0.3">
      <c r="A855" s="77" t="s">
        <v>2473</v>
      </c>
      <c r="B855" s="77" t="s">
        <v>2474</v>
      </c>
      <c r="C855" s="77" t="s">
        <v>953</v>
      </c>
      <c r="D855" s="79"/>
      <c r="F855" s="77" t="s">
        <v>953</v>
      </c>
      <c r="G855" s="77" t="s">
        <v>2473</v>
      </c>
      <c r="I855"/>
      <c r="L855" s="83"/>
    </row>
    <row r="856" spans="1:12" x14ac:dyDescent="0.3">
      <c r="A856" s="77" t="s">
        <v>2475</v>
      </c>
      <c r="B856" s="77" t="s">
        <v>2476</v>
      </c>
      <c r="C856" s="77" t="s">
        <v>853</v>
      </c>
      <c r="D856" s="79"/>
      <c r="F856" s="77" t="s">
        <v>853</v>
      </c>
      <c r="G856" s="77" t="s">
        <v>2475</v>
      </c>
      <c r="I856"/>
      <c r="L856" s="83"/>
    </row>
    <row r="857" spans="1:12" x14ac:dyDescent="0.3">
      <c r="A857" s="77" t="s">
        <v>2477</v>
      </c>
      <c r="B857" s="77" t="s">
        <v>2478</v>
      </c>
      <c r="C857" s="77" t="s">
        <v>856</v>
      </c>
      <c r="D857" s="79"/>
      <c r="F857" s="77" t="s">
        <v>856</v>
      </c>
      <c r="G857" s="77" t="s">
        <v>2477</v>
      </c>
      <c r="I857"/>
      <c r="L857" s="83"/>
    </row>
    <row r="858" spans="1:12" x14ac:dyDescent="0.3">
      <c r="A858" s="77" t="s">
        <v>2479</v>
      </c>
      <c r="B858" s="77" t="s">
        <v>2480</v>
      </c>
      <c r="C858" s="77" t="s">
        <v>856</v>
      </c>
      <c r="D858" s="79"/>
      <c r="F858" s="77" t="s">
        <v>856</v>
      </c>
      <c r="G858" s="77" t="s">
        <v>2479</v>
      </c>
      <c r="I858"/>
      <c r="L858" s="83"/>
    </row>
    <row r="859" spans="1:12" x14ac:dyDescent="0.3">
      <c r="A859" s="77" t="s">
        <v>2481</v>
      </c>
      <c r="B859" s="77" t="s">
        <v>2482</v>
      </c>
      <c r="C859" s="77" t="s">
        <v>794</v>
      </c>
      <c r="D859" s="79"/>
      <c r="F859" s="77" t="s">
        <v>794</v>
      </c>
      <c r="G859" s="77" t="s">
        <v>2481</v>
      </c>
      <c r="I859"/>
      <c r="L859" s="83"/>
    </row>
    <row r="860" spans="1:12" x14ac:dyDescent="0.3">
      <c r="A860" s="77" t="s">
        <v>2483</v>
      </c>
      <c r="B860" s="77" t="s">
        <v>2484</v>
      </c>
      <c r="C860" s="77" t="s">
        <v>853</v>
      </c>
      <c r="D860" s="79"/>
      <c r="F860" s="77" t="s">
        <v>853</v>
      </c>
      <c r="G860" s="77" t="s">
        <v>2483</v>
      </c>
      <c r="I860"/>
      <c r="L860" s="83"/>
    </row>
    <row r="861" spans="1:12" x14ac:dyDescent="0.3">
      <c r="A861" s="77" t="s">
        <v>2485</v>
      </c>
      <c r="B861" s="77" t="s">
        <v>2486</v>
      </c>
      <c r="C861" s="77" t="s">
        <v>829</v>
      </c>
      <c r="D861" s="79"/>
      <c r="F861" s="77" t="s">
        <v>829</v>
      </c>
      <c r="G861" s="77" t="s">
        <v>2485</v>
      </c>
      <c r="I861"/>
      <c r="L861" s="83"/>
    </row>
    <row r="862" spans="1:12" x14ac:dyDescent="0.3">
      <c r="A862" s="77" t="s">
        <v>2487</v>
      </c>
      <c r="B862" s="77" t="s">
        <v>2488</v>
      </c>
      <c r="C862" s="77" t="s">
        <v>836</v>
      </c>
      <c r="D862" s="79"/>
      <c r="F862" s="77" t="s">
        <v>836</v>
      </c>
      <c r="G862" s="77" t="s">
        <v>2487</v>
      </c>
      <c r="I862"/>
      <c r="L862" s="83"/>
    </row>
    <row r="863" spans="1:12" x14ac:dyDescent="0.3">
      <c r="A863" s="77" t="s">
        <v>2489</v>
      </c>
      <c r="B863" s="77" t="s">
        <v>2490</v>
      </c>
      <c r="C863" s="77" t="s">
        <v>836</v>
      </c>
      <c r="D863" s="79"/>
      <c r="F863" s="77" t="s">
        <v>836</v>
      </c>
      <c r="G863" s="77" t="s">
        <v>2489</v>
      </c>
      <c r="I863"/>
      <c r="L863" s="83"/>
    </row>
    <row r="864" spans="1:12" x14ac:dyDescent="0.3">
      <c r="A864" s="77" t="s">
        <v>2491</v>
      </c>
      <c r="B864" s="77" t="s">
        <v>2492</v>
      </c>
      <c r="C864" s="77" t="s">
        <v>671</v>
      </c>
      <c r="D864" s="79"/>
      <c r="F864" s="77" t="s">
        <v>671</v>
      </c>
      <c r="G864" s="77" t="s">
        <v>2491</v>
      </c>
      <c r="I864"/>
      <c r="L864" s="83"/>
    </row>
    <row r="865" spans="1:12" x14ac:dyDescent="0.3">
      <c r="A865" s="77" t="s">
        <v>2493</v>
      </c>
      <c r="B865" s="77" t="s">
        <v>2494</v>
      </c>
      <c r="C865" s="77" t="s">
        <v>868</v>
      </c>
      <c r="D865" s="79"/>
      <c r="F865" s="77" t="s">
        <v>868</v>
      </c>
      <c r="G865" s="77" t="s">
        <v>2493</v>
      </c>
      <c r="I865"/>
      <c r="L865" s="83"/>
    </row>
    <row r="866" spans="1:12" x14ac:dyDescent="0.3">
      <c r="A866" s="77" t="s">
        <v>2495</v>
      </c>
      <c r="B866" s="77" t="s">
        <v>2496</v>
      </c>
      <c r="C866" s="77" t="s">
        <v>736</v>
      </c>
      <c r="D866" s="79"/>
      <c r="F866" s="77" t="s">
        <v>736</v>
      </c>
      <c r="G866" s="77" t="s">
        <v>2495</v>
      </c>
      <c r="I866"/>
      <c r="L866" s="83"/>
    </row>
    <row r="867" spans="1:12" x14ac:dyDescent="0.3">
      <c r="A867" s="77" t="s">
        <v>2497</v>
      </c>
      <c r="B867" s="77" t="s">
        <v>2498</v>
      </c>
      <c r="C867" s="77" t="s">
        <v>736</v>
      </c>
      <c r="D867" s="79"/>
      <c r="F867" s="77" t="s">
        <v>736</v>
      </c>
      <c r="G867" s="77" t="s">
        <v>2497</v>
      </c>
      <c r="I867"/>
      <c r="L867" s="83"/>
    </row>
    <row r="868" spans="1:12" x14ac:dyDescent="0.3">
      <c r="A868" s="77" t="s">
        <v>2499</v>
      </c>
      <c r="B868" s="77" t="s">
        <v>2500</v>
      </c>
      <c r="C868" s="77" t="s">
        <v>940</v>
      </c>
      <c r="D868" s="79"/>
      <c r="F868" s="77" t="s">
        <v>940</v>
      </c>
      <c r="G868" s="77" t="s">
        <v>2499</v>
      </c>
      <c r="I868"/>
      <c r="L868" s="83"/>
    </row>
    <row r="869" spans="1:12" x14ac:dyDescent="0.3">
      <c r="A869" s="77" t="s">
        <v>2501</v>
      </c>
      <c r="B869" s="77" t="s">
        <v>2502</v>
      </c>
      <c r="C869" s="77" t="s">
        <v>714</v>
      </c>
      <c r="D869" s="79"/>
      <c r="F869" s="77" t="s">
        <v>714</v>
      </c>
      <c r="G869" s="77" t="s">
        <v>2501</v>
      </c>
      <c r="I869"/>
      <c r="L869" s="83"/>
    </row>
    <row r="870" spans="1:12" x14ac:dyDescent="0.3">
      <c r="A870" s="77" t="s">
        <v>2503</v>
      </c>
      <c r="B870" s="77" t="s">
        <v>2504</v>
      </c>
      <c r="C870" s="77" t="s">
        <v>671</v>
      </c>
      <c r="D870" s="79"/>
      <c r="F870" s="77" t="s">
        <v>671</v>
      </c>
      <c r="G870" s="77" t="s">
        <v>2503</v>
      </c>
      <c r="I870"/>
      <c r="L870" s="83"/>
    </row>
    <row r="871" spans="1:12" x14ac:dyDescent="0.3">
      <c r="A871" s="77" t="s">
        <v>2505</v>
      </c>
      <c r="B871" s="77" t="s">
        <v>2506</v>
      </c>
      <c r="C871" s="77" t="s">
        <v>674</v>
      </c>
      <c r="D871" s="79"/>
      <c r="F871" s="77" t="s">
        <v>674</v>
      </c>
      <c r="G871" s="77" t="s">
        <v>2505</v>
      </c>
      <c r="I871"/>
      <c r="L871" s="83"/>
    </row>
    <row r="872" spans="1:12" x14ac:dyDescent="0.3">
      <c r="A872" s="77" t="s">
        <v>2507</v>
      </c>
      <c r="B872" s="77" t="s">
        <v>2508</v>
      </c>
      <c r="C872" s="77" t="s">
        <v>893</v>
      </c>
      <c r="D872" s="79"/>
      <c r="F872" s="77" t="s">
        <v>893</v>
      </c>
      <c r="G872" s="77" t="s">
        <v>2507</v>
      </c>
      <c r="I872"/>
      <c r="L872" s="83"/>
    </row>
    <row r="873" spans="1:12" x14ac:dyDescent="0.3">
      <c r="A873" s="77" t="s">
        <v>2509</v>
      </c>
      <c r="B873" s="77" t="s">
        <v>2510</v>
      </c>
      <c r="C873" s="77" t="s">
        <v>707</v>
      </c>
      <c r="D873" s="79"/>
      <c r="F873" s="77" t="s">
        <v>707</v>
      </c>
      <c r="G873" s="77" t="s">
        <v>2509</v>
      </c>
      <c r="I873"/>
      <c r="L873" s="83"/>
    </row>
    <row r="874" spans="1:12" x14ac:dyDescent="0.3">
      <c r="A874" s="77" t="s">
        <v>2511</v>
      </c>
      <c r="B874" s="77" t="s">
        <v>2512</v>
      </c>
      <c r="C874" s="77" t="s">
        <v>714</v>
      </c>
      <c r="D874" s="79"/>
      <c r="F874" s="77" t="s">
        <v>714</v>
      </c>
      <c r="G874" s="77" t="s">
        <v>2511</v>
      </c>
      <c r="I874"/>
      <c r="L874" s="83"/>
    </row>
    <row r="875" spans="1:12" x14ac:dyDescent="0.3">
      <c r="A875" s="77" t="s">
        <v>2513</v>
      </c>
      <c r="B875" s="77" t="s">
        <v>2514</v>
      </c>
      <c r="C875" s="77" t="s">
        <v>767</v>
      </c>
      <c r="D875" s="79"/>
      <c r="F875" s="77" t="s">
        <v>767</v>
      </c>
      <c r="G875" s="77" t="s">
        <v>2513</v>
      </c>
      <c r="I875"/>
      <c r="L875" s="83"/>
    </row>
    <row r="876" spans="1:12" x14ac:dyDescent="0.3">
      <c r="A876" s="77" t="s">
        <v>2515</v>
      </c>
      <c r="B876" s="77" t="s">
        <v>2516</v>
      </c>
      <c r="C876" s="77" t="s">
        <v>782</v>
      </c>
      <c r="D876" s="79"/>
      <c r="F876" s="77" t="s">
        <v>782</v>
      </c>
      <c r="G876" s="77" t="s">
        <v>2515</v>
      </c>
      <c r="I876"/>
      <c r="L876" s="83"/>
    </row>
    <row r="877" spans="1:12" x14ac:dyDescent="0.3">
      <c r="A877" s="77" t="s">
        <v>2517</v>
      </c>
      <c r="B877" s="77" t="s">
        <v>2518</v>
      </c>
      <c r="C877" s="77" t="s">
        <v>707</v>
      </c>
      <c r="D877" s="79"/>
      <c r="F877" s="77" t="s">
        <v>707</v>
      </c>
      <c r="G877" s="77" t="s">
        <v>2517</v>
      </c>
      <c r="I877"/>
      <c r="L877" s="83"/>
    </row>
    <row r="878" spans="1:12" x14ac:dyDescent="0.3">
      <c r="A878" s="77" t="s">
        <v>2519</v>
      </c>
      <c r="B878" s="77" t="s">
        <v>2520</v>
      </c>
      <c r="C878" s="77" t="s">
        <v>729</v>
      </c>
      <c r="D878" s="79"/>
      <c r="F878" s="77" t="s">
        <v>729</v>
      </c>
      <c r="G878" s="77" t="s">
        <v>2519</v>
      </c>
      <c r="I878"/>
      <c r="L878" s="83"/>
    </row>
    <row r="879" spans="1:12" x14ac:dyDescent="0.3">
      <c r="A879" s="77" t="s">
        <v>2521</v>
      </c>
      <c r="B879" s="77" t="s">
        <v>2522</v>
      </c>
      <c r="C879" s="77" t="s">
        <v>856</v>
      </c>
      <c r="D879" s="79"/>
      <c r="F879" s="77" t="s">
        <v>856</v>
      </c>
      <c r="G879" s="77" t="s">
        <v>2521</v>
      </c>
      <c r="I879"/>
      <c r="L879" s="83"/>
    </row>
    <row r="880" spans="1:12" x14ac:dyDescent="0.3">
      <c r="A880" s="77" t="s">
        <v>2523</v>
      </c>
      <c r="B880" s="77" t="s">
        <v>2524</v>
      </c>
      <c r="C880" s="77" t="s">
        <v>846</v>
      </c>
      <c r="D880" s="79"/>
      <c r="F880" s="77" t="s">
        <v>846</v>
      </c>
      <c r="G880" s="77" t="s">
        <v>2523</v>
      </c>
      <c r="I880"/>
      <c r="L880" s="83"/>
    </row>
    <row r="881" spans="1:12" x14ac:dyDescent="0.3">
      <c r="A881" s="77" t="s">
        <v>2525</v>
      </c>
      <c r="B881" s="77" t="s">
        <v>2526</v>
      </c>
      <c r="C881" s="77" t="s">
        <v>846</v>
      </c>
      <c r="D881" s="79"/>
      <c r="F881" s="77" t="s">
        <v>846</v>
      </c>
      <c r="G881" s="77" t="s">
        <v>2525</v>
      </c>
      <c r="I881"/>
      <c r="L881" s="83"/>
    </row>
    <row r="882" spans="1:12" x14ac:dyDescent="0.3">
      <c r="A882" s="77" t="s">
        <v>2527</v>
      </c>
      <c r="B882" s="77" t="s">
        <v>2528</v>
      </c>
      <c r="C882" s="77" t="s">
        <v>846</v>
      </c>
      <c r="D882" s="79"/>
      <c r="F882" s="77" t="s">
        <v>846</v>
      </c>
      <c r="G882" s="77" t="s">
        <v>2527</v>
      </c>
      <c r="I882"/>
      <c r="L882" s="83"/>
    </row>
    <row r="883" spans="1:12" x14ac:dyDescent="0.3">
      <c r="A883" s="77" t="s">
        <v>2529</v>
      </c>
      <c r="B883" s="77" t="s">
        <v>2530</v>
      </c>
      <c r="C883" s="77" t="s">
        <v>729</v>
      </c>
      <c r="D883" s="79"/>
      <c r="F883" s="77" t="s">
        <v>729</v>
      </c>
      <c r="G883" s="77" t="s">
        <v>2529</v>
      </c>
      <c r="I883"/>
      <c r="L883" s="83"/>
    </row>
    <row r="884" spans="1:12" x14ac:dyDescent="0.3">
      <c r="A884" s="77" t="s">
        <v>2531</v>
      </c>
      <c r="B884" s="77" t="s">
        <v>2532</v>
      </c>
      <c r="C884" s="77" t="s">
        <v>714</v>
      </c>
      <c r="D884" s="79"/>
      <c r="F884" s="77" t="s">
        <v>714</v>
      </c>
      <c r="G884" s="77" t="s">
        <v>2531</v>
      </c>
      <c r="I884"/>
      <c r="L884" s="83"/>
    </row>
    <row r="885" spans="1:12" x14ac:dyDescent="0.3">
      <c r="A885" s="77" t="s">
        <v>2533</v>
      </c>
      <c r="B885" s="77" t="s">
        <v>2534</v>
      </c>
      <c r="C885" s="77" t="s">
        <v>729</v>
      </c>
      <c r="D885" s="79"/>
      <c r="F885" s="77" t="s">
        <v>729</v>
      </c>
      <c r="G885" s="77" t="s">
        <v>2533</v>
      </c>
      <c r="I885"/>
      <c r="L885" s="83"/>
    </row>
    <row r="886" spans="1:12" x14ac:dyDescent="0.3">
      <c r="A886" s="77" t="s">
        <v>2535</v>
      </c>
      <c r="B886" s="77" t="s">
        <v>2536</v>
      </c>
      <c r="C886" s="77" t="s">
        <v>757</v>
      </c>
      <c r="D886" s="79"/>
      <c r="F886" s="77" t="s">
        <v>757</v>
      </c>
      <c r="G886" s="77" t="s">
        <v>2535</v>
      </c>
      <c r="I886"/>
      <c r="L886" s="83"/>
    </row>
    <row r="887" spans="1:12" x14ac:dyDescent="0.3">
      <c r="A887" s="77" t="s">
        <v>2537</v>
      </c>
      <c r="B887" s="77" t="s">
        <v>2538</v>
      </c>
      <c r="C887" s="77" t="s">
        <v>710</v>
      </c>
      <c r="D887" s="79"/>
      <c r="F887" s="77" t="s">
        <v>710</v>
      </c>
      <c r="G887" s="77" t="s">
        <v>2537</v>
      </c>
      <c r="I887"/>
      <c r="L887" s="83"/>
    </row>
    <row r="888" spans="1:12" x14ac:dyDescent="0.3">
      <c r="A888" s="77" t="s">
        <v>2539</v>
      </c>
      <c r="B888" s="77" t="s">
        <v>2540</v>
      </c>
      <c r="C888" s="77" t="s">
        <v>694</v>
      </c>
      <c r="D888" s="79"/>
      <c r="F888" s="77" t="s">
        <v>694</v>
      </c>
      <c r="G888" s="77" t="s">
        <v>2539</v>
      </c>
      <c r="I888"/>
      <c r="L888" s="83"/>
    </row>
    <row r="889" spans="1:12" x14ac:dyDescent="0.3">
      <c r="A889" s="77" t="s">
        <v>2541</v>
      </c>
      <c r="B889" s="77" t="s">
        <v>2542</v>
      </c>
      <c r="C889" s="77" t="s">
        <v>666</v>
      </c>
      <c r="D889" s="79"/>
      <c r="F889" s="77" t="s">
        <v>666</v>
      </c>
      <c r="G889" s="77" t="s">
        <v>2541</v>
      </c>
      <c r="I889"/>
      <c r="L889" s="83"/>
    </row>
    <row r="890" spans="1:12" x14ac:dyDescent="0.3">
      <c r="A890" s="77" t="s">
        <v>2543</v>
      </c>
      <c r="B890" s="77" t="s">
        <v>2544</v>
      </c>
      <c r="C890" s="77" t="s">
        <v>836</v>
      </c>
      <c r="D890" s="79"/>
      <c r="F890" s="77" t="s">
        <v>836</v>
      </c>
      <c r="G890" s="77" t="s">
        <v>2543</v>
      </c>
      <c r="I890"/>
      <c r="L890" s="83"/>
    </row>
    <row r="891" spans="1:12" x14ac:dyDescent="0.3">
      <c r="A891" s="77" t="s">
        <v>2545</v>
      </c>
      <c r="B891" s="77" t="s">
        <v>2546</v>
      </c>
      <c r="C891" s="77" t="s">
        <v>671</v>
      </c>
      <c r="D891" s="79"/>
      <c r="F891" s="77" t="s">
        <v>671</v>
      </c>
      <c r="G891" s="77" t="s">
        <v>2545</v>
      </c>
      <c r="I891"/>
      <c r="L891" s="83"/>
    </row>
    <row r="892" spans="1:12" x14ac:dyDescent="0.3">
      <c r="A892" s="77" t="s">
        <v>2547</v>
      </c>
      <c r="B892" s="77" t="s">
        <v>2548</v>
      </c>
      <c r="C892" s="77" t="s">
        <v>830</v>
      </c>
      <c r="D892" s="79"/>
      <c r="F892" s="77" t="s">
        <v>830</v>
      </c>
      <c r="G892" s="77" t="s">
        <v>2547</v>
      </c>
      <c r="I892"/>
      <c r="L892" s="83"/>
    </row>
    <row r="893" spans="1:12" x14ac:dyDescent="0.3">
      <c r="A893" s="77" t="s">
        <v>2549</v>
      </c>
      <c r="B893" s="77" t="s">
        <v>2550</v>
      </c>
      <c r="C893" s="77" t="s">
        <v>714</v>
      </c>
      <c r="D893" s="79"/>
      <c r="F893" s="77" t="s">
        <v>714</v>
      </c>
      <c r="G893" s="77" t="s">
        <v>2549</v>
      </c>
      <c r="I893"/>
      <c r="L893" s="83"/>
    </row>
    <row r="894" spans="1:12" x14ac:dyDescent="0.3">
      <c r="A894" s="77" t="s">
        <v>2551</v>
      </c>
      <c r="B894" s="77" t="s">
        <v>2552</v>
      </c>
      <c r="C894" s="77" t="s">
        <v>707</v>
      </c>
      <c r="D894" s="79"/>
      <c r="F894" s="77" t="s">
        <v>707</v>
      </c>
      <c r="G894" s="77" t="s">
        <v>2551</v>
      </c>
      <c r="I894"/>
      <c r="L894" s="83"/>
    </row>
    <row r="895" spans="1:12" x14ac:dyDescent="0.3">
      <c r="A895" s="77" t="s">
        <v>2553</v>
      </c>
      <c r="B895" s="77" t="s">
        <v>2554</v>
      </c>
      <c r="C895" s="77" t="s">
        <v>840</v>
      </c>
      <c r="D895" s="79"/>
      <c r="F895" s="77" t="s">
        <v>840</v>
      </c>
      <c r="G895" s="77" t="s">
        <v>2553</v>
      </c>
      <c r="I895"/>
      <c r="L895" s="83"/>
    </row>
    <row r="896" spans="1:12" x14ac:dyDescent="0.3">
      <c r="A896" s="77" t="s">
        <v>2555</v>
      </c>
      <c r="B896" s="77" t="s">
        <v>2556</v>
      </c>
      <c r="C896" s="77" t="s">
        <v>732</v>
      </c>
      <c r="D896" s="79"/>
      <c r="F896" s="77" t="s">
        <v>732</v>
      </c>
      <c r="G896" s="77" t="s">
        <v>2555</v>
      </c>
      <c r="I896"/>
      <c r="L896" s="83"/>
    </row>
    <row r="897" spans="1:12" x14ac:dyDescent="0.3">
      <c r="A897" s="77" t="s">
        <v>2557</v>
      </c>
      <c r="B897" s="77" t="s">
        <v>2558</v>
      </c>
      <c r="C897" s="77" t="s">
        <v>733</v>
      </c>
      <c r="D897" s="79"/>
      <c r="F897" s="77" t="s">
        <v>733</v>
      </c>
      <c r="G897" s="77" t="s">
        <v>2557</v>
      </c>
      <c r="I897"/>
      <c r="L897" s="83"/>
    </row>
    <row r="898" spans="1:12" x14ac:dyDescent="0.3">
      <c r="A898" s="77" t="s">
        <v>2559</v>
      </c>
      <c r="B898" s="77" t="s">
        <v>2560</v>
      </c>
      <c r="C898" s="77" t="s">
        <v>893</v>
      </c>
      <c r="D898" s="79"/>
      <c r="F898" s="77" t="s">
        <v>893</v>
      </c>
      <c r="G898" s="77" t="s">
        <v>2559</v>
      </c>
      <c r="I898"/>
      <c r="L898" s="83"/>
    </row>
    <row r="899" spans="1:12" x14ac:dyDescent="0.3">
      <c r="A899" s="77" t="s">
        <v>2561</v>
      </c>
      <c r="B899" s="77" t="s">
        <v>2562</v>
      </c>
      <c r="C899" s="77" t="s">
        <v>846</v>
      </c>
      <c r="D899" s="79"/>
      <c r="F899" s="77" t="s">
        <v>846</v>
      </c>
      <c r="G899" s="77" t="s">
        <v>2561</v>
      </c>
      <c r="I899"/>
      <c r="L899" s="83"/>
    </row>
    <row r="900" spans="1:12" x14ac:dyDescent="0.3">
      <c r="A900" s="77" t="s">
        <v>2563</v>
      </c>
      <c r="B900" s="77" t="s">
        <v>2564</v>
      </c>
      <c r="C900" s="77" t="s">
        <v>729</v>
      </c>
      <c r="D900" s="79"/>
      <c r="F900" s="77" t="s">
        <v>729</v>
      </c>
      <c r="G900" s="77" t="s">
        <v>2563</v>
      </c>
      <c r="I900"/>
      <c r="L900" s="83"/>
    </row>
    <row r="901" spans="1:12" x14ac:dyDescent="0.3">
      <c r="A901" s="77" t="s">
        <v>2565</v>
      </c>
      <c r="B901" s="77" t="s">
        <v>2566</v>
      </c>
      <c r="C901" s="77" t="s">
        <v>868</v>
      </c>
      <c r="D901" s="79"/>
      <c r="F901" s="77" t="s">
        <v>868</v>
      </c>
      <c r="G901" s="77" t="s">
        <v>2565</v>
      </c>
      <c r="I901"/>
      <c r="L901" s="83"/>
    </row>
    <row r="902" spans="1:12" x14ac:dyDescent="0.3">
      <c r="A902" s="77" t="s">
        <v>2567</v>
      </c>
      <c r="B902" s="77" t="s">
        <v>2568</v>
      </c>
      <c r="C902" s="77" t="s">
        <v>707</v>
      </c>
      <c r="D902" s="79"/>
      <c r="F902" s="77" t="s">
        <v>707</v>
      </c>
      <c r="G902" s="77" t="s">
        <v>2567</v>
      </c>
      <c r="I902"/>
      <c r="L902" s="83"/>
    </row>
    <row r="903" spans="1:12" x14ac:dyDescent="0.3">
      <c r="A903" s="77" t="s">
        <v>2569</v>
      </c>
      <c r="B903" s="77" t="s">
        <v>2570</v>
      </c>
      <c r="C903" s="77" t="s">
        <v>729</v>
      </c>
      <c r="D903" s="79"/>
      <c r="F903" s="77" t="s">
        <v>729</v>
      </c>
      <c r="G903" s="77" t="s">
        <v>2569</v>
      </c>
      <c r="I903"/>
      <c r="L903" s="83"/>
    </row>
    <row r="904" spans="1:12" x14ac:dyDescent="0.3">
      <c r="A904" s="77" t="s">
        <v>2571</v>
      </c>
      <c r="B904" s="77" t="s">
        <v>2572</v>
      </c>
      <c r="C904" s="77" t="s">
        <v>892</v>
      </c>
      <c r="D904" s="79"/>
      <c r="F904" s="77" t="s">
        <v>892</v>
      </c>
      <c r="G904" s="77" t="s">
        <v>2571</v>
      </c>
      <c r="I904"/>
      <c r="L904" s="83"/>
    </row>
    <row r="905" spans="1:12" x14ac:dyDescent="0.3">
      <c r="A905" s="77" t="s">
        <v>2573</v>
      </c>
      <c r="B905" s="77" t="s">
        <v>2574</v>
      </c>
      <c r="C905" s="77" t="s">
        <v>953</v>
      </c>
      <c r="D905" s="79"/>
      <c r="F905" s="77" t="s">
        <v>953</v>
      </c>
      <c r="G905" s="77" t="s">
        <v>2573</v>
      </c>
      <c r="I905"/>
      <c r="L905" s="83"/>
    </row>
    <row r="906" spans="1:12" x14ac:dyDescent="0.3">
      <c r="A906" s="77" t="s">
        <v>2575</v>
      </c>
      <c r="B906" s="77" t="s">
        <v>2576</v>
      </c>
      <c r="C906" s="77" t="s">
        <v>892</v>
      </c>
      <c r="D906" s="79"/>
      <c r="F906" s="77" t="s">
        <v>892</v>
      </c>
      <c r="G906" s="77" t="s">
        <v>2575</v>
      </c>
      <c r="I906"/>
      <c r="L906" s="83"/>
    </row>
    <row r="907" spans="1:12" x14ac:dyDescent="0.3">
      <c r="A907" s="77" t="s">
        <v>2577</v>
      </c>
      <c r="B907" s="77" t="s">
        <v>2578</v>
      </c>
      <c r="C907" s="77" t="s">
        <v>908</v>
      </c>
      <c r="D907" s="79"/>
      <c r="F907" s="77" t="s">
        <v>908</v>
      </c>
      <c r="G907" s="77" t="s">
        <v>2577</v>
      </c>
      <c r="I907"/>
      <c r="L907" s="83"/>
    </row>
    <row r="908" spans="1:12" x14ac:dyDescent="0.3">
      <c r="A908" s="77" t="s">
        <v>2579</v>
      </c>
      <c r="B908" s="77" t="s">
        <v>2580</v>
      </c>
      <c r="C908" s="77" t="s">
        <v>674</v>
      </c>
      <c r="D908" s="79"/>
      <c r="F908" s="77" t="s">
        <v>674</v>
      </c>
      <c r="G908" s="77" t="s">
        <v>2579</v>
      </c>
      <c r="I908"/>
      <c r="L908" s="83"/>
    </row>
    <row r="909" spans="1:12" x14ac:dyDescent="0.3">
      <c r="A909" s="77" t="s">
        <v>2581</v>
      </c>
      <c r="B909" s="77" t="s">
        <v>2582</v>
      </c>
      <c r="C909" s="77" t="s">
        <v>940</v>
      </c>
      <c r="D909" s="79"/>
      <c r="F909" s="77" t="s">
        <v>940</v>
      </c>
      <c r="G909" s="77" t="s">
        <v>2581</v>
      </c>
      <c r="I909"/>
      <c r="L909" s="83"/>
    </row>
    <row r="910" spans="1:12" x14ac:dyDescent="0.3">
      <c r="A910" s="77" t="s">
        <v>2583</v>
      </c>
      <c r="B910" s="77" t="s">
        <v>2584</v>
      </c>
      <c r="C910" s="77" t="s">
        <v>960</v>
      </c>
      <c r="D910" s="79"/>
      <c r="F910" s="77" t="s">
        <v>960</v>
      </c>
      <c r="G910" s="77" t="s">
        <v>2583</v>
      </c>
      <c r="I910"/>
      <c r="L910" s="83"/>
    </row>
    <row r="911" spans="1:12" x14ac:dyDescent="0.3">
      <c r="A911" s="77" t="s">
        <v>2585</v>
      </c>
      <c r="B911" s="77" t="s">
        <v>2586</v>
      </c>
      <c r="C911" s="77" t="s">
        <v>707</v>
      </c>
      <c r="D911" s="79"/>
      <c r="F911" s="77" t="s">
        <v>707</v>
      </c>
      <c r="G911" s="77" t="s">
        <v>2585</v>
      </c>
      <c r="I911"/>
      <c r="L911" s="83"/>
    </row>
    <row r="912" spans="1:12" x14ac:dyDescent="0.3">
      <c r="A912" s="77" t="s">
        <v>2587</v>
      </c>
      <c r="B912" s="77" t="s">
        <v>2588</v>
      </c>
      <c r="C912" s="77" t="s">
        <v>707</v>
      </c>
      <c r="D912" s="79"/>
      <c r="F912" s="77" t="s">
        <v>707</v>
      </c>
      <c r="G912" s="77" t="s">
        <v>2587</v>
      </c>
      <c r="I912"/>
      <c r="L912" s="83"/>
    </row>
    <row r="913" spans="1:12" x14ac:dyDescent="0.3">
      <c r="A913" s="77" t="s">
        <v>2589</v>
      </c>
      <c r="B913" s="77" t="s">
        <v>2590</v>
      </c>
      <c r="C913" s="77" t="s">
        <v>707</v>
      </c>
      <c r="D913" s="79"/>
      <c r="F913" s="77" t="s">
        <v>707</v>
      </c>
      <c r="G913" s="77" t="s">
        <v>2589</v>
      </c>
      <c r="I913"/>
      <c r="L913" s="83"/>
    </row>
    <row r="914" spans="1:12" x14ac:dyDescent="0.3">
      <c r="A914" s="77" t="s">
        <v>2591</v>
      </c>
      <c r="B914" s="77" t="s">
        <v>2592</v>
      </c>
      <c r="C914" s="77" t="s">
        <v>670</v>
      </c>
      <c r="D914" s="79"/>
      <c r="F914" s="77" t="s">
        <v>670</v>
      </c>
      <c r="G914" s="77" t="s">
        <v>2591</v>
      </c>
      <c r="I914"/>
      <c r="L914" s="83"/>
    </row>
    <row r="915" spans="1:12" x14ac:dyDescent="0.3">
      <c r="A915" s="77" t="s">
        <v>2593</v>
      </c>
      <c r="B915" s="77" t="s">
        <v>2594</v>
      </c>
      <c r="C915" s="77" t="s">
        <v>893</v>
      </c>
      <c r="D915" s="79"/>
      <c r="F915" s="77" t="s">
        <v>893</v>
      </c>
      <c r="G915" s="77" t="s">
        <v>2593</v>
      </c>
      <c r="I915"/>
      <c r="L915" s="83"/>
    </row>
    <row r="916" spans="1:12" x14ac:dyDescent="0.3">
      <c r="A916" s="77" t="s">
        <v>2595</v>
      </c>
      <c r="B916" s="77" t="s">
        <v>2596</v>
      </c>
      <c r="C916" s="77" t="s">
        <v>908</v>
      </c>
      <c r="D916" s="79"/>
      <c r="F916" s="77" t="s">
        <v>908</v>
      </c>
      <c r="G916" s="77" t="s">
        <v>2595</v>
      </c>
      <c r="I916"/>
      <c r="L916" s="83"/>
    </row>
    <row r="917" spans="1:12" x14ac:dyDescent="0.3">
      <c r="A917" s="77" t="s">
        <v>2597</v>
      </c>
      <c r="B917" s="77" t="s">
        <v>2598</v>
      </c>
      <c r="C917" s="77" t="s">
        <v>674</v>
      </c>
      <c r="D917" s="79"/>
      <c r="F917" s="77" t="s">
        <v>674</v>
      </c>
      <c r="G917" s="77" t="s">
        <v>2597</v>
      </c>
      <c r="I917"/>
      <c r="L917" s="83"/>
    </row>
    <row r="918" spans="1:12" x14ac:dyDescent="0.3">
      <c r="A918" s="77" t="s">
        <v>2599</v>
      </c>
      <c r="B918" s="77" t="s">
        <v>2600</v>
      </c>
      <c r="C918" s="77" t="s">
        <v>733</v>
      </c>
      <c r="D918" s="79"/>
      <c r="F918" s="77" t="s">
        <v>733</v>
      </c>
      <c r="G918" s="77" t="s">
        <v>2599</v>
      </c>
      <c r="I918"/>
      <c r="L918" s="83"/>
    </row>
    <row r="919" spans="1:12" x14ac:dyDescent="0.3">
      <c r="A919" s="77" t="s">
        <v>2601</v>
      </c>
      <c r="B919" s="77" t="s">
        <v>2602</v>
      </c>
      <c r="C919" s="77" t="s">
        <v>729</v>
      </c>
      <c r="D919" s="79"/>
      <c r="F919" s="77" t="s">
        <v>729</v>
      </c>
      <c r="G919" s="77" t="s">
        <v>2601</v>
      </c>
      <c r="I919"/>
      <c r="L919" s="83"/>
    </row>
    <row r="920" spans="1:12" x14ac:dyDescent="0.3">
      <c r="A920" s="77" t="s">
        <v>2603</v>
      </c>
      <c r="B920" s="77" t="s">
        <v>2604</v>
      </c>
      <c r="C920" s="77" t="s">
        <v>892</v>
      </c>
      <c r="D920" s="79"/>
      <c r="F920" s="77" t="s">
        <v>892</v>
      </c>
      <c r="G920" s="77" t="s">
        <v>2603</v>
      </c>
      <c r="I920"/>
      <c r="L920" s="83"/>
    </row>
    <row r="921" spans="1:12" x14ac:dyDescent="0.3">
      <c r="A921" s="77" t="s">
        <v>2605</v>
      </c>
      <c r="B921" s="77" t="s">
        <v>2606</v>
      </c>
      <c r="C921" s="77" t="s">
        <v>836</v>
      </c>
      <c r="D921" s="79"/>
      <c r="F921" s="77" t="s">
        <v>836</v>
      </c>
      <c r="G921" s="77" t="s">
        <v>2605</v>
      </c>
      <c r="I921"/>
      <c r="L921" s="83"/>
    </row>
    <row r="922" spans="1:12" x14ac:dyDescent="0.3">
      <c r="A922" s="77" t="s">
        <v>2607</v>
      </c>
      <c r="B922" s="77" t="s">
        <v>2608</v>
      </c>
      <c r="C922" s="77" t="s">
        <v>940</v>
      </c>
      <c r="D922" s="79"/>
      <c r="F922" s="77" t="s">
        <v>940</v>
      </c>
      <c r="G922" s="77" t="s">
        <v>2607</v>
      </c>
      <c r="I922"/>
      <c r="L922" s="83"/>
    </row>
    <row r="923" spans="1:12" x14ac:dyDescent="0.3">
      <c r="A923" s="77" t="s">
        <v>2609</v>
      </c>
      <c r="B923" s="77" t="s">
        <v>2610</v>
      </c>
      <c r="C923" s="77" t="s">
        <v>836</v>
      </c>
      <c r="D923" s="79"/>
      <c r="F923" s="77" t="s">
        <v>836</v>
      </c>
      <c r="G923" s="77" t="s">
        <v>2609</v>
      </c>
      <c r="I923"/>
      <c r="L923" s="83"/>
    </row>
    <row r="924" spans="1:12" x14ac:dyDescent="0.3">
      <c r="A924" s="77" t="s">
        <v>2611</v>
      </c>
      <c r="B924" s="77" t="s">
        <v>2612</v>
      </c>
      <c r="C924" s="77" t="s">
        <v>903</v>
      </c>
      <c r="D924" s="79"/>
      <c r="F924" s="77" t="s">
        <v>903</v>
      </c>
      <c r="G924" s="77" t="s">
        <v>2611</v>
      </c>
      <c r="I924"/>
      <c r="L924" s="83"/>
    </row>
    <row r="925" spans="1:12" x14ac:dyDescent="0.3">
      <c r="A925" s="77" t="s">
        <v>2613</v>
      </c>
      <c r="B925" s="77" t="s">
        <v>2614</v>
      </c>
      <c r="C925" s="77" t="s">
        <v>729</v>
      </c>
      <c r="D925" s="79"/>
      <c r="F925" s="77" t="s">
        <v>729</v>
      </c>
      <c r="G925" s="77" t="s">
        <v>2613</v>
      </c>
      <c r="I925"/>
      <c r="L925" s="83"/>
    </row>
    <row r="926" spans="1:12" x14ac:dyDescent="0.3">
      <c r="A926" s="77" t="s">
        <v>2615</v>
      </c>
      <c r="B926" s="77" t="s">
        <v>2616</v>
      </c>
      <c r="C926" s="77" t="s">
        <v>940</v>
      </c>
      <c r="D926" s="79"/>
      <c r="F926" s="77" t="s">
        <v>940</v>
      </c>
      <c r="G926" s="77" t="s">
        <v>2615</v>
      </c>
      <c r="I926"/>
      <c r="L926" s="83"/>
    </row>
    <row r="927" spans="1:12" x14ac:dyDescent="0.3">
      <c r="A927" s="77" t="s">
        <v>2617</v>
      </c>
      <c r="B927" s="77" t="s">
        <v>2618</v>
      </c>
      <c r="C927" s="77" t="s">
        <v>893</v>
      </c>
      <c r="D927" s="79"/>
      <c r="F927" s="77" t="s">
        <v>893</v>
      </c>
      <c r="G927" s="77" t="s">
        <v>2617</v>
      </c>
      <c r="I927"/>
      <c r="L927" s="83"/>
    </row>
    <row r="928" spans="1:12" x14ac:dyDescent="0.3">
      <c r="A928" s="77" t="s">
        <v>2619</v>
      </c>
      <c r="B928" s="77" t="s">
        <v>2620</v>
      </c>
      <c r="C928" s="77" t="s">
        <v>733</v>
      </c>
      <c r="D928" s="79"/>
      <c r="F928" s="77" t="s">
        <v>733</v>
      </c>
      <c r="G928" s="77" t="s">
        <v>2619</v>
      </c>
      <c r="I928"/>
      <c r="L928" s="83"/>
    </row>
    <row r="929" spans="1:12" x14ac:dyDescent="0.3">
      <c r="A929" s="77" t="s">
        <v>2621</v>
      </c>
      <c r="B929" s="77" t="s">
        <v>2622</v>
      </c>
      <c r="C929" s="77" t="s">
        <v>908</v>
      </c>
      <c r="D929" s="79"/>
      <c r="F929" s="77" t="s">
        <v>908</v>
      </c>
      <c r="G929" s="77" t="s">
        <v>2621</v>
      </c>
      <c r="I929"/>
      <c r="L929" s="83"/>
    </row>
    <row r="930" spans="1:12" x14ac:dyDescent="0.3">
      <c r="A930" s="77" t="s">
        <v>2623</v>
      </c>
      <c r="B930" s="77" t="s">
        <v>2624</v>
      </c>
      <c r="C930" s="77" t="s">
        <v>694</v>
      </c>
      <c r="D930" s="79"/>
      <c r="F930" s="77" t="s">
        <v>694</v>
      </c>
      <c r="G930" s="77" t="s">
        <v>2623</v>
      </c>
      <c r="I930"/>
      <c r="L930" s="83"/>
    </row>
    <row r="931" spans="1:12" x14ac:dyDescent="0.3">
      <c r="A931" s="77" t="s">
        <v>2625</v>
      </c>
      <c r="B931" s="77" t="s">
        <v>2626</v>
      </c>
      <c r="C931" s="77" t="s">
        <v>940</v>
      </c>
      <c r="D931" s="79"/>
      <c r="F931" s="77" t="s">
        <v>940</v>
      </c>
      <c r="G931" s="77" t="s">
        <v>2625</v>
      </c>
      <c r="I931"/>
      <c r="L931" s="83"/>
    </row>
    <row r="932" spans="1:12" x14ac:dyDescent="0.3">
      <c r="A932" s="77" t="s">
        <v>2627</v>
      </c>
      <c r="B932" s="77" t="s">
        <v>2628</v>
      </c>
      <c r="C932" s="77" t="s">
        <v>892</v>
      </c>
      <c r="D932" s="79"/>
      <c r="F932" s="77" t="s">
        <v>892</v>
      </c>
      <c r="G932" s="77" t="s">
        <v>2627</v>
      </c>
      <c r="I932"/>
      <c r="L932" s="83"/>
    </row>
    <row r="933" spans="1:12" x14ac:dyDescent="0.3">
      <c r="A933" s="77" t="s">
        <v>2629</v>
      </c>
      <c r="B933" s="77" t="s">
        <v>2630</v>
      </c>
      <c r="C933" s="77" t="s">
        <v>714</v>
      </c>
      <c r="D933" s="79"/>
      <c r="F933" s="77" t="s">
        <v>714</v>
      </c>
      <c r="G933" s="77" t="s">
        <v>2629</v>
      </c>
      <c r="I933"/>
      <c r="L933" s="83"/>
    </row>
    <row r="934" spans="1:12" x14ac:dyDescent="0.3">
      <c r="A934" s="77" t="s">
        <v>2631</v>
      </c>
      <c r="B934" s="77" t="s">
        <v>2632</v>
      </c>
      <c r="C934" s="77" t="s">
        <v>767</v>
      </c>
      <c r="D934" s="79"/>
      <c r="F934" s="77" t="s">
        <v>767</v>
      </c>
      <c r="G934" s="77" t="s">
        <v>2631</v>
      </c>
      <c r="I934"/>
      <c r="L934" s="83"/>
    </row>
    <row r="935" spans="1:12" x14ac:dyDescent="0.3">
      <c r="A935" s="77" t="s">
        <v>2633</v>
      </c>
      <c r="B935" s="77" t="s">
        <v>2634</v>
      </c>
      <c r="C935" s="77" t="s">
        <v>868</v>
      </c>
      <c r="D935" s="79"/>
      <c r="F935" s="77" t="s">
        <v>868</v>
      </c>
      <c r="G935" s="77" t="s">
        <v>2633</v>
      </c>
      <c r="I935"/>
      <c r="L935" s="83"/>
    </row>
    <row r="936" spans="1:12" x14ac:dyDescent="0.3">
      <c r="A936" s="77" t="s">
        <v>2635</v>
      </c>
      <c r="B936" s="77" t="s">
        <v>2636</v>
      </c>
      <c r="C936" s="77" t="s">
        <v>674</v>
      </c>
      <c r="D936" s="79"/>
      <c r="F936" s="77" t="s">
        <v>674</v>
      </c>
      <c r="G936" s="77" t="s">
        <v>2635</v>
      </c>
      <c r="I936"/>
      <c r="L936" s="83"/>
    </row>
    <row r="937" spans="1:12" x14ac:dyDescent="0.3">
      <c r="A937" s="77" t="s">
        <v>2637</v>
      </c>
      <c r="B937" s="77" t="s">
        <v>2638</v>
      </c>
      <c r="C937" s="77" t="s">
        <v>702</v>
      </c>
      <c r="D937" s="79"/>
      <c r="F937" s="77" t="s">
        <v>702</v>
      </c>
      <c r="G937" s="77" t="s">
        <v>2637</v>
      </c>
      <c r="I937"/>
      <c r="L937" s="83"/>
    </row>
    <row r="938" spans="1:12" x14ac:dyDescent="0.3">
      <c r="A938" s="77" t="s">
        <v>2639</v>
      </c>
      <c r="B938" s="77" t="s">
        <v>2640</v>
      </c>
      <c r="C938" s="77" t="s">
        <v>714</v>
      </c>
      <c r="D938" s="79"/>
      <c r="F938" s="77" t="s">
        <v>714</v>
      </c>
      <c r="G938" s="77" t="s">
        <v>2639</v>
      </c>
      <c r="I938"/>
      <c r="L938" s="83"/>
    </row>
    <row r="939" spans="1:12" x14ac:dyDescent="0.3">
      <c r="A939" s="77" t="s">
        <v>2641</v>
      </c>
      <c r="B939" s="77" t="s">
        <v>2642</v>
      </c>
      <c r="C939" s="77" t="s">
        <v>850</v>
      </c>
      <c r="D939" s="79"/>
      <c r="F939" s="77" t="s">
        <v>850</v>
      </c>
      <c r="G939" s="77" t="s">
        <v>2641</v>
      </c>
      <c r="I939"/>
      <c r="L939" s="83"/>
    </row>
    <row r="940" spans="1:12" x14ac:dyDescent="0.3">
      <c r="A940" s="77" t="s">
        <v>2643</v>
      </c>
      <c r="B940" s="77" t="s">
        <v>2644</v>
      </c>
      <c r="C940" s="77" t="s">
        <v>671</v>
      </c>
      <c r="D940" s="79"/>
      <c r="F940" s="77" t="s">
        <v>671</v>
      </c>
      <c r="G940" s="77" t="s">
        <v>2643</v>
      </c>
      <c r="I940"/>
      <c r="L940" s="83"/>
    </row>
    <row r="941" spans="1:12" x14ac:dyDescent="0.3">
      <c r="A941" s="77" t="s">
        <v>2645</v>
      </c>
      <c r="B941" s="77" t="s">
        <v>2646</v>
      </c>
      <c r="C941" s="77" t="s">
        <v>707</v>
      </c>
      <c r="D941" s="79"/>
      <c r="F941" s="77" t="s">
        <v>707</v>
      </c>
      <c r="G941" s="77" t="s">
        <v>2645</v>
      </c>
      <c r="I941"/>
      <c r="L941" s="83"/>
    </row>
    <row r="942" spans="1:12" x14ac:dyDescent="0.3">
      <c r="A942" s="77" t="s">
        <v>2647</v>
      </c>
      <c r="B942" s="77" t="s">
        <v>2648</v>
      </c>
      <c r="C942" s="77" t="s">
        <v>726</v>
      </c>
      <c r="D942" s="79"/>
      <c r="F942" s="77" t="s">
        <v>726</v>
      </c>
      <c r="G942" s="77" t="s">
        <v>2647</v>
      </c>
      <c r="I942"/>
      <c r="L942" s="83"/>
    </row>
    <row r="943" spans="1:12" x14ac:dyDescent="0.3">
      <c r="A943" s="77" t="s">
        <v>2649</v>
      </c>
      <c r="B943" s="77" t="s">
        <v>2650</v>
      </c>
      <c r="C943" s="77" t="s">
        <v>702</v>
      </c>
      <c r="D943" s="79"/>
      <c r="F943" s="77" t="s">
        <v>702</v>
      </c>
      <c r="G943" s="77" t="s">
        <v>2649</v>
      </c>
      <c r="I943"/>
      <c r="L943" s="83"/>
    </row>
    <row r="944" spans="1:12" x14ac:dyDescent="0.3">
      <c r="A944" s="77" t="s">
        <v>2651</v>
      </c>
      <c r="B944" s="77" t="s">
        <v>2652</v>
      </c>
      <c r="C944" s="77" t="s">
        <v>892</v>
      </c>
      <c r="D944" s="79"/>
      <c r="F944" s="77" t="s">
        <v>892</v>
      </c>
      <c r="G944" s="77" t="s">
        <v>2651</v>
      </c>
      <c r="I944"/>
      <c r="L944" s="83"/>
    </row>
    <row r="945" spans="1:12" x14ac:dyDescent="0.3">
      <c r="A945" s="77" t="s">
        <v>2653</v>
      </c>
      <c r="B945" s="77" t="s">
        <v>2654</v>
      </c>
      <c r="C945" s="77" t="s">
        <v>850</v>
      </c>
      <c r="D945" s="79"/>
      <c r="F945" s="77" t="s">
        <v>850</v>
      </c>
      <c r="G945" s="77" t="s">
        <v>2653</v>
      </c>
      <c r="I945"/>
      <c r="L945" s="83"/>
    </row>
    <row r="946" spans="1:12" x14ac:dyDescent="0.3">
      <c r="A946" s="77" t="s">
        <v>2655</v>
      </c>
      <c r="B946" s="77" t="s">
        <v>2656</v>
      </c>
      <c r="C946" s="77" t="s">
        <v>729</v>
      </c>
      <c r="D946" s="79"/>
      <c r="F946" s="77" t="s">
        <v>729</v>
      </c>
      <c r="G946" s="77" t="s">
        <v>2655</v>
      </c>
      <c r="I946"/>
      <c r="L946" s="83"/>
    </row>
    <row r="947" spans="1:12" x14ac:dyDescent="0.3">
      <c r="A947" s="77" t="s">
        <v>2657</v>
      </c>
      <c r="B947" s="77" t="s">
        <v>2658</v>
      </c>
      <c r="C947" s="77" t="s">
        <v>940</v>
      </c>
      <c r="D947" s="79"/>
      <c r="F947" s="77" t="s">
        <v>940</v>
      </c>
      <c r="G947" s="77" t="s">
        <v>2657</v>
      </c>
      <c r="I947"/>
      <c r="L947" s="83"/>
    </row>
    <row r="948" spans="1:12" x14ac:dyDescent="0.3">
      <c r="A948" s="77" t="s">
        <v>2659</v>
      </c>
      <c r="B948" s="77" t="s">
        <v>2660</v>
      </c>
      <c r="C948" s="77" t="s">
        <v>879</v>
      </c>
      <c r="D948" s="79"/>
      <c r="F948" s="77" t="s">
        <v>879</v>
      </c>
      <c r="G948" s="77" t="s">
        <v>2659</v>
      </c>
      <c r="I948"/>
      <c r="L948" s="83"/>
    </row>
    <row r="949" spans="1:12" x14ac:dyDescent="0.3">
      <c r="A949" s="77" t="s">
        <v>2661</v>
      </c>
      <c r="B949" s="77" t="s">
        <v>2662</v>
      </c>
      <c r="C949" s="77" t="s">
        <v>694</v>
      </c>
      <c r="D949" s="79"/>
      <c r="F949" s="77" t="s">
        <v>694</v>
      </c>
      <c r="G949" s="77" t="s">
        <v>2661</v>
      </c>
      <c r="I949"/>
      <c r="L949" s="83"/>
    </row>
    <row r="950" spans="1:12" x14ac:dyDescent="0.3">
      <c r="A950" s="77" t="s">
        <v>2663</v>
      </c>
      <c r="B950" s="77" t="s">
        <v>2664</v>
      </c>
      <c r="C950" s="77" t="s">
        <v>898</v>
      </c>
      <c r="D950" s="79"/>
      <c r="F950" s="77" t="s">
        <v>898</v>
      </c>
      <c r="G950" s="77" t="s">
        <v>2663</v>
      </c>
      <c r="I950"/>
      <c r="L950" s="83"/>
    </row>
    <row r="951" spans="1:12" x14ac:dyDescent="0.3">
      <c r="A951" s="77" t="s">
        <v>2665</v>
      </c>
      <c r="B951" s="77" t="s">
        <v>2666</v>
      </c>
      <c r="C951" s="77" t="s">
        <v>892</v>
      </c>
      <c r="D951" s="79"/>
      <c r="F951" s="77" t="s">
        <v>892</v>
      </c>
      <c r="G951" s="77" t="s">
        <v>2665</v>
      </c>
      <c r="I951"/>
      <c r="L951" s="83"/>
    </row>
    <row r="952" spans="1:12" x14ac:dyDescent="0.3">
      <c r="A952" s="77" t="s">
        <v>2667</v>
      </c>
      <c r="B952" s="77" t="s">
        <v>2668</v>
      </c>
      <c r="C952" s="77" t="s">
        <v>679</v>
      </c>
      <c r="D952" s="79"/>
      <c r="F952" s="77" t="s">
        <v>679</v>
      </c>
      <c r="G952" s="77" t="s">
        <v>2667</v>
      </c>
      <c r="I952"/>
      <c r="L952" s="83"/>
    </row>
    <row r="953" spans="1:12" x14ac:dyDescent="0.3">
      <c r="A953" s="77" t="s">
        <v>2669</v>
      </c>
      <c r="B953" s="77" t="s">
        <v>2670</v>
      </c>
      <c r="C953" s="77" t="s">
        <v>686</v>
      </c>
      <c r="D953" s="79"/>
      <c r="F953" s="77" t="s">
        <v>686</v>
      </c>
      <c r="G953" s="77" t="s">
        <v>2669</v>
      </c>
      <c r="I953"/>
      <c r="L953" s="83"/>
    </row>
    <row r="954" spans="1:12" x14ac:dyDescent="0.3">
      <c r="A954" s="77" t="s">
        <v>2671</v>
      </c>
      <c r="B954" s="77" t="s">
        <v>2672</v>
      </c>
      <c r="C954" s="77" t="s">
        <v>674</v>
      </c>
      <c r="D954" s="79"/>
      <c r="F954" s="77" t="s">
        <v>674</v>
      </c>
      <c r="G954" s="77" t="s">
        <v>2671</v>
      </c>
      <c r="I954"/>
      <c r="L954" s="83"/>
    </row>
    <row r="955" spans="1:12" x14ac:dyDescent="0.3">
      <c r="A955" s="77" t="s">
        <v>2673</v>
      </c>
      <c r="B955" s="77" t="s">
        <v>2674</v>
      </c>
      <c r="C955" s="77" t="s">
        <v>757</v>
      </c>
      <c r="D955" s="79"/>
      <c r="F955" s="77" t="s">
        <v>757</v>
      </c>
      <c r="G955" s="77" t="s">
        <v>2673</v>
      </c>
      <c r="I955"/>
      <c r="L955" s="83"/>
    </row>
    <row r="956" spans="1:12" x14ac:dyDescent="0.3">
      <c r="A956" s="77" t="s">
        <v>2675</v>
      </c>
      <c r="B956" s="77" t="s">
        <v>2676</v>
      </c>
      <c r="C956" s="77" t="s">
        <v>908</v>
      </c>
      <c r="D956" s="79"/>
      <c r="F956" s="77" t="s">
        <v>908</v>
      </c>
      <c r="G956" s="77" t="s">
        <v>2675</v>
      </c>
      <c r="I956"/>
      <c r="L956" s="83"/>
    </row>
    <row r="957" spans="1:12" x14ac:dyDescent="0.3">
      <c r="A957" s="77" t="s">
        <v>2677</v>
      </c>
      <c r="B957" s="77" t="s">
        <v>2678</v>
      </c>
      <c r="C957" s="77" t="s">
        <v>767</v>
      </c>
      <c r="D957" s="79"/>
      <c r="F957" s="77" t="s">
        <v>767</v>
      </c>
      <c r="G957" s="77" t="s">
        <v>2677</v>
      </c>
      <c r="I957"/>
      <c r="L957" s="83"/>
    </row>
    <row r="958" spans="1:12" x14ac:dyDescent="0.3">
      <c r="A958" s="77" t="s">
        <v>2679</v>
      </c>
      <c r="B958" s="77" t="s">
        <v>2680</v>
      </c>
      <c r="C958" s="77" t="s">
        <v>809</v>
      </c>
      <c r="D958" s="79"/>
      <c r="F958" s="77" t="s">
        <v>809</v>
      </c>
      <c r="G958" s="77" t="s">
        <v>2679</v>
      </c>
      <c r="I958"/>
      <c r="L958" s="83"/>
    </row>
    <row r="959" spans="1:12" x14ac:dyDescent="0.3">
      <c r="A959" s="77" t="s">
        <v>2681</v>
      </c>
      <c r="B959" s="77" t="s">
        <v>2682</v>
      </c>
      <c r="C959" s="77" t="s">
        <v>714</v>
      </c>
      <c r="D959" s="79"/>
      <c r="F959" s="77" t="s">
        <v>714</v>
      </c>
      <c r="G959" s="77" t="s">
        <v>2681</v>
      </c>
      <c r="I959"/>
      <c r="L959" s="83"/>
    </row>
    <row r="960" spans="1:12" x14ac:dyDescent="0.3">
      <c r="A960" s="77" t="s">
        <v>2683</v>
      </c>
      <c r="B960" s="77" t="s">
        <v>2684</v>
      </c>
      <c r="C960" s="77" t="s">
        <v>893</v>
      </c>
      <c r="D960" s="79"/>
      <c r="F960" s="77" t="s">
        <v>893</v>
      </c>
      <c r="G960" s="77" t="s">
        <v>2683</v>
      </c>
      <c r="I960"/>
      <c r="L960" s="83"/>
    </row>
    <row r="961" spans="1:12" x14ac:dyDescent="0.3">
      <c r="A961" s="77" t="s">
        <v>2685</v>
      </c>
      <c r="B961" s="77" t="s">
        <v>2686</v>
      </c>
      <c r="C961" s="77" t="s">
        <v>739</v>
      </c>
      <c r="D961" s="79"/>
      <c r="F961" s="77" t="s">
        <v>739</v>
      </c>
      <c r="G961" s="77" t="s">
        <v>2685</v>
      </c>
      <c r="I961"/>
      <c r="L961" s="83"/>
    </row>
    <row r="962" spans="1:12" x14ac:dyDescent="0.3">
      <c r="A962" s="77" t="s">
        <v>2687</v>
      </c>
      <c r="B962" s="77" t="s">
        <v>2688</v>
      </c>
      <c r="C962" s="77" t="s">
        <v>733</v>
      </c>
      <c r="D962" s="79"/>
      <c r="F962" s="77" t="s">
        <v>733</v>
      </c>
      <c r="G962" s="77" t="s">
        <v>2687</v>
      </c>
      <c r="I962"/>
      <c r="L962" s="83"/>
    </row>
    <row r="963" spans="1:12" x14ac:dyDescent="0.3">
      <c r="A963" s="77" t="s">
        <v>2689</v>
      </c>
      <c r="B963" s="77" t="s">
        <v>2690</v>
      </c>
      <c r="C963" s="77" t="s">
        <v>714</v>
      </c>
      <c r="D963" s="79"/>
      <c r="F963" s="77" t="s">
        <v>714</v>
      </c>
      <c r="G963" s="77" t="s">
        <v>2689</v>
      </c>
      <c r="I963"/>
      <c r="L963" s="83"/>
    </row>
    <row r="964" spans="1:12" x14ac:dyDescent="0.3">
      <c r="A964" s="77" t="s">
        <v>2691</v>
      </c>
      <c r="B964" s="77" t="s">
        <v>2692</v>
      </c>
      <c r="C964" s="77" t="s">
        <v>868</v>
      </c>
      <c r="D964" s="79"/>
      <c r="F964" s="77" t="s">
        <v>868</v>
      </c>
      <c r="G964" s="77" t="s">
        <v>2691</v>
      </c>
      <c r="I964"/>
      <c r="L964" s="83"/>
    </row>
    <row r="965" spans="1:12" x14ac:dyDescent="0.3">
      <c r="A965" s="77" t="s">
        <v>2693</v>
      </c>
      <c r="B965" s="77" t="s">
        <v>2694</v>
      </c>
      <c r="C965" s="77" t="s">
        <v>850</v>
      </c>
      <c r="D965" s="79"/>
      <c r="F965" s="77" t="s">
        <v>850</v>
      </c>
      <c r="G965" s="77" t="s">
        <v>2693</v>
      </c>
      <c r="I965"/>
      <c r="L965" s="83"/>
    </row>
    <row r="966" spans="1:12" x14ac:dyDescent="0.3">
      <c r="A966" s="77" t="s">
        <v>2695</v>
      </c>
      <c r="B966" s="77" t="s">
        <v>2696</v>
      </c>
      <c r="C966" s="77" t="s">
        <v>868</v>
      </c>
      <c r="D966" s="79"/>
      <c r="F966" s="77" t="s">
        <v>868</v>
      </c>
      <c r="G966" s="77" t="s">
        <v>2695</v>
      </c>
      <c r="I966"/>
      <c r="L966" s="83"/>
    </row>
    <row r="967" spans="1:12" x14ac:dyDescent="0.3">
      <c r="A967" s="77" t="s">
        <v>2697</v>
      </c>
      <c r="B967" s="77" t="s">
        <v>2698</v>
      </c>
      <c r="C967" s="77" t="s">
        <v>694</v>
      </c>
      <c r="D967" s="79"/>
      <c r="F967" s="77" t="s">
        <v>694</v>
      </c>
      <c r="G967" s="77" t="s">
        <v>2697</v>
      </c>
      <c r="I967"/>
      <c r="L967" s="83"/>
    </row>
    <row r="968" spans="1:12" x14ac:dyDescent="0.3">
      <c r="A968" s="77" t="s">
        <v>2699</v>
      </c>
      <c r="B968" s="77" t="s">
        <v>2700</v>
      </c>
      <c r="C968" s="77" t="s">
        <v>666</v>
      </c>
      <c r="D968" s="79"/>
      <c r="F968" s="77" t="s">
        <v>666</v>
      </c>
      <c r="G968" s="77" t="s">
        <v>2699</v>
      </c>
      <c r="I968"/>
      <c r="L968" s="83"/>
    </row>
    <row r="969" spans="1:12" x14ac:dyDescent="0.3">
      <c r="A969" s="77" t="s">
        <v>2701</v>
      </c>
      <c r="B969" s="77" t="s">
        <v>2702</v>
      </c>
      <c r="C969" s="77" t="s">
        <v>922</v>
      </c>
      <c r="D969" s="79"/>
      <c r="F969" s="77" t="s">
        <v>922</v>
      </c>
      <c r="G969" s="77" t="s">
        <v>2701</v>
      </c>
      <c r="I969"/>
      <c r="L969" s="83"/>
    </row>
    <row r="970" spans="1:12" x14ac:dyDescent="0.3">
      <c r="A970" s="77" t="s">
        <v>2703</v>
      </c>
      <c r="B970" s="77" t="s">
        <v>2704</v>
      </c>
      <c r="C970" s="77" t="s">
        <v>882</v>
      </c>
      <c r="D970" s="79"/>
      <c r="F970" s="77" t="s">
        <v>882</v>
      </c>
      <c r="G970" s="77" t="s">
        <v>2703</v>
      </c>
      <c r="I970"/>
      <c r="L970" s="83"/>
    </row>
    <row r="971" spans="1:12" x14ac:dyDescent="0.3">
      <c r="A971" s="77" t="s">
        <v>2705</v>
      </c>
      <c r="B971" s="77" t="s">
        <v>2706</v>
      </c>
      <c r="C971" s="77" t="s">
        <v>868</v>
      </c>
      <c r="D971" s="79"/>
      <c r="F971" s="77" t="s">
        <v>868</v>
      </c>
      <c r="G971" s="77" t="s">
        <v>2705</v>
      </c>
      <c r="I971"/>
      <c r="L971" s="83"/>
    </row>
    <row r="972" spans="1:12" x14ac:dyDescent="0.3">
      <c r="A972" s="77" t="s">
        <v>2707</v>
      </c>
      <c r="B972" s="77" t="s">
        <v>2708</v>
      </c>
      <c r="C972" s="77" t="s">
        <v>707</v>
      </c>
      <c r="D972" s="79"/>
      <c r="F972" s="77" t="s">
        <v>707</v>
      </c>
      <c r="G972" s="77" t="s">
        <v>2707</v>
      </c>
      <c r="I972"/>
      <c r="L972" s="83"/>
    </row>
    <row r="973" spans="1:12" x14ac:dyDescent="0.3">
      <c r="A973" s="77" t="s">
        <v>2709</v>
      </c>
      <c r="B973" s="77" t="s">
        <v>2710</v>
      </c>
      <c r="C973" s="77" t="s">
        <v>674</v>
      </c>
      <c r="D973" s="79"/>
      <c r="F973" s="77" t="s">
        <v>674</v>
      </c>
      <c r="G973" s="77" t="s">
        <v>2709</v>
      </c>
      <c r="I973"/>
      <c r="L973" s="83"/>
    </row>
    <row r="974" spans="1:12" x14ac:dyDescent="0.3">
      <c r="A974" s="77" t="s">
        <v>2711</v>
      </c>
      <c r="B974" s="77" t="s">
        <v>2712</v>
      </c>
      <c r="C974" s="77" t="s">
        <v>892</v>
      </c>
      <c r="D974" s="79"/>
      <c r="F974" s="77" t="s">
        <v>892</v>
      </c>
      <c r="G974" s="77" t="s">
        <v>2711</v>
      </c>
      <c r="I974"/>
      <c r="L974" s="83"/>
    </row>
    <row r="975" spans="1:12" x14ac:dyDescent="0.3">
      <c r="A975" s="77" t="s">
        <v>2713</v>
      </c>
      <c r="B975" s="77" t="s">
        <v>2714</v>
      </c>
      <c r="C975" s="77" t="s">
        <v>733</v>
      </c>
      <c r="D975" s="79"/>
      <c r="F975" s="77" t="s">
        <v>733</v>
      </c>
      <c r="G975" s="77" t="s">
        <v>2713</v>
      </c>
      <c r="I975"/>
      <c r="L975" s="83"/>
    </row>
    <row r="976" spans="1:12" x14ac:dyDescent="0.3">
      <c r="A976" s="77" t="s">
        <v>2715</v>
      </c>
      <c r="B976" s="77" t="s">
        <v>2716</v>
      </c>
      <c r="C976" s="77" t="s">
        <v>695</v>
      </c>
      <c r="D976" s="79"/>
      <c r="F976" s="77" t="s">
        <v>695</v>
      </c>
      <c r="G976" s="77" t="s">
        <v>2715</v>
      </c>
      <c r="I976"/>
      <c r="L976" s="83"/>
    </row>
    <row r="977" spans="1:12" x14ac:dyDescent="0.3">
      <c r="A977" s="77" t="s">
        <v>2717</v>
      </c>
      <c r="B977" s="77" t="s">
        <v>2718</v>
      </c>
      <c r="C977" s="77" t="s">
        <v>707</v>
      </c>
      <c r="D977" s="79"/>
      <c r="F977" s="77" t="s">
        <v>707</v>
      </c>
      <c r="G977" s="77" t="s">
        <v>2717</v>
      </c>
      <c r="I977"/>
      <c r="L977" s="83"/>
    </row>
    <row r="978" spans="1:12" x14ac:dyDescent="0.3">
      <c r="A978" s="77" t="s">
        <v>2719</v>
      </c>
      <c r="B978" s="77" t="s">
        <v>2720</v>
      </c>
      <c r="C978" s="77" t="s">
        <v>868</v>
      </c>
      <c r="D978" s="79"/>
      <c r="F978" s="77" t="s">
        <v>868</v>
      </c>
      <c r="G978" s="77" t="s">
        <v>2719</v>
      </c>
      <c r="I978"/>
      <c r="L978" s="83"/>
    </row>
    <row r="979" spans="1:12" x14ac:dyDescent="0.3">
      <c r="A979" s="77" t="s">
        <v>2721</v>
      </c>
      <c r="B979" s="77" t="s">
        <v>2722</v>
      </c>
      <c r="C979" s="77" t="s">
        <v>736</v>
      </c>
      <c r="D979" s="79"/>
      <c r="F979" s="77" t="s">
        <v>736</v>
      </c>
      <c r="G979" s="77" t="s">
        <v>2721</v>
      </c>
      <c r="I979"/>
      <c r="L979" s="83"/>
    </row>
    <row r="980" spans="1:12" x14ac:dyDescent="0.3">
      <c r="A980" s="77" t="s">
        <v>2723</v>
      </c>
      <c r="B980" s="77" t="s">
        <v>2724</v>
      </c>
      <c r="C980" s="77" t="s">
        <v>892</v>
      </c>
      <c r="D980" s="79"/>
      <c r="F980" s="77" t="s">
        <v>892</v>
      </c>
      <c r="G980" s="77" t="s">
        <v>2723</v>
      </c>
      <c r="I980"/>
      <c r="L980" s="83"/>
    </row>
    <row r="981" spans="1:12" x14ac:dyDescent="0.3">
      <c r="A981" s="77" t="s">
        <v>2725</v>
      </c>
      <c r="B981" s="77" t="s">
        <v>2726</v>
      </c>
      <c r="C981" s="77" t="s">
        <v>711</v>
      </c>
      <c r="D981" s="79"/>
      <c r="F981" s="77" t="s">
        <v>711</v>
      </c>
      <c r="G981" s="77" t="s">
        <v>2725</v>
      </c>
      <c r="I981"/>
      <c r="L981" s="83"/>
    </row>
    <row r="982" spans="1:12" x14ac:dyDescent="0.3">
      <c r="A982" s="77" t="s">
        <v>2727</v>
      </c>
      <c r="B982" s="77" t="s">
        <v>2728</v>
      </c>
      <c r="C982" s="77" t="s">
        <v>679</v>
      </c>
      <c r="D982" s="79"/>
      <c r="F982" s="77" t="s">
        <v>679</v>
      </c>
      <c r="G982" s="77" t="s">
        <v>2727</v>
      </c>
      <c r="I982"/>
      <c r="L982" s="83"/>
    </row>
    <row r="983" spans="1:12" x14ac:dyDescent="0.3">
      <c r="A983" s="77" t="s">
        <v>2729</v>
      </c>
      <c r="B983" s="77" t="s">
        <v>2730</v>
      </c>
      <c r="C983" s="77" t="s">
        <v>868</v>
      </c>
      <c r="D983" s="79"/>
      <c r="F983" s="77" t="s">
        <v>868</v>
      </c>
      <c r="G983" s="77" t="s">
        <v>2729</v>
      </c>
      <c r="I983"/>
      <c r="L983" s="83"/>
    </row>
    <row r="984" spans="1:12" x14ac:dyDescent="0.3">
      <c r="A984" s="77" t="s">
        <v>2731</v>
      </c>
      <c r="B984" s="77" t="s">
        <v>2732</v>
      </c>
      <c r="C984" s="77" t="s">
        <v>846</v>
      </c>
      <c r="D984" s="79"/>
      <c r="F984" s="77" t="s">
        <v>846</v>
      </c>
      <c r="G984" s="77" t="s">
        <v>2731</v>
      </c>
      <c r="I984"/>
      <c r="L984" s="83"/>
    </row>
    <row r="985" spans="1:12" x14ac:dyDescent="0.3">
      <c r="A985" s="77" t="s">
        <v>2733</v>
      </c>
      <c r="B985" s="77" t="s">
        <v>2734</v>
      </c>
      <c r="C985" s="77" t="s">
        <v>694</v>
      </c>
      <c r="D985" s="79"/>
      <c r="F985" s="77" t="s">
        <v>694</v>
      </c>
      <c r="G985" s="77" t="s">
        <v>2733</v>
      </c>
      <c r="I985"/>
      <c r="L985" s="83"/>
    </row>
    <row r="986" spans="1:12" x14ac:dyDescent="0.3">
      <c r="A986" s="77" t="s">
        <v>2735</v>
      </c>
      <c r="B986" s="77" t="s">
        <v>2736</v>
      </c>
      <c r="C986" s="77" t="s">
        <v>695</v>
      </c>
      <c r="D986" s="79"/>
      <c r="F986" s="77" t="s">
        <v>695</v>
      </c>
      <c r="G986" s="77" t="s">
        <v>2735</v>
      </c>
      <c r="I986"/>
      <c r="L986" s="83"/>
    </row>
    <row r="987" spans="1:12" x14ac:dyDescent="0.3">
      <c r="A987" s="77" t="s">
        <v>2737</v>
      </c>
      <c r="B987" s="77" t="s">
        <v>2738</v>
      </c>
      <c r="C987" s="77" t="s">
        <v>926</v>
      </c>
      <c r="D987" s="79"/>
      <c r="F987" s="77" t="s">
        <v>926</v>
      </c>
      <c r="G987" s="77" t="s">
        <v>2737</v>
      </c>
      <c r="I987"/>
      <c r="L987" s="83"/>
    </row>
    <row r="988" spans="1:12" x14ac:dyDescent="0.3">
      <c r="A988" s="77" t="s">
        <v>2739</v>
      </c>
      <c r="B988" s="77" t="s">
        <v>2740</v>
      </c>
      <c r="C988" s="77" t="s">
        <v>746</v>
      </c>
      <c r="D988" s="79"/>
      <c r="F988" s="77" t="s">
        <v>746</v>
      </c>
      <c r="G988" s="77" t="s">
        <v>2739</v>
      </c>
      <c r="I988"/>
      <c r="L988" s="83"/>
    </row>
    <row r="989" spans="1:12" x14ac:dyDescent="0.3">
      <c r="A989" s="77" t="s">
        <v>2741</v>
      </c>
      <c r="B989" s="77" t="s">
        <v>2742</v>
      </c>
      <c r="C989" s="77" t="s">
        <v>719</v>
      </c>
      <c r="D989" s="79"/>
      <c r="F989" s="77" t="s">
        <v>719</v>
      </c>
      <c r="G989" s="77" t="s">
        <v>2741</v>
      </c>
      <c r="I989"/>
      <c r="L989" s="83"/>
    </row>
    <row r="990" spans="1:12" x14ac:dyDescent="0.3">
      <c r="A990" s="77" t="s">
        <v>2743</v>
      </c>
      <c r="B990" s="77" t="s">
        <v>2744</v>
      </c>
      <c r="C990" s="77" t="s">
        <v>694</v>
      </c>
      <c r="D990" s="79"/>
      <c r="F990" s="77" t="s">
        <v>694</v>
      </c>
      <c r="G990" s="77" t="s">
        <v>2743</v>
      </c>
      <c r="I990"/>
      <c r="L990" s="83"/>
    </row>
    <row r="991" spans="1:12" x14ac:dyDescent="0.3">
      <c r="A991" s="77" t="s">
        <v>2745</v>
      </c>
      <c r="B991" s="77" t="s">
        <v>2746</v>
      </c>
      <c r="C991" s="77" t="s">
        <v>732</v>
      </c>
      <c r="D991" s="79"/>
      <c r="F991" s="77" t="s">
        <v>732</v>
      </c>
      <c r="G991" s="77" t="s">
        <v>2745</v>
      </c>
      <c r="I991"/>
      <c r="L991" s="83"/>
    </row>
    <row r="992" spans="1:12" x14ac:dyDescent="0.3">
      <c r="A992" s="77" t="s">
        <v>2747</v>
      </c>
      <c r="B992" s="77" t="s">
        <v>2748</v>
      </c>
      <c r="C992" s="77" t="s">
        <v>691</v>
      </c>
      <c r="D992" s="79"/>
      <c r="F992" s="77" t="s">
        <v>691</v>
      </c>
      <c r="G992" s="77" t="s">
        <v>2747</v>
      </c>
      <c r="I992"/>
      <c r="L992" s="83"/>
    </row>
    <row r="993" spans="1:12" x14ac:dyDescent="0.3">
      <c r="A993" s="77" t="s">
        <v>2749</v>
      </c>
      <c r="B993" s="77" t="s">
        <v>2750</v>
      </c>
      <c r="C993" s="77" t="s">
        <v>950</v>
      </c>
      <c r="D993" s="79"/>
      <c r="F993" s="77" t="s">
        <v>950</v>
      </c>
      <c r="G993" s="77" t="s">
        <v>2749</v>
      </c>
      <c r="I993"/>
      <c r="L993" s="83"/>
    </row>
    <row r="994" spans="1:12" x14ac:dyDescent="0.3">
      <c r="A994" s="77" t="s">
        <v>2751</v>
      </c>
      <c r="B994" s="77" t="s">
        <v>2752</v>
      </c>
      <c r="C994" s="77" t="s">
        <v>856</v>
      </c>
      <c r="D994" s="79"/>
      <c r="F994" s="77" t="s">
        <v>856</v>
      </c>
      <c r="G994" s="77" t="s">
        <v>2751</v>
      </c>
      <c r="I994"/>
      <c r="L994" s="83"/>
    </row>
    <row r="995" spans="1:12" x14ac:dyDescent="0.3">
      <c r="A995" s="77" t="s">
        <v>2753</v>
      </c>
      <c r="B995" s="77" t="s">
        <v>2754</v>
      </c>
      <c r="C995" s="77" t="s">
        <v>882</v>
      </c>
      <c r="D995" s="79"/>
      <c r="F995" s="77" t="s">
        <v>882</v>
      </c>
      <c r="G995" s="77" t="s">
        <v>2753</v>
      </c>
      <c r="I995"/>
      <c r="L995" s="83"/>
    </row>
    <row r="996" spans="1:12" x14ac:dyDescent="0.3">
      <c r="A996" s="77" t="s">
        <v>2755</v>
      </c>
      <c r="B996" s="77" t="s">
        <v>2756</v>
      </c>
      <c r="C996" s="77" t="s">
        <v>860</v>
      </c>
      <c r="D996" s="79"/>
      <c r="F996" s="77" t="s">
        <v>860</v>
      </c>
      <c r="G996" s="77" t="s">
        <v>2755</v>
      </c>
      <c r="I996"/>
      <c r="L996" s="83"/>
    </row>
    <row r="997" spans="1:12" x14ac:dyDescent="0.3">
      <c r="A997" s="77" t="s">
        <v>2757</v>
      </c>
      <c r="B997" s="77" t="s">
        <v>2758</v>
      </c>
      <c r="C997" s="77" t="s">
        <v>722</v>
      </c>
      <c r="D997" s="79"/>
      <c r="F997" s="77" t="s">
        <v>722</v>
      </c>
      <c r="G997" s="77" t="s">
        <v>2757</v>
      </c>
      <c r="I997"/>
      <c r="L997" s="83"/>
    </row>
    <row r="998" spans="1:12" x14ac:dyDescent="0.3">
      <c r="A998" s="77" t="s">
        <v>2759</v>
      </c>
      <c r="B998" s="77" t="s">
        <v>2760</v>
      </c>
      <c r="C998" s="77" t="s">
        <v>682</v>
      </c>
      <c r="D998" s="79"/>
      <c r="F998" s="77" t="s">
        <v>682</v>
      </c>
      <c r="G998" s="77" t="s">
        <v>2759</v>
      </c>
      <c r="I998"/>
      <c r="L998" s="83"/>
    </row>
    <row r="999" spans="1:12" x14ac:dyDescent="0.3">
      <c r="A999" s="77" t="s">
        <v>2761</v>
      </c>
      <c r="B999" s="77" t="s">
        <v>2762</v>
      </c>
      <c r="C999" s="77" t="s">
        <v>698</v>
      </c>
      <c r="D999" s="79"/>
      <c r="F999" s="77" t="s">
        <v>698</v>
      </c>
      <c r="G999" s="77" t="s">
        <v>2761</v>
      </c>
      <c r="I999"/>
      <c r="L999" s="83"/>
    </row>
    <row r="1000" spans="1:12" x14ac:dyDescent="0.3">
      <c r="A1000" s="77" t="s">
        <v>2763</v>
      </c>
      <c r="B1000" s="77" t="s">
        <v>2764</v>
      </c>
      <c r="C1000" s="77" t="s">
        <v>919</v>
      </c>
      <c r="D1000" s="79"/>
      <c r="F1000" s="77" t="s">
        <v>919</v>
      </c>
      <c r="G1000" s="77" t="s">
        <v>2763</v>
      </c>
      <c r="I1000"/>
      <c r="L1000" s="83"/>
    </row>
    <row r="1001" spans="1:12" x14ac:dyDescent="0.3">
      <c r="A1001" s="77" t="s">
        <v>2765</v>
      </c>
      <c r="B1001" s="77" t="s">
        <v>2766</v>
      </c>
      <c r="C1001" s="77" t="s">
        <v>687</v>
      </c>
      <c r="D1001" s="79"/>
      <c r="F1001" s="77" t="s">
        <v>687</v>
      </c>
      <c r="G1001" s="77" t="s">
        <v>2765</v>
      </c>
      <c r="I1001"/>
      <c r="L1001" s="83"/>
    </row>
    <row r="1002" spans="1:12" x14ac:dyDescent="0.3">
      <c r="A1002" s="77" t="s">
        <v>2767</v>
      </c>
      <c r="B1002" s="77" t="s">
        <v>2768</v>
      </c>
      <c r="C1002" s="77" t="s">
        <v>892</v>
      </c>
      <c r="D1002" s="79"/>
      <c r="F1002" s="77" t="s">
        <v>892</v>
      </c>
      <c r="G1002" s="77" t="s">
        <v>2767</v>
      </c>
      <c r="I1002"/>
      <c r="L1002" s="83"/>
    </row>
    <row r="1003" spans="1:12" x14ac:dyDescent="0.3">
      <c r="A1003" s="77" t="s">
        <v>2769</v>
      </c>
      <c r="B1003" s="77" t="s">
        <v>2770</v>
      </c>
      <c r="C1003" s="77" t="s">
        <v>925</v>
      </c>
      <c r="D1003" s="79"/>
      <c r="F1003" s="77" t="s">
        <v>925</v>
      </c>
      <c r="G1003" s="77" t="s">
        <v>2769</v>
      </c>
      <c r="I1003"/>
      <c r="L1003" s="83"/>
    </row>
    <row r="1004" spans="1:12" x14ac:dyDescent="0.3">
      <c r="A1004" s="77" t="s">
        <v>2771</v>
      </c>
      <c r="B1004" s="77" t="s">
        <v>2772</v>
      </c>
      <c r="C1004" s="77" t="s">
        <v>879</v>
      </c>
      <c r="D1004" s="79"/>
      <c r="F1004" s="77" t="s">
        <v>879</v>
      </c>
      <c r="G1004" s="77" t="s">
        <v>2771</v>
      </c>
      <c r="I1004"/>
      <c r="L1004" s="83"/>
    </row>
    <row r="1005" spans="1:12" x14ac:dyDescent="0.3">
      <c r="A1005" s="77" t="s">
        <v>2773</v>
      </c>
      <c r="B1005" s="77" t="s">
        <v>2774</v>
      </c>
      <c r="C1005" s="77" t="s">
        <v>674</v>
      </c>
      <c r="D1005" s="79"/>
      <c r="F1005" s="77" t="s">
        <v>674</v>
      </c>
      <c r="G1005" s="77" t="s">
        <v>2773</v>
      </c>
      <c r="I1005"/>
      <c r="L1005" s="83"/>
    </row>
    <row r="1006" spans="1:12" x14ac:dyDescent="0.3">
      <c r="A1006" s="77" t="s">
        <v>2775</v>
      </c>
      <c r="B1006" s="77" t="s">
        <v>2776</v>
      </c>
      <c r="C1006" s="77" t="s">
        <v>674</v>
      </c>
      <c r="D1006" s="79"/>
      <c r="F1006" s="77" t="s">
        <v>674</v>
      </c>
      <c r="G1006" s="77" t="s">
        <v>2775</v>
      </c>
      <c r="I1006"/>
      <c r="L1006" s="83"/>
    </row>
    <row r="1007" spans="1:12" x14ac:dyDescent="0.3">
      <c r="A1007" s="77" t="s">
        <v>2777</v>
      </c>
      <c r="B1007" s="77" t="s">
        <v>2778</v>
      </c>
      <c r="C1007" s="77" t="s">
        <v>856</v>
      </c>
      <c r="D1007" s="79"/>
      <c r="F1007" s="77" t="s">
        <v>856</v>
      </c>
      <c r="G1007" s="77" t="s">
        <v>2777</v>
      </c>
      <c r="I1007"/>
      <c r="L1007" s="83"/>
    </row>
    <row r="1008" spans="1:12" x14ac:dyDescent="0.3">
      <c r="A1008" s="77" t="s">
        <v>2779</v>
      </c>
      <c r="B1008" s="77" t="s">
        <v>2780</v>
      </c>
      <c r="C1008" s="77" t="s">
        <v>856</v>
      </c>
      <c r="D1008" s="79"/>
      <c r="F1008" s="77" t="s">
        <v>856</v>
      </c>
      <c r="G1008" s="77" t="s">
        <v>2779</v>
      </c>
      <c r="I1008"/>
      <c r="L1008" s="83"/>
    </row>
    <row r="1009" spans="1:12" x14ac:dyDescent="0.3">
      <c r="A1009" s="77" t="s">
        <v>2781</v>
      </c>
      <c r="B1009" s="77" t="s">
        <v>2782</v>
      </c>
      <c r="C1009" s="77" t="s">
        <v>732</v>
      </c>
      <c r="D1009" s="79"/>
      <c r="F1009" s="77" t="s">
        <v>732</v>
      </c>
      <c r="G1009" s="77" t="s">
        <v>2781</v>
      </c>
      <c r="I1009"/>
      <c r="L1009" s="83"/>
    </row>
    <row r="1010" spans="1:12" x14ac:dyDescent="0.3">
      <c r="A1010" s="77" t="s">
        <v>2783</v>
      </c>
      <c r="B1010" s="77" t="s">
        <v>2784</v>
      </c>
      <c r="C1010" s="77" t="s">
        <v>719</v>
      </c>
      <c r="D1010" s="79"/>
      <c r="F1010" s="77" t="s">
        <v>719</v>
      </c>
      <c r="G1010" s="77" t="s">
        <v>2783</v>
      </c>
      <c r="I1010"/>
      <c r="L1010" s="83"/>
    </row>
    <row r="1011" spans="1:12" x14ac:dyDescent="0.3">
      <c r="A1011" s="77" t="s">
        <v>2785</v>
      </c>
      <c r="B1011" s="77" t="s">
        <v>2786</v>
      </c>
      <c r="C1011" s="77" t="s">
        <v>678</v>
      </c>
      <c r="D1011" s="79"/>
      <c r="F1011" s="77" t="s">
        <v>678</v>
      </c>
      <c r="G1011" s="77" t="s">
        <v>2785</v>
      </c>
      <c r="I1011"/>
      <c r="L1011" s="83"/>
    </row>
    <row r="1012" spans="1:12" x14ac:dyDescent="0.3">
      <c r="A1012" s="77" t="s">
        <v>2787</v>
      </c>
      <c r="B1012" s="77" t="s">
        <v>2788</v>
      </c>
      <c r="C1012" s="77" t="s">
        <v>761</v>
      </c>
      <c r="D1012" s="79"/>
      <c r="F1012" s="77" t="s">
        <v>761</v>
      </c>
      <c r="G1012" s="77" t="s">
        <v>2787</v>
      </c>
      <c r="I1012"/>
      <c r="L1012" s="83"/>
    </row>
    <row r="1013" spans="1:12" x14ac:dyDescent="0.3">
      <c r="A1013" s="77" t="s">
        <v>2789</v>
      </c>
      <c r="B1013" s="77" t="s">
        <v>2790</v>
      </c>
      <c r="C1013" s="77" t="s">
        <v>694</v>
      </c>
      <c r="D1013" s="79"/>
      <c r="F1013" s="77" t="s">
        <v>694</v>
      </c>
      <c r="G1013" s="77" t="s">
        <v>2789</v>
      </c>
      <c r="I1013"/>
      <c r="L1013" s="83"/>
    </row>
    <row r="1014" spans="1:12" x14ac:dyDescent="0.3">
      <c r="A1014" s="77" t="s">
        <v>2791</v>
      </c>
      <c r="B1014" s="77" t="s">
        <v>2792</v>
      </c>
      <c r="C1014" s="77" t="s">
        <v>682</v>
      </c>
      <c r="D1014" s="79"/>
      <c r="F1014" s="77" t="s">
        <v>682</v>
      </c>
      <c r="G1014" s="77" t="s">
        <v>2791</v>
      </c>
      <c r="I1014"/>
      <c r="L1014" s="83"/>
    </row>
    <row r="1015" spans="1:12" x14ac:dyDescent="0.3">
      <c r="A1015" s="77" t="s">
        <v>2793</v>
      </c>
      <c r="B1015" s="77" t="s">
        <v>2794</v>
      </c>
      <c r="C1015" s="77" t="s">
        <v>667</v>
      </c>
      <c r="D1015" s="79"/>
      <c r="F1015" s="77" t="s">
        <v>667</v>
      </c>
      <c r="G1015" s="77" t="s">
        <v>2793</v>
      </c>
      <c r="I1015"/>
      <c r="L1015" s="83"/>
    </row>
    <row r="1016" spans="1:12" x14ac:dyDescent="0.3">
      <c r="A1016" s="77" t="s">
        <v>2795</v>
      </c>
      <c r="B1016" s="77" t="s">
        <v>2796</v>
      </c>
      <c r="C1016" s="77" t="s">
        <v>856</v>
      </c>
      <c r="D1016" s="79"/>
      <c r="F1016" s="77" t="s">
        <v>856</v>
      </c>
      <c r="G1016" s="77" t="s">
        <v>2795</v>
      </c>
      <c r="I1016"/>
      <c r="L1016" s="83"/>
    </row>
    <row r="1017" spans="1:12" x14ac:dyDescent="0.3">
      <c r="A1017" s="77" t="s">
        <v>2797</v>
      </c>
      <c r="B1017" s="77" t="s">
        <v>2798</v>
      </c>
      <c r="C1017" s="77" t="s">
        <v>868</v>
      </c>
      <c r="D1017" s="79"/>
      <c r="F1017" s="77" t="s">
        <v>868</v>
      </c>
      <c r="G1017" s="77" t="s">
        <v>2797</v>
      </c>
      <c r="I1017"/>
      <c r="L1017" s="83"/>
    </row>
    <row r="1018" spans="1:12" x14ac:dyDescent="0.3">
      <c r="A1018" s="77" t="s">
        <v>2799</v>
      </c>
      <c r="B1018" s="77" t="s">
        <v>2800</v>
      </c>
      <c r="C1018" s="77" t="s">
        <v>868</v>
      </c>
      <c r="D1018" s="79"/>
      <c r="F1018" s="77" t="s">
        <v>868</v>
      </c>
      <c r="G1018" s="77" t="s">
        <v>2799</v>
      </c>
      <c r="I1018"/>
      <c r="L1018" s="83"/>
    </row>
    <row r="1019" spans="1:12" x14ac:dyDescent="0.3">
      <c r="A1019" s="77" t="s">
        <v>2801</v>
      </c>
      <c r="B1019" s="77" t="s">
        <v>2802</v>
      </c>
      <c r="C1019" s="77" t="s">
        <v>960</v>
      </c>
      <c r="D1019" s="79"/>
      <c r="F1019" s="77" t="s">
        <v>960</v>
      </c>
      <c r="G1019" s="77" t="s">
        <v>2801</v>
      </c>
      <c r="I1019"/>
      <c r="L1019" s="83"/>
    </row>
    <row r="1020" spans="1:12" x14ac:dyDescent="0.3">
      <c r="A1020" s="77" t="s">
        <v>2803</v>
      </c>
      <c r="B1020" s="77" t="s">
        <v>2804</v>
      </c>
      <c r="C1020" s="77" t="s">
        <v>682</v>
      </c>
      <c r="D1020" s="79"/>
      <c r="F1020" s="77" t="s">
        <v>682</v>
      </c>
      <c r="G1020" s="77" t="s">
        <v>2803</v>
      </c>
      <c r="I1020"/>
      <c r="L1020" s="83"/>
    </row>
    <row r="1021" spans="1:12" x14ac:dyDescent="0.3">
      <c r="A1021" s="77" t="s">
        <v>2805</v>
      </c>
      <c r="B1021" s="77" t="s">
        <v>2806</v>
      </c>
      <c r="C1021" s="77" t="s">
        <v>794</v>
      </c>
      <c r="D1021" s="79"/>
      <c r="F1021" s="77" t="s">
        <v>794</v>
      </c>
      <c r="G1021" s="77" t="s">
        <v>2805</v>
      </c>
      <c r="I1021"/>
      <c r="L1021" s="83"/>
    </row>
    <row r="1022" spans="1:12" x14ac:dyDescent="0.3">
      <c r="A1022" s="77" t="s">
        <v>2807</v>
      </c>
      <c r="B1022" s="77" t="s">
        <v>2808</v>
      </c>
      <c r="C1022" s="77" t="s">
        <v>903</v>
      </c>
      <c r="D1022" s="79"/>
      <c r="F1022" s="77" t="s">
        <v>903</v>
      </c>
      <c r="G1022" s="77" t="s">
        <v>2807</v>
      </c>
      <c r="I1022"/>
      <c r="L1022" s="83"/>
    </row>
    <row r="1023" spans="1:12" x14ac:dyDescent="0.3">
      <c r="A1023" s="77" t="s">
        <v>2809</v>
      </c>
      <c r="B1023" s="77" t="s">
        <v>2810</v>
      </c>
      <c r="C1023" s="77" t="s">
        <v>868</v>
      </c>
      <c r="D1023" s="79"/>
      <c r="F1023" s="77" t="s">
        <v>868</v>
      </c>
      <c r="G1023" s="77" t="s">
        <v>2809</v>
      </c>
      <c r="I1023"/>
      <c r="L1023" s="83"/>
    </row>
    <row r="1024" spans="1:12" x14ac:dyDescent="0.3">
      <c r="A1024" s="77" t="s">
        <v>2811</v>
      </c>
      <c r="B1024" s="77" t="s">
        <v>2812</v>
      </c>
      <c r="C1024" s="77" t="s">
        <v>714</v>
      </c>
      <c r="D1024" s="79"/>
      <c r="F1024" s="77" t="s">
        <v>714</v>
      </c>
      <c r="G1024" s="77" t="s">
        <v>2811</v>
      </c>
      <c r="I1024"/>
      <c r="L1024" s="83"/>
    </row>
    <row r="1025" spans="1:12" x14ac:dyDescent="0.3">
      <c r="A1025" s="77" t="s">
        <v>2813</v>
      </c>
      <c r="B1025" s="77" t="s">
        <v>2814</v>
      </c>
      <c r="C1025" s="77" t="s">
        <v>694</v>
      </c>
      <c r="D1025" s="79"/>
      <c r="F1025" s="77" t="s">
        <v>694</v>
      </c>
      <c r="G1025" s="77" t="s">
        <v>2813</v>
      </c>
      <c r="I1025"/>
      <c r="L1025" s="83"/>
    </row>
    <row r="1026" spans="1:12" x14ac:dyDescent="0.3">
      <c r="A1026" s="77" t="s">
        <v>2815</v>
      </c>
      <c r="B1026" s="77" t="s">
        <v>2816</v>
      </c>
      <c r="C1026" s="77" t="s">
        <v>926</v>
      </c>
      <c r="D1026" s="79"/>
      <c r="F1026" s="77" t="s">
        <v>926</v>
      </c>
      <c r="G1026" s="77" t="s">
        <v>2815</v>
      </c>
      <c r="I1026"/>
      <c r="L1026" s="83"/>
    </row>
    <row r="1027" spans="1:12" x14ac:dyDescent="0.3">
      <c r="A1027" s="77" t="s">
        <v>2817</v>
      </c>
      <c r="B1027" s="77" t="s">
        <v>2818</v>
      </c>
      <c r="C1027" s="77" t="s">
        <v>945</v>
      </c>
      <c r="D1027" s="79"/>
      <c r="F1027" s="77" t="s">
        <v>945</v>
      </c>
      <c r="G1027" s="77" t="s">
        <v>2817</v>
      </c>
      <c r="I1027"/>
      <c r="L1027" s="83"/>
    </row>
    <row r="1028" spans="1:12" x14ac:dyDescent="0.3">
      <c r="A1028" s="77" t="s">
        <v>2819</v>
      </c>
      <c r="B1028" s="77" t="s">
        <v>2820</v>
      </c>
      <c r="C1028" s="77" t="s">
        <v>694</v>
      </c>
      <c r="D1028" s="79"/>
      <c r="F1028" s="77" t="s">
        <v>694</v>
      </c>
      <c r="G1028" s="77" t="s">
        <v>2819</v>
      </c>
      <c r="I1028"/>
      <c r="L1028" s="83"/>
    </row>
    <row r="1029" spans="1:12" x14ac:dyDescent="0.3">
      <c r="A1029" s="77" t="s">
        <v>2821</v>
      </c>
      <c r="B1029" s="77" t="s">
        <v>2822</v>
      </c>
      <c r="C1029" s="77" t="s">
        <v>694</v>
      </c>
      <c r="D1029" s="79"/>
      <c r="F1029" s="77" t="s">
        <v>694</v>
      </c>
      <c r="G1029" s="77" t="s">
        <v>2821</v>
      </c>
      <c r="I1029"/>
      <c r="L1029" s="83"/>
    </row>
    <row r="1030" spans="1:12" x14ac:dyDescent="0.3">
      <c r="A1030" s="77" t="s">
        <v>2823</v>
      </c>
      <c r="B1030" s="77" t="s">
        <v>2824</v>
      </c>
      <c r="C1030" s="77" t="s">
        <v>885</v>
      </c>
      <c r="D1030" s="79"/>
      <c r="F1030" s="77" t="s">
        <v>885</v>
      </c>
      <c r="G1030" s="77" t="s">
        <v>2823</v>
      </c>
      <c r="I1030"/>
      <c r="L1030" s="83"/>
    </row>
    <row r="1031" spans="1:12" x14ac:dyDescent="0.3">
      <c r="A1031" s="77" t="s">
        <v>2825</v>
      </c>
      <c r="B1031" s="77" t="s">
        <v>2826</v>
      </c>
      <c r="C1031" s="77" t="s">
        <v>687</v>
      </c>
      <c r="D1031" s="79"/>
      <c r="F1031" s="77" t="s">
        <v>687</v>
      </c>
      <c r="G1031" s="77" t="s">
        <v>2825</v>
      </c>
      <c r="I1031"/>
      <c r="L1031" s="83"/>
    </row>
    <row r="1032" spans="1:12" x14ac:dyDescent="0.3">
      <c r="A1032" s="77" t="s">
        <v>2827</v>
      </c>
      <c r="B1032" s="77" t="s">
        <v>2828</v>
      </c>
      <c r="C1032" s="77" t="s">
        <v>740</v>
      </c>
      <c r="D1032" s="79"/>
      <c r="F1032" s="77" t="s">
        <v>740</v>
      </c>
      <c r="G1032" s="77" t="s">
        <v>2827</v>
      </c>
      <c r="I1032"/>
      <c r="L1032" s="83"/>
    </row>
    <row r="1033" spans="1:12" x14ac:dyDescent="0.3">
      <c r="A1033" s="77" t="s">
        <v>2829</v>
      </c>
      <c r="B1033" s="77" t="s">
        <v>2830</v>
      </c>
      <c r="C1033" s="77" t="s">
        <v>836</v>
      </c>
      <c r="D1033" s="79"/>
      <c r="F1033" s="77" t="s">
        <v>836</v>
      </c>
      <c r="G1033" s="77" t="s">
        <v>2829</v>
      </c>
      <c r="I1033"/>
      <c r="L1033" s="83"/>
    </row>
    <row r="1034" spans="1:12" x14ac:dyDescent="0.3">
      <c r="A1034" s="77" t="s">
        <v>2831</v>
      </c>
      <c r="B1034" s="77" t="s">
        <v>2832</v>
      </c>
      <c r="C1034" s="77" t="s">
        <v>868</v>
      </c>
      <c r="D1034" s="79"/>
      <c r="F1034" s="77" t="s">
        <v>868</v>
      </c>
      <c r="G1034" s="77" t="s">
        <v>2831</v>
      </c>
      <c r="I1034"/>
      <c r="L1034" s="83"/>
    </row>
    <row r="1035" spans="1:12" x14ac:dyDescent="0.3">
      <c r="A1035" s="77" t="s">
        <v>2833</v>
      </c>
      <c r="B1035" s="77" t="s">
        <v>2834</v>
      </c>
      <c r="C1035" s="77" t="s">
        <v>892</v>
      </c>
      <c r="D1035" s="79"/>
      <c r="F1035" s="77" t="s">
        <v>892</v>
      </c>
      <c r="G1035" s="77" t="s">
        <v>2833</v>
      </c>
      <c r="I1035"/>
      <c r="L1035" s="83"/>
    </row>
    <row r="1036" spans="1:12" x14ac:dyDescent="0.3">
      <c r="A1036" s="77" t="s">
        <v>2835</v>
      </c>
      <c r="B1036" s="77" t="s">
        <v>2836</v>
      </c>
      <c r="C1036" s="77" t="s">
        <v>694</v>
      </c>
      <c r="D1036" s="79"/>
      <c r="F1036" s="77" t="s">
        <v>694</v>
      </c>
      <c r="G1036" s="77" t="s">
        <v>2835</v>
      </c>
      <c r="I1036"/>
      <c r="L1036" s="83"/>
    </row>
    <row r="1037" spans="1:12" x14ac:dyDescent="0.3">
      <c r="A1037" s="77" t="s">
        <v>2837</v>
      </c>
      <c r="B1037" s="77" t="s">
        <v>2838</v>
      </c>
      <c r="C1037" s="77" t="s">
        <v>749</v>
      </c>
      <c r="D1037" s="79"/>
      <c r="F1037" s="77" t="s">
        <v>749</v>
      </c>
      <c r="G1037" s="77" t="s">
        <v>2837</v>
      </c>
      <c r="I1037"/>
      <c r="L1037" s="83"/>
    </row>
    <row r="1038" spans="1:12" x14ac:dyDescent="0.3">
      <c r="A1038" s="77" t="s">
        <v>2839</v>
      </c>
      <c r="B1038" s="77" t="s">
        <v>2840</v>
      </c>
      <c r="C1038" s="77" t="s">
        <v>876</v>
      </c>
      <c r="D1038" s="79"/>
      <c r="F1038" s="77" t="s">
        <v>876</v>
      </c>
      <c r="G1038" s="77" t="s">
        <v>2839</v>
      </c>
      <c r="I1038"/>
      <c r="L1038" s="83"/>
    </row>
    <row r="1039" spans="1:12" x14ac:dyDescent="0.3">
      <c r="A1039" s="77" t="s">
        <v>2841</v>
      </c>
      <c r="B1039" s="77" t="s">
        <v>2842</v>
      </c>
      <c r="C1039" s="77" t="s">
        <v>836</v>
      </c>
      <c r="D1039" s="79"/>
      <c r="F1039" s="77" t="s">
        <v>836</v>
      </c>
      <c r="G1039" s="77" t="s">
        <v>2841</v>
      </c>
      <c r="I1039"/>
      <c r="L1039" s="83"/>
    </row>
    <row r="1040" spans="1:12" x14ac:dyDescent="0.3">
      <c r="A1040" s="77" t="s">
        <v>2843</v>
      </c>
      <c r="B1040" s="77" t="s">
        <v>2844</v>
      </c>
      <c r="C1040" s="77" t="s">
        <v>868</v>
      </c>
      <c r="D1040" s="79"/>
      <c r="F1040" s="77" t="s">
        <v>868</v>
      </c>
      <c r="G1040" s="77" t="s">
        <v>2843</v>
      </c>
      <c r="I1040"/>
      <c r="L1040" s="83"/>
    </row>
    <row r="1041" spans="1:12" x14ac:dyDescent="0.3">
      <c r="A1041" s="77" t="s">
        <v>2845</v>
      </c>
      <c r="B1041" s="77" t="s">
        <v>2846</v>
      </c>
      <c r="C1041" s="77" t="s">
        <v>695</v>
      </c>
      <c r="D1041" s="79"/>
      <c r="F1041" s="77" t="s">
        <v>695</v>
      </c>
      <c r="G1041" s="77" t="s">
        <v>2845</v>
      </c>
      <c r="I1041"/>
      <c r="L1041" s="83"/>
    </row>
    <row r="1042" spans="1:12" x14ac:dyDescent="0.3">
      <c r="A1042" s="77" t="s">
        <v>2847</v>
      </c>
      <c r="B1042" s="77" t="s">
        <v>2848</v>
      </c>
      <c r="C1042" s="77" t="s">
        <v>925</v>
      </c>
      <c r="D1042" s="79"/>
      <c r="F1042" s="77" t="s">
        <v>925</v>
      </c>
      <c r="G1042" s="77" t="s">
        <v>2847</v>
      </c>
      <c r="I1042"/>
      <c r="L1042" s="83"/>
    </row>
    <row r="1043" spans="1:12" x14ac:dyDescent="0.3">
      <c r="A1043" s="77" t="s">
        <v>2849</v>
      </c>
      <c r="B1043" s="77" t="s">
        <v>2850</v>
      </c>
      <c r="C1043" s="77" t="s">
        <v>758</v>
      </c>
      <c r="D1043" s="79"/>
      <c r="F1043" s="77" t="s">
        <v>758</v>
      </c>
      <c r="G1043" s="77" t="s">
        <v>2849</v>
      </c>
      <c r="I1043"/>
      <c r="L1043" s="83"/>
    </row>
    <row r="1044" spans="1:12" x14ac:dyDescent="0.3">
      <c r="A1044" s="77" t="s">
        <v>2851</v>
      </c>
      <c r="B1044" s="77" t="s">
        <v>2852</v>
      </c>
      <c r="C1044" s="77" t="s">
        <v>671</v>
      </c>
      <c r="D1044" s="79"/>
      <c r="F1044" s="77" t="s">
        <v>671</v>
      </c>
      <c r="G1044" s="77" t="s">
        <v>2851</v>
      </c>
      <c r="I1044"/>
      <c r="L1044" s="83"/>
    </row>
    <row r="1045" spans="1:12" x14ac:dyDescent="0.3">
      <c r="A1045" s="77" t="s">
        <v>2853</v>
      </c>
      <c r="B1045" s="77" t="s">
        <v>2854</v>
      </c>
      <c r="C1045" s="77" t="s">
        <v>674</v>
      </c>
      <c r="D1045" s="79"/>
      <c r="F1045" s="77" t="s">
        <v>674</v>
      </c>
      <c r="G1045" s="77" t="s">
        <v>2853</v>
      </c>
      <c r="I1045"/>
      <c r="L1045" s="83"/>
    </row>
    <row r="1046" spans="1:12" x14ac:dyDescent="0.3">
      <c r="A1046" s="77" t="s">
        <v>2855</v>
      </c>
      <c r="B1046" s="77" t="s">
        <v>2856</v>
      </c>
      <c r="C1046" s="77" t="s">
        <v>682</v>
      </c>
      <c r="D1046" s="79"/>
      <c r="F1046" s="77" t="s">
        <v>682</v>
      </c>
      <c r="G1046" s="77" t="s">
        <v>2855</v>
      </c>
      <c r="I1046"/>
      <c r="L1046" s="83"/>
    </row>
    <row r="1047" spans="1:12" x14ac:dyDescent="0.3">
      <c r="A1047" s="77" t="s">
        <v>2857</v>
      </c>
      <c r="B1047" s="77" t="s">
        <v>2858</v>
      </c>
      <c r="C1047" s="77" t="s">
        <v>863</v>
      </c>
      <c r="D1047" s="79"/>
      <c r="F1047" s="77" t="s">
        <v>863</v>
      </c>
      <c r="G1047" s="77" t="s">
        <v>2857</v>
      </c>
      <c r="I1047"/>
      <c r="L1047" s="83"/>
    </row>
    <row r="1048" spans="1:12" x14ac:dyDescent="0.3">
      <c r="A1048" s="77" t="s">
        <v>2859</v>
      </c>
      <c r="B1048" s="77" t="s">
        <v>2860</v>
      </c>
      <c r="C1048" s="77" t="s">
        <v>767</v>
      </c>
      <c r="D1048" s="79"/>
      <c r="F1048" s="77" t="s">
        <v>767</v>
      </c>
      <c r="G1048" s="77" t="s">
        <v>2859</v>
      </c>
      <c r="I1048"/>
      <c r="L1048" s="83"/>
    </row>
    <row r="1049" spans="1:12" x14ac:dyDescent="0.3">
      <c r="A1049" s="77" t="s">
        <v>2861</v>
      </c>
      <c r="B1049" s="77" t="s">
        <v>2862</v>
      </c>
      <c r="C1049" s="77" t="s">
        <v>892</v>
      </c>
      <c r="D1049" s="79"/>
      <c r="F1049" s="77" t="s">
        <v>892</v>
      </c>
      <c r="G1049" s="77" t="s">
        <v>2861</v>
      </c>
      <c r="I1049"/>
      <c r="L1049" s="83"/>
    </row>
    <row r="1050" spans="1:12" x14ac:dyDescent="0.3">
      <c r="A1050" s="77" t="s">
        <v>2863</v>
      </c>
      <c r="B1050" s="77" t="s">
        <v>2864</v>
      </c>
      <c r="C1050" s="77" t="s">
        <v>903</v>
      </c>
      <c r="D1050" s="79"/>
      <c r="F1050" s="77" t="s">
        <v>903</v>
      </c>
      <c r="G1050" s="77" t="s">
        <v>2863</v>
      </c>
      <c r="I1050"/>
      <c r="L1050" s="83"/>
    </row>
    <row r="1051" spans="1:12" x14ac:dyDescent="0.3">
      <c r="A1051" s="77" t="s">
        <v>2865</v>
      </c>
      <c r="B1051" s="77" t="s">
        <v>2866</v>
      </c>
      <c r="C1051" s="77" t="s">
        <v>849</v>
      </c>
      <c r="D1051" s="79"/>
      <c r="F1051" s="77" t="s">
        <v>849</v>
      </c>
      <c r="G1051" s="77" t="s">
        <v>2865</v>
      </c>
      <c r="I1051"/>
      <c r="L1051" s="83"/>
    </row>
    <row r="1052" spans="1:12" x14ac:dyDescent="0.3">
      <c r="A1052" s="77" t="s">
        <v>2867</v>
      </c>
      <c r="B1052" s="77" t="s">
        <v>2868</v>
      </c>
      <c r="C1052" s="77" t="s">
        <v>940</v>
      </c>
      <c r="D1052" s="79"/>
      <c r="F1052" s="77" t="s">
        <v>940</v>
      </c>
      <c r="G1052" s="77" t="s">
        <v>2867</v>
      </c>
      <c r="I1052"/>
      <c r="L1052" s="83"/>
    </row>
    <row r="1053" spans="1:12" x14ac:dyDescent="0.3">
      <c r="A1053" s="77" t="s">
        <v>2869</v>
      </c>
      <c r="B1053" s="77" t="s">
        <v>2870</v>
      </c>
      <c r="C1053" s="77" t="s">
        <v>666</v>
      </c>
      <c r="D1053" s="79"/>
      <c r="F1053" s="77" t="s">
        <v>666</v>
      </c>
      <c r="G1053" s="77" t="s">
        <v>2869</v>
      </c>
      <c r="I1053"/>
      <c r="L1053" s="83"/>
    </row>
    <row r="1054" spans="1:12" x14ac:dyDescent="0.3">
      <c r="A1054" s="77" t="s">
        <v>2871</v>
      </c>
      <c r="B1054" s="77" t="s">
        <v>2872</v>
      </c>
      <c r="C1054" s="77" t="s">
        <v>674</v>
      </c>
      <c r="D1054" s="79"/>
      <c r="F1054" s="77" t="s">
        <v>674</v>
      </c>
      <c r="G1054" s="77" t="s">
        <v>2871</v>
      </c>
      <c r="I1054"/>
      <c r="L1054" s="83"/>
    </row>
    <row r="1055" spans="1:12" x14ac:dyDescent="0.3">
      <c r="A1055" s="77" t="s">
        <v>2873</v>
      </c>
      <c r="B1055" s="77" t="s">
        <v>2874</v>
      </c>
      <c r="C1055" s="77" t="s">
        <v>892</v>
      </c>
      <c r="D1055" s="79"/>
      <c r="F1055" s="77" t="s">
        <v>892</v>
      </c>
      <c r="G1055" s="77" t="s">
        <v>2873</v>
      </c>
      <c r="I1055"/>
      <c r="L1055" s="83"/>
    </row>
    <row r="1056" spans="1:12" x14ac:dyDescent="0.3">
      <c r="A1056" s="77" t="s">
        <v>2875</v>
      </c>
      <c r="B1056" s="77" t="s">
        <v>2876</v>
      </c>
      <c r="C1056" s="77" t="s">
        <v>953</v>
      </c>
      <c r="D1056" s="79"/>
      <c r="F1056" s="77" t="s">
        <v>953</v>
      </c>
      <c r="G1056" s="77" t="s">
        <v>2875</v>
      </c>
      <c r="I1056"/>
      <c r="L1056" s="83"/>
    </row>
    <row r="1057" spans="1:12" x14ac:dyDescent="0.3">
      <c r="A1057" s="77" t="s">
        <v>2877</v>
      </c>
      <c r="B1057" s="77" t="s">
        <v>2878</v>
      </c>
      <c r="C1057" s="77" t="s">
        <v>868</v>
      </c>
      <c r="D1057" s="79"/>
      <c r="F1057" s="77" t="s">
        <v>868</v>
      </c>
      <c r="G1057" s="77" t="s">
        <v>2877</v>
      </c>
      <c r="I1057"/>
      <c r="L1057" s="83"/>
    </row>
    <row r="1058" spans="1:12" x14ac:dyDescent="0.3">
      <c r="A1058" s="77" t="s">
        <v>2879</v>
      </c>
      <c r="B1058" s="77" t="s">
        <v>2880</v>
      </c>
      <c r="C1058" s="77" t="s">
        <v>732</v>
      </c>
      <c r="D1058" s="79"/>
      <c r="F1058" s="77" t="s">
        <v>732</v>
      </c>
      <c r="G1058" s="77" t="s">
        <v>2879</v>
      </c>
      <c r="I1058"/>
      <c r="L1058" s="83"/>
    </row>
    <row r="1059" spans="1:12" x14ac:dyDescent="0.3">
      <c r="A1059" s="77" t="s">
        <v>2881</v>
      </c>
      <c r="B1059" s="77" t="s">
        <v>2882</v>
      </c>
      <c r="C1059" s="77" t="s">
        <v>766</v>
      </c>
      <c r="D1059" s="79"/>
      <c r="F1059" s="77" t="s">
        <v>766</v>
      </c>
      <c r="G1059" s="77" t="s">
        <v>2881</v>
      </c>
      <c r="I1059"/>
      <c r="L1059" s="83"/>
    </row>
    <row r="1060" spans="1:12" x14ac:dyDescent="0.3">
      <c r="A1060" s="77" t="s">
        <v>2883</v>
      </c>
      <c r="B1060" s="77" t="s">
        <v>2884</v>
      </c>
      <c r="C1060" s="77" t="s">
        <v>682</v>
      </c>
      <c r="D1060" s="79"/>
      <c r="F1060" s="77" t="s">
        <v>682</v>
      </c>
      <c r="G1060" s="77" t="s">
        <v>2883</v>
      </c>
      <c r="I1060"/>
      <c r="L1060" s="83"/>
    </row>
    <row r="1061" spans="1:12" x14ac:dyDescent="0.3">
      <c r="A1061" s="77" t="s">
        <v>2885</v>
      </c>
      <c r="B1061" s="77" t="s">
        <v>2886</v>
      </c>
      <c r="C1061" s="77" t="s">
        <v>674</v>
      </c>
      <c r="D1061" s="79"/>
      <c r="F1061" s="77" t="s">
        <v>674</v>
      </c>
      <c r="G1061" s="77" t="s">
        <v>2885</v>
      </c>
      <c r="I1061"/>
      <c r="L1061" s="83"/>
    </row>
    <row r="1062" spans="1:12" x14ac:dyDescent="0.3">
      <c r="A1062" s="77" t="s">
        <v>2887</v>
      </c>
      <c r="B1062" s="77" t="s">
        <v>2888</v>
      </c>
      <c r="C1062" s="77" t="s">
        <v>687</v>
      </c>
      <c r="D1062" s="79"/>
      <c r="F1062" s="77" t="s">
        <v>687</v>
      </c>
      <c r="G1062" s="77" t="s">
        <v>2887</v>
      </c>
      <c r="I1062"/>
      <c r="L1062" s="83"/>
    </row>
    <row r="1063" spans="1:12" x14ac:dyDescent="0.3">
      <c r="A1063" s="77" t="s">
        <v>2889</v>
      </c>
      <c r="B1063" s="77" t="s">
        <v>2890</v>
      </c>
      <c r="C1063" s="77" t="s">
        <v>710</v>
      </c>
      <c r="D1063" s="79"/>
      <c r="F1063" s="77" t="s">
        <v>710</v>
      </c>
      <c r="G1063" s="77" t="s">
        <v>2889</v>
      </c>
      <c r="I1063"/>
      <c r="L1063" s="83"/>
    </row>
    <row r="1064" spans="1:12" x14ac:dyDescent="0.3">
      <c r="A1064" s="77" t="s">
        <v>2891</v>
      </c>
      <c r="B1064" s="77" t="s">
        <v>2892</v>
      </c>
      <c r="C1064" s="77" t="s">
        <v>674</v>
      </c>
      <c r="D1064" s="79"/>
      <c r="F1064" s="77" t="s">
        <v>674</v>
      </c>
      <c r="G1064" s="77" t="s">
        <v>2891</v>
      </c>
      <c r="I1064"/>
      <c r="L1064" s="83"/>
    </row>
    <row r="1065" spans="1:12" x14ac:dyDescent="0.3">
      <c r="A1065" s="77" t="s">
        <v>2893</v>
      </c>
      <c r="B1065" s="77" t="s">
        <v>2894</v>
      </c>
      <c r="C1065" s="77" t="s">
        <v>940</v>
      </c>
      <c r="D1065" s="79"/>
      <c r="F1065" s="77" t="s">
        <v>940</v>
      </c>
      <c r="G1065" s="77" t="s">
        <v>2893</v>
      </c>
      <c r="I1065"/>
      <c r="L1065" s="83"/>
    </row>
    <row r="1066" spans="1:12" x14ac:dyDescent="0.3">
      <c r="A1066" s="77" t="s">
        <v>2895</v>
      </c>
      <c r="B1066" s="77" t="s">
        <v>2896</v>
      </c>
      <c r="C1066" s="77" t="s">
        <v>743</v>
      </c>
      <c r="D1066" s="79"/>
      <c r="F1066" s="77" t="s">
        <v>743</v>
      </c>
      <c r="G1066" s="77" t="s">
        <v>2895</v>
      </c>
      <c r="I1066"/>
      <c r="L1066" s="83"/>
    </row>
    <row r="1067" spans="1:12" x14ac:dyDescent="0.3">
      <c r="A1067" s="77" t="s">
        <v>2897</v>
      </c>
      <c r="B1067" s="77" t="s">
        <v>2898</v>
      </c>
      <c r="C1067" s="77" t="s">
        <v>743</v>
      </c>
      <c r="D1067" s="79"/>
      <c r="F1067" s="77" t="s">
        <v>743</v>
      </c>
      <c r="G1067" s="77" t="s">
        <v>2897</v>
      </c>
      <c r="I1067"/>
      <c r="L1067" s="83"/>
    </row>
    <row r="1068" spans="1:12" x14ac:dyDescent="0.3">
      <c r="A1068" s="77" t="s">
        <v>2899</v>
      </c>
      <c r="B1068" s="77" t="s">
        <v>2900</v>
      </c>
      <c r="C1068" s="77" t="s">
        <v>733</v>
      </c>
      <c r="D1068" s="79"/>
      <c r="F1068" s="77" t="s">
        <v>733</v>
      </c>
      <c r="G1068" s="77" t="s">
        <v>2899</v>
      </c>
      <c r="I1068"/>
      <c r="L1068" s="83"/>
    </row>
    <row r="1069" spans="1:12" x14ac:dyDescent="0.3">
      <c r="A1069" s="77" t="s">
        <v>2901</v>
      </c>
      <c r="B1069" s="77" t="s">
        <v>2902</v>
      </c>
      <c r="C1069" s="77" t="s">
        <v>729</v>
      </c>
      <c r="D1069" s="79"/>
      <c r="F1069" s="77" t="s">
        <v>729</v>
      </c>
      <c r="G1069" s="77" t="s">
        <v>2901</v>
      </c>
      <c r="I1069"/>
      <c r="L1069" s="83"/>
    </row>
    <row r="1070" spans="1:12" x14ac:dyDescent="0.3">
      <c r="A1070" s="77" t="s">
        <v>2903</v>
      </c>
      <c r="B1070" s="77" t="s">
        <v>2904</v>
      </c>
      <c r="C1070" s="77" t="s">
        <v>919</v>
      </c>
      <c r="D1070" s="79"/>
      <c r="F1070" s="77" t="s">
        <v>919</v>
      </c>
      <c r="G1070" s="77" t="s">
        <v>2903</v>
      </c>
      <c r="I1070"/>
      <c r="L1070" s="83"/>
    </row>
    <row r="1071" spans="1:12" x14ac:dyDescent="0.3">
      <c r="A1071" s="77" t="s">
        <v>2905</v>
      </c>
      <c r="B1071" s="77" t="s">
        <v>2906</v>
      </c>
      <c r="C1071" s="77" t="s">
        <v>699</v>
      </c>
      <c r="D1071" s="79"/>
      <c r="F1071" s="77" t="s">
        <v>699</v>
      </c>
      <c r="G1071" s="77" t="s">
        <v>2905</v>
      </c>
      <c r="I1071"/>
      <c r="L1071" s="83"/>
    </row>
    <row r="1072" spans="1:12" x14ac:dyDescent="0.3">
      <c r="A1072" s="77" t="s">
        <v>2907</v>
      </c>
      <c r="B1072" s="77" t="s">
        <v>2908</v>
      </c>
      <c r="C1072" s="77" t="s">
        <v>892</v>
      </c>
      <c r="D1072" s="79"/>
      <c r="F1072" s="77" t="s">
        <v>892</v>
      </c>
      <c r="G1072" s="77" t="s">
        <v>2907</v>
      </c>
      <c r="I1072"/>
      <c r="L1072" s="83"/>
    </row>
    <row r="1073" spans="1:12" x14ac:dyDescent="0.3">
      <c r="A1073" s="77" t="s">
        <v>2909</v>
      </c>
      <c r="B1073" s="77" t="s">
        <v>2910</v>
      </c>
      <c r="C1073" s="77" t="s">
        <v>794</v>
      </c>
      <c r="D1073" s="79"/>
      <c r="F1073" s="77" t="s">
        <v>794</v>
      </c>
      <c r="G1073" s="77" t="s">
        <v>2909</v>
      </c>
      <c r="I1073"/>
      <c r="L1073" s="83"/>
    </row>
    <row r="1074" spans="1:12" x14ac:dyDescent="0.3">
      <c r="A1074" s="77" t="s">
        <v>2911</v>
      </c>
      <c r="B1074" s="77" t="s">
        <v>2912</v>
      </c>
      <c r="C1074" s="77" t="s">
        <v>736</v>
      </c>
      <c r="D1074" s="79"/>
      <c r="F1074" s="77" t="s">
        <v>736</v>
      </c>
      <c r="G1074" s="77" t="s">
        <v>2911</v>
      </c>
      <c r="I1074"/>
      <c r="L1074" s="83"/>
    </row>
    <row r="1075" spans="1:12" x14ac:dyDescent="0.3">
      <c r="A1075" s="77" t="s">
        <v>2913</v>
      </c>
      <c r="B1075" s="77" t="s">
        <v>2914</v>
      </c>
      <c r="C1075" s="77" t="s">
        <v>797</v>
      </c>
      <c r="D1075" s="79"/>
      <c r="F1075" s="77" t="s">
        <v>797</v>
      </c>
      <c r="G1075" s="77" t="s">
        <v>2913</v>
      </c>
      <c r="I1075"/>
      <c r="L1075" s="83"/>
    </row>
    <row r="1076" spans="1:12" x14ac:dyDescent="0.3">
      <c r="A1076" s="77" t="s">
        <v>2915</v>
      </c>
      <c r="B1076" s="77" t="s">
        <v>2916</v>
      </c>
      <c r="C1076" s="77" t="s">
        <v>699</v>
      </c>
      <c r="D1076" s="79"/>
      <c r="F1076" s="77" t="s">
        <v>699</v>
      </c>
      <c r="G1076" s="77" t="s">
        <v>2915</v>
      </c>
      <c r="I1076"/>
      <c r="L1076" s="83"/>
    </row>
    <row r="1077" spans="1:12" x14ac:dyDescent="0.3">
      <c r="A1077" s="77" t="s">
        <v>2917</v>
      </c>
      <c r="B1077" s="77" t="s">
        <v>2918</v>
      </c>
      <c r="C1077" s="77" t="s">
        <v>715</v>
      </c>
      <c r="D1077" s="79"/>
      <c r="F1077" s="77" t="s">
        <v>715</v>
      </c>
      <c r="G1077" s="77" t="s">
        <v>2917</v>
      </c>
      <c r="I1077"/>
      <c r="L1077" s="83"/>
    </row>
    <row r="1078" spans="1:12" x14ac:dyDescent="0.3">
      <c r="A1078" s="77" t="s">
        <v>2919</v>
      </c>
      <c r="B1078" s="77" t="s">
        <v>2920</v>
      </c>
      <c r="C1078" s="77" t="s">
        <v>695</v>
      </c>
      <c r="D1078" s="79"/>
      <c r="F1078" s="77" t="s">
        <v>695</v>
      </c>
      <c r="G1078" s="77" t="s">
        <v>2919</v>
      </c>
      <c r="I1078"/>
      <c r="L1078" s="83"/>
    </row>
    <row r="1079" spans="1:12" x14ac:dyDescent="0.3">
      <c r="A1079" s="77" t="s">
        <v>2921</v>
      </c>
      <c r="B1079" s="77" t="s">
        <v>2922</v>
      </c>
      <c r="C1079" s="77" t="s">
        <v>667</v>
      </c>
      <c r="D1079" s="79"/>
      <c r="F1079" s="77" t="s">
        <v>667</v>
      </c>
      <c r="G1079" s="77" t="s">
        <v>2921</v>
      </c>
      <c r="I1079"/>
      <c r="L1079" s="83"/>
    </row>
    <row r="1080" spans="1:12" x14ac:dyDescent="0.3">
      <c r="A1080" s="77" t="s">
        <v>2923</v>
      </c>
      <c r="B1080" s="77" t="s">
        <v>2924</v>
      </c>
      <c r="C1080" s="77" t="s">
        <v>856</v>
      </c>
      <c r="D1080" s="79"/>
      <c r="F1080" s="77" t="s">
        <v>856</v>
      </c>
      <c r="G1080" s="77" t="s">
        <v>2923</v>
      </c>
      <c r="I1080"/>
      <c r="L1080" s="83"/>
    </row>
    <row r="1081" spans="1:12" x14ac:dyDescent="0.3">
      <c r="A1081" s="77" t="s">
        <v>2925</v>
      </c>
      <c r="B1081" s="77" t="s">
        <v>2926</v>
      </c>
      <c r="C1081" s="77" t="s">
        <v>846</v>
      </c>
      <c r="D1081" s="79"/>
      <c r="F1081" s="77" t="s">
        <v>846</v>
      </c>
      <c r="G1081" s="77" t="s">
        <v>2925</v>
      </c>
      <c r="I1081"/>
      <c r="L1081" s="83"/>
    </row>
    <row r="1082" spans="1:12" x14ac:dyDescent="0.3">
      <c r="A1082" s="77" t="s">
        <v>2927</v>
      </c>
      <c r="B1082" s="77" t="s">
        <v>2928</v>
      </c>
      <c r="C1082" s="77" t="s">
        <v>850</v>
      </c>
      <c r="D1082" s="79"/>
      <c r="F1082" s="77" t="s">
        <v>850</v>
      </c>
      <c r="G1082" s="77" t="s">
        <v>2927</v>
      </c>
      <c r="I1082"/>
      <c r="L1082" s="83"/>
    </row>
    <row r="1083" spans="1:12" x14ac:dyDescent="0.3">
      <c r="A1083" s="77" t="s">
        <v>2929</v>
      </c>
      <c r="B1083" s="77" t="s">
        <v>2930</v>
      </c>
      <c r="C1083" s="77" t="s">
        <v>770</v>
      </c>
      <c r="D1083" s="79"/>
      <c r="F1083" s="77" t="s">
        <v>770</v>
      </c>
      <c r="G1083" s="77" t="s">
        <v>2929</v>
      </c>
      <c r="I1083"/>
      <c r="L1083" s="83"/>
    </row>
    <row r="1084" spans="1:12" x14ac:dyDescent="0.3">
      <c r="A1084" s="77" t="s">
        <v>2931</v>
      </c>
      <c r="B1084" s="77" t="s">
        <v>2932</v>
      </c>
      <c r="C1084" s="77" t="s">
        <v>687</v>
      </c>
      <c r="D1084" s="79"/>
      <c r="F1084" s="77" t="s">
        <v>687</v>
      </c>
      <c r="G1084" s="77" t="s">
        <v>2931</v>
      </c>
      <c r="I1084"/>
      <c r="L1084" s="83"/>
    </row>
    <row r="1085" spans="1:12" x14ac:dyDescent="0.3">
      <c r="A1085" s="77" t="s">
        <v>2933</v>
      </c>
      <c r="B1085" s="77" t="s">
        <v>2934</v>
      </c>
      <c r="C1085" s="77" t="s">
        <v>682</v>
      </c>
      <c r="D1085" s="79"/>
      <c r="F1085" s="77" t="s">
        <v>682</v>
      </c>
      <c r="G1085" s="77" t="s">
        <v>2933</v>
      </c>
      <c r="I1085"/>
      <c r="L1085" s="83"/>
    </row>
    <row r="1086" spans="1:12" x14ac:dyDescent="0.3">
      <c r="A1086" s="77" t="s">
        <v>2935</v>
      </c>
      <c r="B1086" s="77" t="s">
        <v>2936</v>
      </c>
      <c r="C1086" s="77" t="s">
        <v>739</v>
      </c>
      <c r="D1086" s="79"/>
      <c r="F1086" s="77" t="s">
        <v>739</v>
      </c>
      <c r="G1086" s="77" t="s">
        <v>2935</v>
      </c>
      <c r="I1086"/>
      <c r="L1086" s="83"/>
    </row>
    <row r="1087" spans="1:12" x14ac:dyDescent="0.3">
      <c r="A1087" s="77" t="s">
        <v>2937</v>
      </c>
      <c r="B1087" s="77" t="s">
        <v>2938</v>
      </c>
      <c r="C1087" s="77" t="s">
        <v>945</v>
      </c>
      <c r="D1087" s="79"/>
      <c r="F1087" s="77" t="s">
        <v>945</v>
      </c>
      <c r="G1087" s="77" t="s">
        <v>2937</v>
      </c>
      <c r="I1087"/>
      <c r="L1087" s="83"/>
    </row>
    <row r="1088" spans="1:12" x14ac:dyDescent="0.3">
      <c r="A1088" s="77" t="s">
        <v>2939</v>
      </c>
      <c r="B1088" s="77" t="s">
        <v>2940</v>
      </c>
      <c r="C1088" s="77" t="s">
        <v>940</v>
      </c>
      <c r="D1088" s="79"/>
      <c r="F1088" s="77" t="s">
        <v>940</v>
      </c>
      <c r="G1088" s="77" t="s">
        <v>2939</v>
      </c>
      <c r="I1088"/>
      <c r="L1088" s="83"/>
    </row>
    <row r="1089" spans="1:12" x14ac:dyDescent="0.3">
      <c r="A1089" s="77" t="s">
        <v>2941</v>
      </c>
      <c r="B1089" s="77" t="s">
        <v>2942</v>
      </c>
      <c r="C1089" s="77" t="s">
        <v>776</v>
      </c>
      <c r="D1089" s="79"/>
      <c r="F1089" s="77" t="s">
        <v>776</v>
      </c>
      <c r="G1089" s="77" t="s">
        <v>2941</v>
      </c>
      <c r="I1089"/>
      <c r="L1089" s="83"/>
    </row>
    <row r="1090" spans="1:12" x14ac:dyDescent="0.3">
      <c r="A1090" s="77" t="s">
        <v>2943</v>
      </c>
      <c r="B1090" s="77" t="s">
        <v>2944</v>
      </c>
      <c r="C1090" s="77" t="s">
        <v>940</v>
      </c>
      <c r="D1090" s="79"/>
      <c r="F1090" s="77" t="s">
        <v>940</v>
      </c>
      <c r="G1090" s="77" t="s">
        <v>2943</v>
      </c>
      <c r="I1090"/>
      <c r="L1090" s="83"/>
    </row>
    <row r="1091" spans="1:12" x14ac:dyDescent="0.3">
      <c r="A1091" s="77" t="s">
        <v>2945</v>
      </c>
      <c r="B1091" s="77" t="s">
        <v>2946</v>
      </c>
      <c r="C1091" s="77" t="s">
        <v>876</v>
      </c>
      <c r="D1091" s="79"/>
      <c r="F1091" s="77" t="s">
        <v>876</v>
      </c>
      <c r="G1091" s="77" t="s">
        <v>2945</v>
      </c>
      <c r="I1091"/>
      <c r="L1091" s="83"/>
    </row>
    <row r="1092" spans="1:12" x14ac:dyDescent="0.3">
      <c r="A1092" s="77" t="s">
        <v>2947</v>
      </c>
      <c r="B1092" s="77" t="s">
        <v>2948</v>
      </c>
      <c r="C1092" s="77" t="s">
        <v>718</v>
      </c>
      <c r="D1092" s="79"/>
      <c r="F1092" s="77" t="s">
        <v>718</v>
      </c>
      <c r="G1092" s="77" t="s">
        <v>2947</v>
      </c>
      <c r="I1092"/>
      <c r="L1092" s="83"/>
    </row>
    <row r="1093" spans="1:12" x14ac:dyDescent="0.3">
      <c r="A1093" s="77" t="s">
        <v>2949</v>
      </c>
      <c r="B1093" s="77" t="s">
        <v>2950</v>
      </c>
      <c r="C1093" s="77" t="s">
        <v>876</v>
      </c>
      <c r="D1093" s="79"/>
      <c r="F1093" s="77" t="s">
        <v>876</v>
      </c>
      <c r="G1093" s="77" t="s">
        <v>2949</v>
      </c>
      <c r="I1093"/>
      <c r="L1093" s="83"/>
    </row>
    <row r="1094" spans="1:12" x14ac:dyDescent="0.3">
      <c r="A1094" s="77" t="s">
        <v>2951</v>
      </c>
      <c r="B1094" s="77" t="s">
        <v>2952</v>
      </c>
      <c r="C1094" s="77" t="s">
        <v>707</v>
      </c>
      <c r="D1094" s="79"/>
      <c r="F1094" s="77" t="s">
        <v>707</v>
      </c>
      <c r="G1094" s="77" t="s">
        <v>2951</v>
      </c>
      <c r="I1094"/>
      <c r="L1094" s="83"/>
    </row>
    <row r="1095" spans="1:12" x14ac:dyDescent="0.3">
      <c r="A1095" s="77" t="s">
        <v>2953</v>
      </c>
      <c r="B1095" s="77" t="s">
        <v>2954</v>
      </c>
      <c r="C1095" s="77" t="s">
        <v>729</v>
      </c>
      <c r="D1095" s="79"/>
      <c r="F1095" s="77" t="s">
        <v>729</v>
      </c>
      <c r="G1095" s="77" t="s">
        <v>2953</v>
      </c>
      <c r="I1095"/>
      <c r="L1095" s="83"/>
    </row>
    <row r="1096" spans="1:12" x14ac:dyDescent="0.3">
      <c r="A1096" s="77" t="s">
        <v>2955</v>
      </c>
      <c r="B1096" s="77" t="s">
        <v>2956</v>
      </c>
      <c r="C1096" s="77" t="s">
        <v>707</v>
      </c>
      <c r="D1096" s="79"/>
      <c r="F1096" s="77" t="s">
        <v>707</v>
      </c>
      <c r="G1096" s="77" t="s">
        <v>2955</v>
      </c>
      <c r="I1096"/>
      <c r="L1096" s="83"/>
    </row>
    <row r="1097" spans="1:12" x14ac:dyDescent="0.3">
      <c r="A1097" s="77" t="s">
        <v>2957</v>
      </c>
      <c r="B1097" s="77" t="s">
        <v>2958</v>
      </c>
      <c r="C1097" s="77" t="s">
        <v>674</v>
      </c>
      <c r="D1097" s="79"/>
      <c r="F1097" s="77" t="s">
        <v>674</v>
      </c>
      <c r="G1097" s="77" t="s">
        <v>2957</v>
      </c>
      <c r="I1097"/>
      <c r="L1097" s="83"/>
    </row>
    <row r="1098" spans="1:12" x14ac:dyDescent="0.3">
      <c r="A1098" s="77" t="s">
        <v>2959</v>
      </c>
      <c r="B1098" s="77" t="s">
        <v>2960</v>
      </c>
      <c r="C1098" s="77" t="s">
        <v>733</v>
      </c>
      <c r="D1098" s="79"/>
      <c r="F1098" s="77" t="s">
        <v>733</v>
      </c>
      <c r="G1098" s="77" t="s">
        <v>2959</v>
      </c>
      <c r="I1098"/>
      <c r="L1098" s="83"/>
    </row>
    <row r="1099" spans="1:12" x14ac:dyDescent="0.3">
      <c r="A1099" s="77" t="s">
        <v>2961</v>
      </c>
      <c r="B1099" s="77" t="s">
        <v>2962</v>
      </c>
      <c r="C1099" s="77" t="s">
        <v>754</v>
      </c>
      <c r="D1099" s="79"/>
      <c r="F1099" s="77" t="s">
        <v>754</v>
      </c>
      <c r="G1099" s="77" t="s">
        <v>2961</v>
      </c>
      <c r="I1099"/>
      <c r="L1099" s="83"/>
    </row>
    <row r="1100" spans="1:12" x14ac:dyDescent="0.3">
      <c r="A1100" s="77" t="s">
        <v>2963</v>
      </c>
      <c r="B1100" s="77" t="s">
        <v>2964</v>
      </c>
      <c r="C1100" s="77" t="s">
        <v>722</v>
      </c>
      <c r="D1100" s="79"/>
      <c r="F1100" s="77" t="s">
        <v>722</v>
      </c>
      <c r="G1100" s="77" t="s">
        <v>2963</v>
      </c>
      <c r="I1100"/>
      <c r="L1100" s="83"/>
    </row>
    <row r="1101" spans="1:12" x14ac:dyDescent="0.3">
      <c r="A1101" s="77" t="s">
        <v>2965</v>
      </c>
      <c r="B1101" s="77" t="s">
        <v>2966</v>
      </c>
      <c r="C1101" s="77" t="s">
        <v>940</v>
      </c>
      <c r="D1101" s="79"/>
      <c r="F1101" s="77" t="s">
        <v>940</v>
      </c>
      <c r="G1101" s="77" t="s">
        <v>2965</v>
      </c>
      <c r="I1101"/>
      <c r="L1101" s="83"/>
    </row>
    <row r="1102" spans="1:12" x14ac:dyDescent="0.3">
      <c r="A1102" s="77" t="s">
        <v>2967</v>
      </c>
      <c r="B1102" s="77" t="s">
        <v>2968</v>
      </c>
      <c r="C1102" s="77" t="s">
        <v>836</v>
      </c>
      <c r="D1102" s="79"/>
      <c r="F1102" s="77" t="s">
        <v>836</v>
      </c>
      <c r="G1102" s="77" t="s">
        <v>2967</v>
      </c>
      <c r="I1102"/>
      <c r="L1102" s="83"/>
    </row>
    <row r="1103" spans="1:12" x14ac:dyDescent="0.3">
      <c r="A1103" s="77" t="s">
        <v>2969</v>
      </c>
      <c r="B1103" s="77" t="s">
        <v>2970</v>
      </c>
      <c r="C1103" s="77" t="s">
        <v>908</v>
      </c>
      <c r="D1103" s="79"/>
      <c r="F1103" s="77" t="s">
        <v>908</v>
      </c>
      <c r="G1103" s="77" t="s">
        <v>2969</v>
      </c>
      <c r="I1103"/>
      <c r="L1103" s="83"/>
    </row>
    <row r="1104" spans="1:12" x14ac:dyDescent="0.3">
      <c r="A1104" s="77" t="s">
        <v>2971</v>
      </c>
      <c r="B1104" s="77" t="s">
        <v>2972</v>
      </c>
      <c r="C1104" s="77" t="s">
        <v>940</v>
      </c>
      <c r="D1104" s="79"/>
      <c r="F1104" s="77" t="s">
        <v>940</v>
      </c>
      <c r="G1104" s="77" t="s">
        <v>2971</v>
      </c>
      <c r="I1104"/>
      <c r="L1104" s="83"/>
    </row>
    <row r="1105" spans="1:12" x14ac:dyDescent="0.3">
      <c r="A1105" s="77" t="s">
        <v>2973</v>
      </c>
      <c r="B1105" s="77" t="s">
        <v>2974</v>
      </c>
      <c r="C1105" s="77" t="s">
        <v>849</v>
      </c>
      <c r="D1105" s="79"/>
      <c r="F1105" s="77" t="s">
        <v>849</v>
      </c>
      <c r="G1105" s="77" t="s">
        <v>2973</v>
      </c>
      <c r="I1105"/>
      <c r="L1105" s="83"/>
    </row>
    <row r="1106" spans="1:12" x14ac:dyDescent="0.3">
      <c r="A1106" s="77" t="s">
        <v>2975</v>
      </c>
      <c r="B1106" s="77" t="s">
        <v>2976</v>
      </c>
      <c r="C1106" s="77" t="s">
        <v>783</v>
      </c>
      <c r="D1106" s="79"/>
      <c r="F1106" s="77" t="s">
        <v>783</v>
      </c>
      <c r="G1106" s="77" t="s">
        <v>2975</v>
      </c>
      <c r="I1106"/>
      <c r="L1106" s="83"/>
    </row>
    <row r="1107" spans="1:12" x14ac:dyDescent="0.3">
      <c r="A1107" s="77" t="s">
        <v>2977</v>
      </c>
      <c r="B1107" s="77" t="s">
        <v>2978</v>
      </c>
      <c r="C1107" s="77" t="s">
        <v>885</v>
      </c>
      <c r="D1107" s="79"/>
      <c r="F1107" s="77" t="s">
        <v>885</v>
      </c>
      <c r="G1107" s="77" t="s">
        <v>2977</v>
      </c>
      <c r="I1107"/>
      <c r="L1107" s="83"/>
    </row>
    <row r="1108" spans="1:12" x14ac:dyDescent="0.3">
      <c r="A1108" s="77" t="s">
        <v>2979</v>
      </c>
      <c r="B1108" s="77" t="s">
        <v>2980</v>
      </c>
      <c r="C1108" s="77" t="s">
        <v>837</v>
      </c>
      <c r="D1108" s="79"/>
      <c r="F1108" s="77" t="s">
        <v>837</v>
      </c>
      <c r="G1108" s="77" t="s">
        <v>2979</v>
      </c>
      <c r="I1108"/>
      <c r="L1108" s="83"/>
    </row>
    <row r="1109" spans="1:12" x14ac:dyDescent="0.3">
      <c r="A1109" s="77" t="s">
        <v>2981</v>
      </c>
      <c r="B1109" s="77" t="s">
        <v>2982</v>
      </c>
      <c r="C1109" s="77" t="s">
        <v>794</v>
      </c>
      <c r="D1109" s="79"/>
      <c r="F1109" s="77" t="s">
        <v>794</v>
      </c>
      <c r="G1109" s="77" t="s">
        <v>2981</v>
      </c>
      <c r="I1109"/>
      <c r="L1109" s="83"/>
    </row>
    <row r="1110" spans="1:12" x14ac:dyDescent="0.3">
      <c r="A1110" s="77" t="s">
        <v>2983</v>
      </c>
      <c r="B1110" s="77" t="s">
        <v>2984</v>
      </c>
      <c r="C1110" s="77" t="s">
        <v>782</v>
      </c>
      <c r="D1110" s="79"/>
      <c r="F1110" s="77" t="s">
        <v>782</v>
      </c>
      <c r="G1110" s="77" t="s">
        <v>2983</v>
      </c>
      <c r="I1110"/>
      <c r="L1110" s="83"/>
    </row>
    <row r="1111" spans="1:12" x14ac:dyDescent="0.3">
      <c r="A1111" s="77" t="s">
        <v>2985</v>
      </c>
      <c r="B1111" s="77" t="s">
        <v>2986</v>
      </c>
      <c r="C1111" s="77" t="s">
        <v>699</v>
      </c>
      <c r="D1111" s="79"/>
      <c r="F1111" s="77" t="s">
        <v>699</v>
      </c>
      <c r="G1111" s="77" t="s">
        <v>2985</v>
      </c>
      <c r="I1111"/>
      <c r="L1111" s="83"/>
    </row>
    <row r="1112" spans="1:12" x14ac:dyDescent="0.3">
      <c r="A1112" s="77" t="s">
        <v>2987</v>
      </c>
      <c r="B1112" s="77" t="s">
        <v>2988</v>
      </c>
      <c r="C1112" s="77" t="s">
        <v>931</v>
      </c>
      <c r="D1112" s="79"/>
      <c r="F1112" s="77" t="s">
        <v>931</v>
      </c>
      <c r="G1112" s="77" t="s">
        <v>2987</v>
      </c>
      <c r="I1112"/>
      <c r="L1112" s="83"/>
    </row>
    <row r="1113" spans="1:12" x14ac:dyDescent="0.3">
      <c r="A1113" s="77" t="s">
        <v>2989</v>
      </c>
      <c r="B1113" s="77" t="s">
        <v>2990</v>
      </c>
      <c r="C1113" s="77" t="s">
        <v>711</v>
      </c>
      <c r="D1113" s="79"/>
      <c r="F1113" s="77" t="s">
        <v>711</v>
      </c>
      <c r="G1113" s="77" t="s">
        <v>2989</v>
      </c>
      <c r="I1113"/>
      <c r="L1113" s="83"/>
    </row>
    <row r="1114" spans="1:12" x14ac:dyDescent="0.3">
      <c r="A1114" s="77" t="s">
        <v>2991</v>
      </c>
      <c r="B1114" s="77" t="s">
        <v>2992</v>
      </c>
      <c r="C1114" s="77" t="s">
        <v>695</v>
      </c>
      <c r="D1114" s="79"/>
      <c r="F1114" s="77" t="s">
        <v>695</v>
      </c>
      <c r="G1114" s="77" t="s">
        <v>2991</v>
      </c>
      <c r="I1114"/>
      <c r="L1114" s="83"/>
    </row>
    <row r="1115" spans="1:12" x14ac:dyDescent="0.3">
      <c r="A1115" s="77" t="s">
        <v>2993</v>
      </c>
      <c r="B1115" s="77" t="s">
        <v>2994</v>
      </c>
      <c r="C1115" s="77" t="s">
        <v>940</v>
      </c>
      <c r="D1115" s="79"/>
      <c r="F1115" s="77" t="s">
        <v>940</v>
      </c>
      <c r="G1115" s="77" t="s">
        <v>2993</v>
      </c>
      <c r="I1115"/>
      <c r="L1115" s="83"/>
    </row>
    <row r="1116" spans="1:12" x14ac:dyDescent="0.3">
      <c r="A1116" s="77" t="s">
        <v>2995</v>
      </c>
      <c r="B1116" s="77" t="s">
        <v>2996</v>
      </c>
      <c r="C1116" s="77" t="s">
        <v>707</v>
      </c>
      <c r="D1116" s="79"/>
      <c r="F1116" s="77" t="s">
        <v>707</v>
      </c>
      <c r="G1116" s="77" t="s">
        <v>2995</v>
      </c>
      <c r="I1116"/>
      <c r="L1116" s="83"/>
    </row>
    <row r="1117" spans="1:12" x14ac:dyDescent="0.3">
      <c r="A1117" s="77" t="s">
        <v>2997</v>
      </c>
      <c r="B1117" s="77" t="s">
        <v>2998</v>
      </c>
      <c r="C1117" s="77" t="s">
        <v>761</v>
      </c>
      <c r="D1117" s="79"/>
      <c r="F1117" s="77" t="s">
        <v>761</v>
      </c>
      <c r="G1117" s="77" t="s">
        <v>2997</v>
      </c>
      <c r="I1117"/>
      <c r="L1117" s="83"/>
    </row>
    <row r="1118" spans="1:12" x14ac:dyDescent="0.3">
      <c r="A1118" s="77" t="s">
        <v>2999</v>
      </c>
      <c r="B1118" s="77" t="s">
        <v>3000</v>
      </c>
      <c r="C1118" s="77" t="s">
        <v>695</v>
      </c>
      <c r="D1118" s="79"/>
      <c r="F1118" s="77" t="s">
        <v>695</v>
      </c>
      <c r="G1118" s="77" t="s">
        <v>2999</v>
      </c>
      <c r="I1118"/>
      <c r="L1118" s="83"/>
    </row>
    <row r="1119" spans="1:12" x14ac:dyDescent="0.3">
      <c r="A1119" s="77" t="s">
        <v>3001</v>
      </c>
      <c r="B1119" s="77" t="s">
        <v>3002</v>
      </c>
      <c r="C1119" s="77" t="s">
        <v>761</v>
      </c>
      <c r="D1119" s="79"/>
      <c r="F1119" s="77" t="s">
        <v>761</v>
      </c>
      <c r="G1119" s="77" t="s">
        <v>3001</v>
      </c>
      <c r="I1119"/>
      <c r="L1119" s="83"/>
    </row>
    <row r="1120" spans="1:12" x14ac:dyDescent="0.3">
      <c r="A1120" s="77" t="s">
        <v>3003</v>
      </c>
      <c r="B1120" s="77" t="s">
        <v>3004</v>
      </c>
      <c r="C1120" s="77" t="s">
        <v>667</v>
      </c>
      <c r="D1120" s="79"/>
      <c r="F1120" s="77" t="s">
        <v>667</v>
      </c>
      <c r="G1120" s="77" t="s">
        <v>3003</v>
      </c>
      <c r="I1120"/>
      <c r="L1120" s="83"/>
    </row>
    <row r="1121" spans="1:12" x14ac:dyDescent="0.3">
      <c r="A1121" s="77" t="s">
        <v>3005</v>
      </c>
      <c r="B1121" s="77" t="s">
        <v>3006</v>
      </c>
      <c r="C1121" s="77" t="s">
        <v>739</v>
      </c>
      <c r="D1121" s="79"/>
      <c r="F1121" s="77" t="s">
        <v>739</v>
      </c>
      <c r="G1121" s="77" t="s">
        <v>3005</v>
      </c>
      <c r="I1121"/>
      <c r="L1121" s="83"/>
    </row>
    <row r="1122" spans="1:12" x14ac:dyDescent="0.3">
      <c r="A1122" s="77" t="s">
        <v>3007</v>
      </c>
      <c r="B1122" s="77" t="s">
        <v>3008</v>
      </c>
      <c r="C1122" s="77" t="s">
        <v>749</v>
      </c>
      <c r="D1122" s="79"/>
      <c r="F1122" s="77" t="s">
        <v>749</v>
      </c>
      <c r="G1122" s="77" t="s">
        <v>3007</v>
      </c>
      <c r="I1122"/>
      <c r="L1122" s="83"/>
    </row>
    <row r="1123" spans="1:12" x14ac:dyDescent="0.3">
      <c r="A1123" s="77" t="s">
        <v>3009</v>
      </c>
      <c r="B1123" s="77" t="s">
        <v>3010</v>
      </c>
      <c r="C1123" s="77" t="s">
        <v>863</v>
      </c>
      <c r="D1123" s="79"/>
      <c r="F1123" s="77" t="s">
        <v>863</v>
      </c>
      <c r="G1123" s="77" t="s">
        <v>3009</v>
      </c>
      <c r="I1123"/>
      <c r="L1123" s="83"/>
    </row>
    <row r="1124" spans="1:12" x14ac:dyDescent="0.3">
      <c r="A1124" s="77" t="s">
        <v>3011</v>
      </c>
      <c r="B1124" s="77" t="s">
        <v>3012</v>
      </c>
      <c r="C1124" s="77" t="s">
        <v>850</v>
      </c>
      <c r="D1124" s="79"/>
      <c r="F1124" s="77" t="s">
        <v>850</v>
      </c>
      <c r="G1124" s="77" t="s">
        <v>3011</v>
      </c>
      <c r="I1124"/>
      <c r="L1124" s="83"/>
    </row>
    <row r="1125" spans="1:12" x14ac:dyDescent="0.3">
      <c r="A1125" s="77" t="s">
        <v>3013</v>
      </c>
      <c r="B1125" s="77" t="s">
        <v>3014</v>
      </c>
      <c r="C1125" s="77" t="s">
        <v>829</v>
      </c>
      <c r="D1125" s="79"/>
      <c r="F1125" s="77" t="s">
        <v>829</v>
      </c>
      <c r="G1125" s="77" t="s">
        <v>3013</v>
      </c>
      <c r="I1125"/>
      <c r="L1125" s="83"/>
    </row>
    <row r="1126" spans="1:12" x14ac:dyDescent="0.3">
      <c r="A1126" s="77" t="s">
        <v>3015</v>
      </c>
      <c r="B1126" s="77" t="s">
        <v>3016</v>
      </c>
      <c r="C1126" s="77" t="s">
        <v>908</v>
      </c>
      <c r="D1126" s="79"/>
      <c r="F1126" s="77" t="s">
        <v>908</v>
      </c>
      <c r="G1126" s="77" t="s">
        <v>3015</v>
      </c>
      <c r="I1126"/>
      <c r="L1126" s="83"/>
    </row>
    <row r="1127" spans="1:12" x14ac:dyDescent="0.3">
      <c r="A1127" s="77" t="s">
        <v>3017</v>
      </c>
      <c r="B1127" s="77" t="s">
        <v>3018</v>
      </c>
      <c r="C1127" s="77" t="s">
        <v>707</v>
      </c>
      <c r="D1127" s="79"/>
      <c r="F1127" s="77" t="s">
        <v>707</v>
      </c>
      <c r="G1127" s="77" t="s">
        <v>3017</v>
      </c>
      <c r="I1127"/>
      <c r="L1127" s="83"/>
    </row>
    <row r="1128" spans="1:12" x14ac:dyDescent="0.3">
      <c r="A1128" s="77" t="s">
        <v>3019</v>
      </c>
      <c r="B1128" s="77" t="s">
        <v>3020</v>
      </c>
      <c r="C1128" s="77" t="s">
        <v>868</v>
      </c>
      <c r="D1128" s="79"/>
      <c r="F1128" s="77" t="s">
        <v>868</v>
      </c>
      <c r="G1128" s="77" t="s">
        <v>3019</v>
      </c>
      <c r="I1128"/>
      <c r="L1128" s="83"/>
    </row>
    <row r="1129" spans="1:12" x14ac:dyDescent="0.3">
      <c r="A1129" s="77" t="s">
        <v>3021</v>
      </c>
      <c r="B1129" s="77" t="s">
        <v>3022</v>
      </c>
      <c r="C1129" s="77" t="s">
        <v>729</v>
      </c>
      <c r="D1129" s="79"/>
      <c r="F1129" s="77" t="s">
        <v>729</v>
      </c>
      <c r="G1129" s="77" t="s">
        <v>3021</v>
      </c>
      <c r="I1129"/>
      <c r="L1129" s="83"/>
    </row>
    <row r="1130" spans="1:12" x14ac:dyDescent="0.3">
      <c r="A1130" s="77" t="s">
        <v>3023</v>
      </c>
      <c r="B1130" s="77" t="s">
        <v>3024</v>
      </c>
      <c r="C1130" s="77" t="s">
        <v>732</v>
      </c>
      <c r="D1130" s="79"/>
      <c r="F1130" s="77" t="s">
        <v>732</v>
      </c>
      <c r="G1130" s="77" t="s">
        <v>3023</v>
      </c>
      <c r="I1130"/>
      <c r="L1130" s="83"/>
    </row>
    <row r="1131" spans="1:12" x14ac:dyDescent="0.3">
      <c r="A1131" s="77" t="s">
        <v>3025</v>
      </c>
      <c r="B1131" s="77" t="s">
        <v>3026</v>
      </c>
      <c r="C1131" s="77" t="s">
        <v>758</v>
      </c>
      <c r="D1131" s="79"/>
      <c r="F1131" s="77" t="s">
        <v>758</v>
      </c>
      <c r="G1131" s="77" t="s">
        <v>3025</v>
      </c>
      <c r="I1131"/>
      <c r="L1131" s="83"/>
    </row>
    <row r="1132" spans="1:12" x14ac:dyDescent="0.3">
      <c r="A1132" s="77" t="s">
        <v>3027</v>
      </c>
      <c r="B1132" s="77" t="s">
        <v>3028</v>
      </c>
      <c r="C1132" s="77" t="s">
        <v>702</v>
      </c>
      <c r="D1132" s="79"/>
      <c r="F1132" s="77" t="s">
        <v>702</v>
      </c>
      <c r="G1132" s="77" t="s">
        <v>3027</v>
      </c>
      <c r="I1132"/>
      <c r="L1132" s="83"/>
    </row>
    <row r="1133" spans="1:12" x14ac:dyDescent="0.3">
      <c r="A1133" s="77" t="s">
        <v>3029</v>
      </c>
      <c r="B1133" s="77" t="s">
        <v>3030</v>
      </c>
      <c r="C1133" s="77" t="s">
        <v>908</v>
      </c>
      <c r="D1133" s="79"/>
      <c r="E1133" s="79"/>
      <c r="F1133" s="77" t="s">
        <v>908</v>
      </c>
      <c r="G1133" s="77" t="s">
        <v>3029</v>
      </c>
      <c r="I1133"/>
      <c r="L1133" s="83"/>
    </row>
    <row r="1134" spans="1:12" x14ac:dyDescent="0.3">
      <c r="A1134" s="77" t="s">
        <v>3031</v>
      </c>
      <c r="B1134" s="77" t="s">
        <v>3032</v>
      </c>
      <c r="C1134" s="77" t="s">
        <v>707</v>
      </c>
      <c r="D1134" s="79"/>
      <c r="F1134" s="77" t="s">
        <v>707</v>
      </c>
      <c r="G1134" s="77" t="s">
        <v>3031</v>
      </c>
      <c r="I1134"/>
      <c r="L1134" s="83"/>
    </row>
    <row r="1135" spans="1:12" x14ac:dyDescent="0.3">
      <c r="A1135" s="77" t="s">
        <v>3033</v>
      </c>
      <c r="B1135" s="77" t="s">
        <v>3034</v>
      </c>
      <c r="C1135" s="77" t="s">
        <v>702</v>
      </c>
      <c r="D1135" s="79"/>
      <c r="F1135" s="77" t="s">
        <v>702</v>
      </c>
      <c r="G1135" s="77" t="s">
        <v>3033</v>
      </c>
      <c r="I1135"/>
      <c r="L1135" s="83"/>
    </row>
    <row r="1136" spans="1:12" x14ac:dyDescent="0.3">
      <c r="A1136" s="77" t="s">
        <v>3035</v>
      </c>
      <c r="B1136" s="77" t="s">
        <v>3036</v>
      </c>
      <c r="C1136" s="77" t="s">
        <v>719</v>
      </c>
      <c r="D1136" s="79"/>
      <c r="F1136" s="77" t="s">
        <v>719</v>
      </c>
      <c r="G1136" s="77" t="s">
        <v>3035</v>
      </c>
      <c r="I1136"/>
      <c r="L1136" s="83"/>
    </row>
    <row r="1137" spans="1:12" x14ac:dyDescent="0.3">
      <c r="A1137" s="77" t="s">
        <v>3037</v>
      </c>
      <c r="B1137" s="77" t="s">
        <v>3038</v>
      </c>
      <c r="C1137" s="77" t="s">
        <v>791</v>
      </c>
      <c r="D1137" s="79"/>
      <c r="F1137" s="77" t="s">
        <v>791</v>
      </c>
      <c r="G1137" s="77" t="s">
        <v>3037</v>
      </c>
      <c r="I1137"/>
      <c r="L1137" s="83"/>
    </row>
    <row r="1138" spans="1:12" x14ac:dyDescent="0.3">
      <c r="A1138" s="77" t="s">
        <v>3039</v>
      </c>
      <c r="B1138" s="77" t="s">
        <v>3040</v>
      </c>
      <c r="C1138" s="77" t="s">
        <v>743</v>
      </c>
      <c r="D1138" s="79"/>
      <c r="F1138" s="77" t="s">
        <v>743</v>
      </c>
      <c r="G1138" s="77" t="s">
        <v>3039</v>
      </c>
      <c r="I1138"/>
      <c r="L1138" s="83"/>
    </row>
    <row r="1139" spans="1:12" x14ac:dyDescent="0.3">
      <c r="A1139" s="77" t="s">
        <v>3041</v>
      </c>
      <c r="B1139" s="77" t="s">
        <v>3042</v>
      </c>
      <c r="C1139" s="77" t="s">
        <v>893</v>
      </c>
      <c r="D1139" s="79"/>
      <c r="F1139" s="77" t="s">
        <v>893</v>
      </c>
      <c r="G1139" s="77" t="s">
        <v>3041</v>
      </c>
      <c r="I1139"/>
      <c r="L1139" s="83"/>
    </row>
    <row r="1140" spans="1:12" x14ac:dyDescent="0.3">
      <c r="A1140" s="77" t="s">
        <v>3043</v>
      </c>
      <c r="B1140" s="77" t="s">
        <v>3044</v>
      </c>
      <c r="C1140" s="77" t="s">
        <v>694</v>
      </c>
      <c r="D1140" s="79"/>
      <c r="F1140" s="77" t="s">
        <v>694</v>
      </c>
      <c r="G1140" s="77" t="s">
        <v>3043</v>
      </c>
      <c r="I1140"/>
      <c r="L1140" s="83"/>
    </row>
    <row r="1141" spans="1:12" x14ac:dyDescent="0.3">
      <c r="A1141" s="77" t="s">
        <v>3045</v>
      </c>
      <c r="B1141" s="77" t="s">
        <v>3046</v>
      </c>
      <c r="C1141" s="77" t="s">
        <v>729</v>
      </c>
      <c r="D1141" s="79"/>
      <c r="F1141" s="77" t="s">
        <v>729</v>
      </c>
      <c r="G1141" s="77" t="s">
        <v>3045</v>
      </c>
      <c r="I1141"/>
      <c r="L1141" s="83"/>
    </row>
    <row r="1142" spans="1:12" x14ac:dyDescent="0.3">
      <c r="A1142" s="77" t="s">
        <v>3047</v>
      </c>
      <c r="B1142" s="77" t="s">
        <v>3048</v>
      </c>
      <c r="C1142" s="77" t="s">
        <v>736</v>
      </c>
      <c r="D1142" s="79"/>
      <c r="F1142" s="77" t="s">
        <v>736</v>
      </c>
      <c r="G1142" s="77" t="s">
        <v>3047</v>
      </c>
      <c r="I1142"/>
      <c r="L1142" s="83"/>
    </row>
    <row r="1143" spans="1:12" x14ac:dyDescent="0.3">
      <c r="A1143" s="77" t="s">
        <v>3049</v>
      </c>
      <c r="B1143" s="77" t="s">
        <v>3050</v>
      </c>
      <c r="C1143" s="77" t="s">
        <v>671</v>
      </c>
      <c r="D1143" s="79"/>
      <c r="F1143" s="77" t="s">
        <v>671</v>
      </c>
      <c r="G1143" s="77" t="s">
        <v>3049</v>
      </c>
      <c r="I1143"/>
      <c r="L1143" s="83"/>
    </row>
    <row r="1144" spans="1:12" x14ac:dyDescent="0.3">
      <c r="A1144" s="77" t="s">
        <v>3051</v>
      </c>
      <c r="B1144" s="77" t="s">
        <v>3052</v>
      </c>
      <c r="C1144" s="77" t="s">
        <v>820</v>
      </c>
      <c r="D1144" s="79"/>
      <c r="F1144" s="77" t="s">
        <v>820</v>
      </c>
      <c r="G1144" s="77" t="s">
        <v>3051</v>
      </c>
      <c r="I1144"/>
      <c r="L1144" s="83"/>
    </row>
    <row r="1145" spans="1:12" x14ac:dyDescent="0.3">
      <c r="A1145" s="77" t="s">
        <v>3053</v>
      </c>
      <c r="B1145" s="77" t="s">
        <v>3054</v>
      </c>
      <c r="C1145" s="77" t="s">
        <v>670</v>
      </c>
      <c r="D1145" s="79"/>
      <c r="F1145" s="77" t="s">
        <v>670</v>
      </c>
      <c r="G1145" s="77" t="s">
        <v>3053</v>
      </c>
      <c r="I1145"/>
      <c r="L1145" s="83"/>
    </row>
    <row r="1146" spans="1:12" x14ac:dyDescent="0.3">
      <c r="A1146" s="77" t="s">
        <v>3055</v>
      </c>
      <c r="B1146" s="77" t="s">
        <v>3056</v>
      </c>
      <c r="C1146" s="77" t="s">
        <v>711</v>
      </c>
      <c r="D1146" s="79"/>
      <c r="F1146" s="77" t="s">
        <v>711</v>
      </c>
      <c r="G1146" s="77" t="s">
        <v>3055</v>
      </c>
      <c r="I1146"/>
      <c r="L1146" s="83"/>
    </row>
    <row r="1147" spans="1:12" x14ac:dyDescent="0.3">
      <c r="A1147" s="77" t="s">
        <v>3057</v>
      </c>
      <c r="B1147" s="77" t="s">
        <v>3058</v>
      </c>
      <c r="C1147" s="77" t="s">
        <v>667</v>
      </c>
      <c r="D1147" s="79"/>
      <c r="F1147" s="77" t="s">
        <v>667</v>
      </c>
      <c r="G1147" s="77" t="s">
        <v>3057</v>
      </c>
      <c r="I1147"/>
      <c r="L1147" s="83"/>
    </row>
    <row r="1148" spans="1:12" x14ac:dyDescent="0.3">
      <c r="A1148" s="77" t="s">
        <v>3059</v>
      </c>
      <c r="B1148" s="77" t="s">
        <v>3060</v>
      </c>
      <c r="C1148" s="77" t="s">
        <v>694</v>
      </c>
      <c r="D1148" s="79"/>
      <c r="F1148" s="77" t="s">
        <v>694</v>
      </c>
      <c r="G1148" s="77" t="s">
        <v>3059</v>
      </c>
      <c r="I1148"/>
      <c r="L1148" s="83"/>
    </row>
    <row r="1149" spans="1:12" x14ac:dyDescent="0.3">
      <c r="A1149" s="77" t="s">
        <v>3061</v>
      </c>
      <c r="B1149" s="77" t="s">
        <v>3062</v>
      </c>
      <c r="C1149" s="77" t="s">
        <v>868</v>
      </c>
      <c r="D1149" s="79"/>
      <c r="F1149" s="77" t="s">
        <v>868</v>
      </c>
      <c r="G1149" s="77" t="s">
        <v>3061</v>
      </c>
      <c r="I1149"/>
      <c r="L1149" s="83"/>
    </row>
    <row r="1150" spans="1:12" x14ac:dyDescent="0.3">
      <c r="A1150" s="77" t="s">
        <v>3063</v>
      </c>
      <c r="B1150" s="77" t="s">
        <v>3064</v>
      </c>
      <c r="C1150" s="77" t="s">
        <v>850</v>
      </c>
      <c r="D1150" s="79"/>
      <c r="F1150" s="77" t="s">
        <v>850</v>
      </c>
      <c r="G1150" s="77" t="s">
        <v>3063</v>
      </c>
      <c r="I1150"/>
      <c r="L1150" s="83"/>
    </row>
    <row r="1151" spans="1:12" x14ac:dyDescent="0.3">
      <c r="A1151" s="77" t="s">
        <v>3065</v>
      </c>
      <c r="B1151" s="77" t="s">
        <v>3066</v>
      </c>
      <c r="C1151" s="77" t="s">
        <v>711</v>
      </c>
      <c r="D1151" s="79"/>
      <c r="F1151" s="77" t="s">
        <v>711</v>
      </c>
      <c r="G1151" s="77" t="s">
        <v>3065</v>
      </c>
      <c r="I1151"/>
      <c r="L1151" s="83"/>
    </row>
    <row r="1152" spans="1:12" x14ac:dyDescent="0.3">
      <c r="A1152" s="77" t="s">
        <v>3067</v>
      </c>
      <c r="B1152" s="77" t="s">
        <v>3068</v>
      </c>
      <c r="C1152" s="77" t="s">
        <v>714</v>
      </c>
      <c r="D1152" s="79"/>
      <c r="F1152" s="77" t="s">
        <v>714</v>
      </c>
      <c r="G1152" s="77" t="s">
        <v>3067</v>
      </c>
      <c r="I1152"/>
      <c r="L1152" s="83"/>
    </row>
    <row r="1153" spans="1:12" x14ac:dyDescent="0.3">
      <c r="A1153" s="77" t="s">
        <v>3069</v>
      </c>
      <c r="B1153" s="77" t="s">
        <v>3070</v>
      </c>
      <c r="C1153" s="77" t="s">
        <v>675</v>
      </c>
      <c r="D1153" s="79"/>
      <c r="F1153" s="77" t="s">
        <v>675</v>
      </c>
      <c r="G1153" s="77" t="s">
        <v>3069</v>
      </c>
      <c r="I1153"/>
      <c r="L1153" s="83"/>
    </row>
    <row r="1154" spans="1:12" x14ac:dyDescent="0.3">
      <c r="A1154" s="77" t="s">
        <v>3071</v>
      </c>
      <c r="B1154" s="77" t="s">
        <v>3072</v>
      </c>
      <c r="C1154" s="77" t="s">
        <v>695</v>
      </c>
      <c r="D1154" s="79"/>
      <c r="F1154" s="77" t="s">
        <v>695</v>
      </c>
      <c r="G1154" s="77" t="s">
        <v>3071</v>
      </c>
      <c r="I1154"/>
      <c r="L1154" s="83"/>
    </row>
    <row r="1155" spans="1:12" x14ac:dyDescent="0.3">
      <c r="A1155" s="77" t="s">
        <v>3073</v>
      </c>
      <c r="B1155" s="77" t="s">
        <v>3074</v>
      </c>
      <c r="C1155" s="77" t="s">
        <v>707</v>
      </c>
      <c r="D1155" s="79"/>
      <c r="F1155" s="77" t="s">
        <v>707</v>
      </c>
      <c r="G1155" s="77" t="s">
        <v>3073</v>
      </c>
      <c r="I1155"/>
      <c r="L1155" s="83"/>
    </row>
    <row r="1156" spans="1:12" x14ac:dyDescent="0.3">
      <c r="A1156" s="77" t="s">
        <v>3075</v>
      </c>
      <c r="B1156" s="77" t="s">
        <v>3076</v>
      </c>
      <c r="C1156" s="77" t="s">
        <v>840</v>
      </c>
      <c r="D1156" s="79"/>
      <c r="F1156" s="77" t="s">
        <v>840</v>
      </c>
      <c r="G1156" s="77" t="s">
        <v>3075</v>
      </c>
      <c r="I1156"/>
      <c r="L1156" s="83"/>
    </row>
    <row r="1157" spans="1:12" x14ac:dyDescent="0.3">
      <c r="A1157" s="77" t="s">
        <v>3077</v>
      </c>
      <c r="B1157" s="77" t="s">
        <v>3078</v>
      </c>
      <c r="C1157" s="77" t="s">
        <v>675</v>
      </c>
      <c r="D1157" s="79"/>
      <c r="F1157" s="77" t="s">
        <v>675</v>
      </c>
      <c r="G1157" s="77" t="s">
        <v>3077</v>
      </c>
      <c r="I1157"/>
      <c r="L1157" s="83"/>
    </row>
    <row r="1158" spans="1:12" x14ac:dyDescent="0.3">
      <c r="A1158" s="77" t="s">
        <v>3079</v>
      </c>
      <c r="B1158" s="77" t="s">
        <v>3080</v>
      </c>
      <c r="C1158" s="77" t="s">
        <v>850</v>
      </c>
      <c r="D1158" s="79"/>
      <c r="F1158" s="77" t="s">
        <v>850</v>
      </c>
      <c r="G1158" s="77" t="s">
        <v>3079</v>
      </c>
      <c r="I1158"/>
      <c r="L1158" s="83"/>
    </row>
    <row r="1159" spans="1:12" x14ac:dyDescent="0.3">
      <c r="A1159" s="77" t="s">
        <v>3081</v>
      </c>
      <c r="B1159" s="77" t="s">
        <v>3082</v>
      </c>
      <c r="C1159" s="77" t="s">
        <v>754</v>
      </c>
      <c r="D1159" s="79"/>
      <c r="F1159" s="77" t="s">
        <v>754</v>
      </c>
      <c r="G1159" s="77" t="s">
        <v>3081</v>
      </c>
      <c r="I1159"/>
      <c r="L1159" s="83"/>
    </row>
    <row r="1160" spans="1:12" x14ac:dyDescent="0.3">
      <c r="A1160" s="77" t="s">
        <v>3083</v>
      </c>
      <c r="B1160" s="77" t="s">
        <v>3084</v>
      </c>
      <c r="C1160" s="77" t="s">
        <v>732</v>
      </c>
      <c r="D1160" s="79"/>
      <c r="F1160" s="77" t="s">
        <v>732</v>
      </c>
      <c r="G1160" s="77" t="s">
        <v>3083</v>
      </c>
      <c r="I1160"/>
      <c r="L1160" s="83"/>
    </row>
    <row r="1161" spans="1:12" x14ac:dyDescent="0.3">
      <c r="A1161" s="77" t="s">
        <v>3085</v>
      </c>
      <c r="B1161" s="77" t="s">
        <v>3086</v>
      </c>
      <c r="C1161" s="77" t="s">
        <v>743</v>
      </c>
      <c r="D1161" s="79"/>
      <c r="F1161" s="77" t="s">
        <v>743</v>
      </c>
      <c r="G1161" s="77" t="s">
        <v>3085</v>
      </c>
      <c r="I1161"/>
      <c r="L1161" s="83"/>
    </row>
    <row r="1162" spans="1:12" x14ac:dyDescent="0.3">
      <c r="A1162" s="77" t="s">
        <v>3087</v>
      </c>
      <c r="B1162" s="77" t="s">
        <v>3088</v>
      </c>
      <c r="C1162" s="77" t="s">
        <v>849</v>
      </c>
      <c r="D1162" s="79"/>
      <c r="F1162" s="77" t="s">
        <v>849</v>
      </c>
      <c r="G1162" s="77" t="s">
        <v>3087</v>
      </c>
      <c r="I1162"/>
      <c r="L1162" s="83"/>
    </row>
    <row r="1163" spans="1:12" x14ac:dyDescent="0.3">
      <c r="A1163" s="77" t="s">
        <v>3089</v>
      </c>
      <c r="B1163" s="77" t="s">
        <v>3090</v>
      </c>
      <c r="C1163" s="77" t="s">
        <v>846</v>
      </c>
      <c r="D1163" s="79"/>
      <c r="F1163" s="77" t="s">
        <v>846</v>
      </c>
      <c r="G1163" s="77" t="s">
        <v>3089</v>
      </c>
      <c r="I1163"/>
      <c r="L1163" s="83"/>
    </row>
    <row r="1164" spans="1:12" x14ac:dyDescent="0.3">
      <c r="A1164" s="77" t="s">
        <v>3091</v>
      </c>
      <c r="B1164" s="77" t="s">
        <v>3092</v>
      </c>
      <c r="C1164" s="77" t="s">
        <v>671</v>
      </c>
      <c r="D1164" s="79"/>
      <c r="F1164" s="77" t="s">
        <v>671</v>
      </c>
      <c r="G1164" s="77" t="s">
        <v>3091</v>
      </c>
      <c r="I1164"/>
      <c r="L1164" s="83"/>
    </row>
    <row r="1165" spans="1:12" x14ac:dyDescent="0.3">
      <c r="A1165" s="77" t="s">
        <v>3093</v>
      </c>
      <c r="B1165" s="77" t="s">
        <v>3094</v>
      </c>
      <c r="C1165" s="77" t="s">
        <v>925</v>
      </c>
      <c r="D1165" s="79"/>
      <c r="F1165" s="77" t="s">
        <v>925</v>
      </c>
      <c r="G1165" s="77" t="s">
        <v>3093</v>
      </c>
      <c r="I1165"/>
      <c r="L1165" s="83"/>
    </row>
    <row r="1166" spans="1:12" x14ac:dyDescent="0.3">
      <c r="A1166" s="77" t="s">
        <v>3095</v>
      </c>
      <c r="B1166" s="77" t="s">
        <v>3096</v>
      </c>
      <c r="C1166" s="77" t="s">
        <v>758</v>
      </c>
      <c r="D1166" s="79"/>
      <c r="F1166" s="77" t="s">
        <v>758</v>
      </c>
      <c r="G1166" s="77" t="s">
        <v>3095</v>
      </c>
      <c r="I1166"/>
      <c r="L1166" s="83"/>
    </row>
    <row r="1167" spans="1:12" x14ac:dyDescent="0.3">
      <c r="A1167" s="77" t="s">
        <v>3097</v>
      </c>
      <c r="B1167" s="77" t="s">
        <v>3098</v>
      </c>
      <c r="C1167" s="77" t="s">
        <v>908</v>
      </c>
      <c r="D1167" s="79"/>
      <c r="F1167" s="77" t="s">
        <v>908</v>
      </c>
      <c r="G1167" s="77" t="s">
        <v>3097</v>
      </c>
      <c r="I1167"/>
      <c r="L1167" s="83"/>
    </row>
    <row r="1168" spans="1:12" x14ac:dyDescent="0.3">
      <c r="A1168" s="77" t="s">
        <v>3099</v>
      </c>
      <c r="B1168" s="77" t="s">
        <v>3100</v>
      </c>
      <c r="C1168" s="77" t="s">
        <v>667</v>
      </c>
      <c r="D1168" s="79"/>
      <c r="F1168" s="77" t="s">
        <v>667</v>
      </c>
      <c r="G1168" s="77" t="s">
        <v>3099</v>
      </c>
      <c r="I1168"/>
      <c r="L1168" s="83"/>
    </row>
    <row r="1169" spans="1:12" x14ac:dyDescent="0.3">
      <c r="A1169" s="77" t="s">
        <v>3101</v>
      </c>
      <c r="B1169" s="77" t="s">
        <v>3102</v>
      </c>
      <c r="C1169" s="77" t="s">
        <v>714</v>
      </c>
      <c r="D1169" s="79"/>
      <c r="F1169" s="77" t="s">
        <v>714</v>
      </c>
      <c r="G1169" s="77" t="s">
        <v>3101</v>
      </c>
      <c r="I1169"/>
      <c r="L1169" s="83"/>
    </row>
    <row r="1170" spans="1:12" x14ac:dyDescent="0.3">
      <c r="A1170" s="77" t="s">
        <v>3103</v>
      </c>
      <c r="B1170" s="77" t="s">
        <v>3104</v>
      </c>
      <c r="C1170" s="77" t="s">
        <v>794</v>
      </c>
      <c r="D1170" s="79"/>
      <c r="F1170" s="77" t="s">
        <v>794</v>
      </c>
      <c r="G1170" s="77" t="s">
        <v>3103</v>
      </c>
      <c r="I1170"/>
      <c r="L1170" s="83"/>
    </row>
    <row r="1171" spans="1:12" x14ac:dyDescent="0.3">
      <c r="A1171" s="77" t="s">
        <v>3105</v>
      </c>
      <c r="B1171" s="77" t="s">
        <v>3106</v>
      </c>
      <c r="C1171" s="77" t="s">
        <v>732</v>
      </c>
      <c r="D1171" s="79"/>
      <c r="F1171" s="77" t="s">
        <v>732</v>
      </c>
      <c r="G1171" s="77" t="s">
        <v>3105</v>
      </c>
      <c r="I1171"/>
      <c r="L1171" s="83"/>
    </row>
    <row r="1172" spans="1:12" x14ac:dyDescent="0.3">
      <c r="A1172" s="77" t="s">
        <v>3107</v>
      </c>
      <c r="B1172" s="77" t="s">
        <v>3108</v>
      </c>
      <c r="C1172" s="77" t="s">
        <v>963</v>
      </c>
      <c r="D1172" s="79"/>
      <c r="F1172" s="77" t="s">
        <v>963</v>
      </c>
      <c r="G1172" s="77" t="s">
        <v>3107</v>
      </c>
      <c r="I1172"/>
      <c r="L1172" s="83"/>
    </row>
    <row r="1173" spans="1:12" x14ac:dyDescent="0.3">
      <c r="A1173" s="77" t="s">
        <v>3109</v>
      </c>
      <c r="B1173" s="77" t="s">
        <v>3110</v>
      </c>
      <c r="C1173" s="77" t="s">
        <v>840</v>
      </c>
      <c r="D1173" s="79"/>
      <c r="F1173" s="77" t="s">
        <v>840</v>
      </c>
      <c r="G1173" s="77" t="s">
        <v>3109</v>
      </c>
      <c r="I1173"/>
      <c r="L1173" s="83"/>
    </row>
    <row r="1174" spans="1:12" x14ac:dyDescent="0.3">
      <c r="A1174" s="77" t="s">
        <v>3111</v>
      </c>
      <c r="B1174" s="77" t="s">
        <v>3112</v>
      </c>
      <c r="C1174" s="77" t="s">
        <v>801</v>
      </c>
      <c r="D1174" s="79"/>
      <c r="F1174" s="77" t="s">
        <v>801</v>
      </c>
      <c r="G1174" s="77" t="s">
        <v>3111</v>
      </c>
      <c r="I1174"/>
      <c r="L1174" s="83"/>
    </row>
    <row r="1175" spans="1:12" x14ac:dyDescent="0.3">
      <c r="A1175" s="77" t="s">
        <v>3113</v>
      </c>
      <c r="B1175" s="77" t="s">
        <v>3114</v>
      </c>
      <c r="C1175" s="77" t="s">
        <v>758</v>
      </c>
      <c r="D1175" s="79"/>
      <c r="F1175" s="77" t="s">
        <v>758</v>
      </c>
      <c r="G1175" s="77" t="s">
        <v>3113</v>
      </c>
      <c r="I1175"/>
      <c r="L1175" s="83"/>
    </row>
    <row r="1176" spans="1:12" x14ac:dyDescent="0.3">
      <c r="A1176" s="77" t="s">
        <v>3115</v>
      </c>
      <c r="B1176" s="77" t="s">
        <v>3116</v>
      </c>
      <c r="C1176" s="77" t="s">
        <v>903</v>
      </c>
      <c r="D1176" s="79"/>
      <c r="F1176" s="77" t="s">
        <v>903</v>
      </c>
      <c r="G1176" s="77" t="s">
        <v>3115</v>
      </c>
      <c r="I1176"/>
      <c r="L1176" s="83"/>
    </row>
    <row r="1177" spans="1:12" x14ac:dyDescent="0.3">
      <c r="A1177" s="77" t="s">
        <v>3117</v>
      </c>
      <c r="B1177" s="77" t="s">
        <v>3118</v>
      </c>
      <c r="C1177" s="77" t="s">
        <v>761</v>
      </c>
      <c r="D1177" s="79"/>
      <c r="F1177" s="77" t="s">
        <v>761</v>
      </c>
      <c r="G1177" s="77" t="s">
        <v>3117</v>
      </c>
      <c r="I1177"/>
      <c r="L1177" s="83"/>
    </row>
    <row r="1178" spans="1:12" x14ac:dyDescent="0.3">
      <c r="A1178" s="77" t="s">
        <v>3119</v>
      </c>
      <c r="B1178" s="77" t="s">
        <v>3120</v>
      </c>
      <c r="C1178" s="77" t="s">
        <v>694</v>
      </c>
      <c r="D1178" s="79"/>
      <c r="F1178" s="77" t="s">
        <v>694</v>
      </c>
      <c r="G1178" s="77" t="s">
        <v>3119</v>
      </c>
      <c r="I1178"/>
      <c r="L1178" s="83"/>
    </row>
    <row r="1179" spans="1:12" x14ac:dyDescent="0.3">
      <c r="A1179" s="77" t="s">
        <v>3121</v>
      </c>
      <c r="B1179" s="77" t="s">
        <v>3122</v>
      </c>
      <c r="C1179" s="77" t="s">
        <v>903</v>
      </c>
      <c r="D1179" s="79"/>
      <c r="F1179" s="77" t="s">
        <v>903</v>
      </c>
      <c r="G1179" s="77" t="s">
        <v>3121</v>
      </c>
      <c r="I1179"/>
      <c r="L1179" s="83"/>
    </row>
    <row r="1180" spans="1:12" x14ac:dyDescent="0.3">
      <c r="A1180" s="77" t="s">
        <v>3123</v>
      </c>
      <c r="B1180" s="77" t="s">
        <v>3124</v>
      </c>
      <c r="C1180" s="77" t="s">
        <v>873</v>
      </c>
      <c r="D1180" s="79"/>
      <c r="F1180" s="77" t="s">
        <v>873</v>
      </c>
      <c r="G1180" s="77" t="s">
        <v>3123</v>
      </c>
      <c r="I1180"/>
      <c r="L1180" s="83"/>
    </row>
    <row r="1181" spans="1:12" x14ac:dyDescent="0.3">
      <c r="A1181" s="77" t="s">
        <v>3125</v>
      </c>
      <c r="B1181" s="77" t="s">
        <v>3126</v>
      </c>
      <c r="C1181" s="77" t="s">
        <v>960</v>
      </c>
      <c r="D1181" s="79"/>
      <c r="F1181" s="77" t="s">
        <v>960</v>
      </c>
      <c r="G1181" s="77" t="s">
        <v>3125</v>
      </c>
      <c r="I1181"/>
      <c r="L1181" s="83"/>
    </row>
    <row r="1182" spans="1:12" x14ac:dyDescent="0.3">
      <c r="A1182" s="77" t="s">
        <v>3127</v>
      </c>
      <c r="B1182" s="77" t="s">
        <v>3128</v>
      </c>
      <c r="C1182" s="77" t="s">
        <v>783</v>
      </c>
      <c r="D1182" s="79"/>
      <c r="F1182" s="77" t="s">
        <v>783</v>
      </c>
      <c r="G1182" s="77" t="s">
        <v>3127</v>
      </c>
      <c r="I1182"/>
      <c r="L1182" s="83"/>
    </row>
    <row r="1183" spans="1:12" x14ac:dyDescent="0.3">
      <c r="A1183" s="77" t="s">
        <v>3129</v>
      </c>
      <c r="B1183" s="77" t="s">
        <v>3130</v>
      </c>
      <c r="C1183" s="77" t="s">
        <v>782</v>
      </c>
      <c r="D1183" s="79"/>
      <c r="F1183" s="77" t="s">
        <v>782</v>
      </c>
      <c r="G1183" s="77" t="s">
        <v>3129</v>
      </c>
      <c r="I1183"/>
      <c r="L1183" s="83"/>
    </row>
    <row r="1184" spans="1:12" x14ac:dyDescent="0.3">
      <c r="A1184" s="77" t="s">
        <v>3131</v>
      </c>
      <c r="B1184" s="77" t="s">
        <v>3132</v>
      </c>
      <c r="C1184" s="77" t="s">
        <v>850</v>
      </c>
      <c r="D1184" s="79"/>
      <c r="F1184" s="77" t="s">
        <v>850</v>
      </c>
      <c r="G1184" s="77" t="s">
        <v>3131</v>
      </c>
      <c r="I1184"/>
      <c r="L1184" s="83"/>
    </row>
    <row r="1185" spans="1:12" x14ac:dyDescent="0.3">
      <c r="A1185" s="77" t="s">
        <v>3133</v>
      </c>
      <c r="B1185" s="77" t="s">
        <v>3134</v>
      </c>
      <c r="C1185" s="77" t="s">
        <v>908</v>
      </c>
      <c r="D1185" s="79"/>
      <c r="F1185" s="77" t="s">
        <v>908</v>
      </c>
      <c r="G1185" s="77" t="s">
        <v>3133</v>
      </c>
      <c r="I1185"/>
      <c r="L1185" s="83"/>
    </row>
    <row r="1186" spans="1:12" x14ac:dyDescent="0.3">
      <c r="A1186" s="77" t="s">
        <v>3135</v>
      </c>
      <c r="B1186" s="77" t="s">
        <v>3136</v>
      </c>
      <c r="C1186" s="77" t="s">
        <v>876</v>
      </c>
      <c r="D1186" s="79"/>
      <c r="F1186" s="77" t="s">
        <v>876</v>
      </c>
      <c r="G1186" s="77" t="s">
        <v>3135</v>
      </c>
      <c r="I1186"/>
      <c r="L1186" s="83"/>
    </row>
    <row r="1187" spans="1:12" x14ac:dyDescent="0.3">
      <c r="A1187" s="77" t="s">
        <v>3137</v>
      </c>
      <c r="B1187" s="77" t="s">
        <v>3138</v>
      </c>
      <c r="C1187" s="77" t="s">
        <v>868</v>
      </c>
      <c r="D1187" s="79"/>
      <c r="F1187" s="77" t="s">
        <v>868</v>
      </c>
      <c r="G1187" s="77" t="s">
        <v>3137</v>
      </c>
      <c r="I1187"/>
      <c r="L1187" s="83"/>
    </row>
    <row r="1188" spans="1:12" x14ac:dyDescent="0.3">
      <c r="A1188" s="77" t="s">
        <v>3139</v>
      </c>
      <c r="B1188" s="77" t="s">
        <v>3140</v>
      </c>
      <c r="C1188" s="77" t="s">
        <v>674</v>
      </c>
      <c r="D1188" s="79"/>
      <c r="F1188" s="77" t="s">
        <v>674</v>
      </c>
      <c r="G1188" s="77" t="s">
        <v>3139</v>
      </c>
      <c r="I1188"/>
      <c r="L1188" s="83"/>
    </row>
    <row r="1189" spans="1:12" x14ac:dyDescent="0.3">
      <c r="A1189" s="77" t="s">
        <v>3141</v>
      </c>
      <c r="B1189" s="77" t="s">
        <v>3142</v>
      </c>
      <c r="C1189" s="77" t="s">
        <v>940</v>
      </c>
      <c r="D1189" s="79"/>
      <c r="F1189" s="77" t="s">
        <v>940</v>
      </c>
      <c r="G1189" s="77" t="s">
        <v>3141</v>
      </c>
      <c r="I1189"/>
      <c r="L1189" s="83"/>
    </row>
    <row r="1190" spans="1:12" x14ac:dyDescent="0.3">
      <c r="A1190" s="77" t="s">
        <v>3143</v>
      </c>
      <c r="B1190" s="77" t="s">
        <v>3144</v>
      </c>
      <c r="C1190" s="77" t="s">
        <v>937</v>
      </c>
      <c r="D1190" s="79"/>
      <c r="F1190" s="77" t="s">
        <v>937</v>
      </c>
      <c r="G1190" s="77" t="s">
        <v>3143</v>
      </c>
      <c r="I1190"/>
      <c r="L1190" s="83"/>
    </row>
    <row r="1191" spans="1:12" x14ac:dyDescent="0.3">
      <c r="A1191" s="77" t="s">
        <v>3145</v>
      </c>
      <c r="B1191" s="77" t="s">
        <v>3146</v>
      </c>
      <c r="C1191" s="77" t="s">
        <v>846</v>
      </c>
      <c r="D1191" s="79"/>
      <c r="F1191" s="77" t="s">
        <v>846</v>
      </c>
      <c r="G1191" s="77" t="s">
        <v>3145</v>
      </c>
      <c r="I1191"/>
      <c r="L1191" s="83"/>
    </row>
    <row r="1192" spans="1:12" x14ac:dyDescent="0.3">
      <c r="A1192" s="77" t="s">
        <v>3147</v>
      </c>
      <c r="B1192" s="77" t="s">
        <v>3148</v>
      </c>
      <c r="C1192" s="77" t="s">
        <v>687</v>
      </c>
      <c r="D1192" s="79"/>
      <c r="F1192" s="77" t="s">
        <v>687</v>
      </c>
      <c r="G1192" s="77" t="s">
        <v>3147</v>
      </c>
      <c r="I1192"/>
      <c r="L1192" s="83"/>
    </row>
    <row r="1193" spans="1:12" x14ac:dyDescent="0.3">
      <c r="A1193" s="77" t="s">
        <v>3149</v>
      </c>
      <c r="B1193" s="77" t="s">
        <v>3150</v>
      </c>
      <c r="C1193" s="77" t="s">
        <v>733</v>
      </c>
      <c r="D1193" s="79"/>
      <c r="F1193" s="77" t="s">
        <v>733</v>
      </c>
      <c r="G1193" s="77" t="s">
        <v>3149</v>
      </c>
      <c r="I1193"/>
      <c r="L1193" s="83"/>
    </row>
    <row r="1194" spans="1:12" x14ac:dyDescent="0.3">
      <c r="A1194" s="77" t="s">
        <v>3151</v>
      </c>
      <c r="B1194" s="77" t="s">
        <v>3152</v>
      </c>
      <c r="C1194" s="77" t="s">
        <v>794</v>
      </c>
      <c r="D1194" s="79"/>
      <c r="F1194" s="77" t="s">
        <v>794</v>
      </c>
      <c r="G1194" s="77" t="s">
        <v>3151</v>
      </c>
      <c r="I1194"/>
      <c r="L1194" s="83"/>
    </row>
    <row r="1195" spans="1:12" x14ac:dyDescent="0.3">
      <c r="A1195" s="77" t="s">
        <v>3153</v>
      </c>
      <c r="B1195" s="77" t="s">
        <v>3154</v>
      </c>
      <c r="C1195" s="77" t="s">
        <v>812</v>
      </c>
      <c r="D1195" s="79"/>
      <c r="F1195" s="77" t="s">
        <v>812</v>
      </c>
      <c r="G1195" s="77" t="s">
        <v>3153</v>
      </c>
      <c r="I1195"/>
      <c r="L1195" s="83"/>
    </row>
    <row r="1196" spans="1:12" x14ac:dyDescent="0.3">
      <c r="A1196" s="77" t="s">
        <v>3155</v>
      </c>
      <c r="B1196" s="77" t="s">
        <v>3156</v>
      </c>
      <c r="C1196" s="77" t="s">
        <v>666</v>
      </c>
      <c r="D1196" s="79"/>
      <c r="F1196" s="77" t="s">
        <v>666</v>
      </c>
      <c r="G1196" s="77" t="s">
        <v>3155</v>
      </c>
      <c r="I1196"/>
      <c r="L1196" s="83"/>
    </row>
    <row r="1197" spans="1:12" x14ac:dyDescent="0.3">
      <c r="A1197" s="77" t="s">
        <v>3157</v>
      </c>
      <c r="B1197" s="77" t="s">
        <v>3158</v>
      </c>
      <c r="C1197" s="77" t="s">
        <v>733</v>
      </c>
      <c r="D1197" s="79"/>
      <c r="F1197" s="77" t="s">
        <v>733</v>
      </c>
      <c r="G1197" s="77" t="s">
        <v>3157</v>
      </c>
      <c r="I1197"/>
      <c r="L1197" s="83"/>
    </row>
    <row r="1198" spans="1:12" x14ac:dyDescent="0.3">
      <c r="A1198" s="77" t="s">
        <v>3159</v>
      </c>
      <c r="B1198" s="77" t="s">
        <v>3160</v>
      </c>
      <c r="C1198" s="77" t="s">
        <v>740</v>
      </c>
      <c r="D1198" s="79"/>
      <c r="F1198" s="77" t="s">
        <v>740</v>
      </c>
      <c r="G1198" s="77" t="s">
        <v>3159</v>
      </c>
      <c r="I1198"/>
      <c r="L1198" s="83"/>
    </row>
    <row r="1199" spans="1:12" x14ac:dyDescent="0.3">
      <c r="A1199" s="77" t="s">
        <v>3161</v>
      </c>
      <c r="B1199" s="77" t="s">
        <v>3162</v>
      </c>
      <c r="C1199" s="77" t="s">
        <v>667</v>
      </c>
      <c r="D1199" s="79"/>
      <c r="F1199" s="77" t="s">
        <v>667</v>
      </c>
      <c r="G1199" s="77" t="s">
        <v>3161</v>
      </c>
      <c r="I1199"/>
      <c r="L1199" s="83"/>
    </row>
    <row r="1200" spans="1:12" x14ac:dyDescent="0.3">
      <c r="A1200" s="77" t="s">
        <v>3163</v>
      </c>
      <c r="B1200" s="77" t="s">
        <v>3164</v>
      </c>
      <c r="C1200" s="77" t="s">
        <v>945</v>
      </c>
      <c r="D1200" s="79"/>
      <c r="F1200" s="77" t="s">
        <v>945</v>
      </c>
      <c r="G1200" s="77" t="s">
        <v>3163</v>
      </c>
      <c r="I1200"/>
      <c r="L1200" s="83"/>
    </row>
    <row r="1201" spans="1:12" x14ac:dyDescent="0.3">
      <c r="A1201" s="77" t="s">
        <v>3165</v>
      </c>
      <c r="B1201" s="77" t="s">
        <v>3166</v>
      </c>
      <c r="C1201" s="77" t="s">
        <v>740</v>
      </c>
      <c r="D1201" s="79"/>
      <c r="F1201" s="77" t="s">
        <v>740</v>
      </c>
      <c r="G1201" s="77" t="s">
        <v>3165</v>
      </c>
      <c r="I1201"/>
      <c r="L1201" s="83"/>
    </row>
    <row r="1202" spans="1:12" x14ac:dyDescent="0.3">
      <c r="A1202" s="77" t="s">
        <v>3167</v>
      </c>
      <c r="B1202" s="77" t="s">
        <v>3168</v>
      </c>
      <c r="C1202" s="77" t="s">
        <v>666</v>
      </c>
      <c r="D1202" s="79"/>
      <c r="F1202" s="77" t="s">
        <v>666</v>
      </c>
      <c r="G1202" s="77" t="s">
        <v>3167</v>
      </c>
      <c r="I1202"/>
      <c r="L1202" s="83"/>
    </row>
    <row r="1203" spans="1:12" x14ac:dyDescent="0.3">
      <c r="A1203" s="77" t="s">
        <v>3169</v>
      </c>
      <c r="B1203" s="77" t="s">
        <v>3170</v>
      </c>
      <c r="C1203" s="77" t="s">
        <v>940</v>
      </c>
      <c r="D1203" s="79"/>
      <c r="F1203" s="77" t="s">
        <v>940</v>
      </c>
      <c r="G1203" s="77" t="s">
        <v>3169</v>
      </c>
      <c r="I1203"/>
      <c r="L1203" s="83"/>
    </row>
    <row r="1204" spans="1:12" x14ac:dyDescent="0.3">
      <c r="A1204" s="77" t="s">
        <v>3171</v>
      </c>
      <c r="B1204" s="77" t="s">
        <v>3172</v>
      </c>
      <c r="C1204" s="77" t="s">
        <v>817</v>
      </c>
      <c r="D1204" s="79"/>
      <c r="F1204" s="77" t="s">
        <v>817</v>
      </c>
      <c r="G1204" s="77" t="s">
        <v>3171</v>
      </c>
      <c r="I1204"/>
      <c r="L1204" s="83"/>
    </row>
    <row r="1205" spans="1:12" x14ac:dyDescent="0.3">
      <c r="A1205" s="77" t="s">
        <v>3173</v>
      </c>
      <c r="B1205" s="77" t="s">
        <v>3174</v>
      </c>
      <c r="C1205" s="77" t="s">
        <v>740</v>
      </c>
      <c r="D1205" s="79"/>
      <c r="F1205" s="77" t="s">
        <v>740</v>
      </c>
      <c r="G1205" s="77" t="s">
        <v>3173</v>
      </c>
      <c r="I1205"/>
      <c r="L1205" s="83"/>
    </row>
    <row r="1206" spans="1:12" x14ac:dyDescent="0.3">
      <c r="A1206" s="77" t="s">
        <v>3175</v>
      </c>
      <c r="B1206" s="77" t="s">
        <v>3176</v>
      </c>
      <c r="C1206" s="77" t="s">
        <v>919</v>
      </c>
      <c r="D1206" s="79"/>
      <c r="F1206" s="77" t="s">
        <v>919</v>
      </c>
      <c r="G1206" s="77" t="s">
        <v>3175</v>
      </c>
      <c r="I1206"/>
      <c r="L1206" s="83"/>
    </row>
    <row r="1207" spans="1:12" x14ac:dyDescent="0.3">
      <c r="A1207" s="77" t="s">
        <v>3177</v>
      </c>
      <c r="B1207" s="77" t="s">
        <v>3178</v>
      </c>
      <c r="C1207" s="77" t="s">
        <v>666</v>
      </c>
      <c r="D1207" s="79"/>
      <c r="F1207" s="77" t="s">
        <v>666</v>
      </c>
      <c r="G1207" s="77" t="s">
        <v>3177</v>
      </c>
      <c r="I1207"/>
      <c r="L1207" s="83"/>
    </row>
    <row r="1208" spans="1:12" x14ac:dyDescent="0.3">
      <c r="A1208" s="77" t="s">
        <v>3179</v>
      </c>
      <c r="B1208" s="77" t="s">
        <v>3180</v>
      </c>
      <c r="C1208" s="77" t="s">
        <v>863</v>
      </c>
      <c r="D1208" s="79"/>
      <c r="F1208" s="77" t="s">
        <v>863</v>
      </c>
      <c r="G1208" s="77" t="s">
        <v>3179</v>
      </c>
      <c r="I1208"/>
      <c r="L1208" s="83"/>
    </row>
    <row r="1209" spans="1:12" x14ac:dyDescent="0.3">
      <c r="A1209" s="77" t="s">
        <v>3181</v>
      </c>
      <c r="B1209" s="77" t="s">
        <v>3182</v>
      </c>
      <c r="C1209" s="77" t="s">
        <v>863</v>
      </c>
      <c r="D1209" s="79"/>
      <c r="F1209" s="77" t="s">
        <v>863</v>
      </c>
      <c r="G1209" s="77" t="s">
        <v>3181</v>
      </c>
      <c r="I1209"/>
      <c r="L1209" s="83"/>
    </row>
    <row r="1210" spans="1:12" x14ac:dyDescent="0.3">
      <c r="A1210" s="77" t="s">
        <v>3183</v>
      </c>
      <c r="B1210" s="77" t="s">
        <v>3184</v>
      </c>
      <c r="C1210" s="77" t="s">
        <v>683</v>
      </c>
      <c r="D1210" s="79"/>
      <c r="F1210" s="77" t="s">
        <v>683</v>
      </c>
      <c r="G1210" s="77" t="s">
        <v>3183</v>
      </c>
      <c r="I1210"/>
      <c r="L1210" s="83"/>
    </row>
    <row r="1211" spans="1:12" x14ac:dyDescent="0.3">
      <c r="A1211" s="77" t="s">
        <v>3185</v>
      </c>
      <c r="B1211" s="77" t="s">
        <v>3186</v>
      </c>
      <c r="C1211" s="77" t="s">
        <v>863</v>
      </c>
      <c r="D1211" s="79"/>
      <c r="F1211" s="77" t="s">
        <v>863</v>
      </c>
      <c r="G1211" s="77" t="s">
        <v>3185</v>
      </c>
      <c r="I1211"/>
      <c r="L1211" s="83"/>
    </row>
    <row r="1212" spans="1:12" x14ac:dyDescent="0.3">
      <c r="A1212" s="77" t="s">
        <v>3187</v>
      </c>
      <c r="B1212" s="77" t="s">
        <v>3188</v>
      </c>
      <c r="C1212" s="77" t="s">
        <v>925</v>
      </c>
      <c r="D1212" s="79"/>
      <c r="F1212" s="77" t="s">
        <v>925</v>
      </c>
      <c r="G1212" s="77" t="s">
        <v>3187</v>
      </c>
      <c r="I1212"/>
      <c r="L1212" s="83"/>
    </row>
    <row r="1213" spans="1:12" x14ac:dyDescent="0.3">
      <c r="A1213" s="77" t="s">
        <v>3189</v>
      </c>
      <c r="B1213" s="77" t="s">
        <v>3190</v>
      </c>
      <c r="C1213" s="77" t="s">
        <v>749</v>
      </c>
      <c r="D1213" s="79"/>
      <c r="F1213" s="77" t="s">
        <v>749</v>
      </c>
      <c r="G1213" s="77" t="s">
        <v>3189</v>
      </c>
      <c r="I1213"/>
      <c r="L1213" s="83"/>
    </row>
    <row r="1214" spans="1:12" x14ac:dyDescent="0.3">
      <c r="A1214" s="77" t="s">
        <v>3191</v>
      </c>
      <c r="B1214" s="77" t="s">
        <v>3192</v>
      </c>
      <c r="C1214" s="77" t="s">
        <v>833</v>
      </c>
      <c r="D1214" s="79"/>
      <c r="F1214" s="77" t="s">
        <v>833</v>
      </c>
      <c r="G1214" s="77" t="s">
        <v>3191</v>
      </c>
      <c r="I1214"/>
      <c r="L1214" s="83"/>
    </row>
    <row r="1215" spans="1:12" x14ac:dyDescent="0.3">
      <c r="A1215" s="77" t="s">
        <v>3193</v>
      </c>
      <c r="B1215" s="77" t="s">
        <v>3194</v>
      </c>
      <c r="C1215" s="77" t="s">
        <v>719</v>
      </c>
      <c r="D1215" s="79"/>
      <c r="F1215" s="77" t="s">
        <v>719</v>
      </c>
      <c r="G1215" s="77" t="s">
        <v>3193</v>
      </c>
      <c r="I1215"/>
      <c r="L1215" s="83"/>
    </row>
    <row r="1216" spans="1:12" x14ac:dyDescent="0.3">
      <c r="A1216" s="77" t="s">
        <v>3195</v>
      </c>
      <c r="B1216" s="77" t="s">
        <v>3196</v>
      </c>
      <c r="C1216" s="77" t="s">
        <v>743</v>
      </c>
      <c r="D1216" s="79"/>
      <c r="F1216" s="77" t="s">
        <v>743</v>
      </c>
      <c r="G1216" s="77" t="s">
        <v>3195</v>
      </c>
      <c r="I1216"/>
      <c r="L1216" s="83"/>
    </row>
    <row r="1217" spans="1:12" x14ac:dyDescent="0.3">
      <c r="A1217" s="77" t="s">
        <v>3197</v>
      </c>
      <c r="B1217" s="77" t="s">
        <v>3198</v>
      </c>
      <c r="C1217" s="77" t="s">
        <v>719</v>
      </c>
      <c r="D1217" s="79"/>
      <c r="F1217" s="77" t="s">
        <v>719</v>
      </c>
      <c r="G1217" s="77" t="s">
        <v>3197</v>
      </c>
      <c r="I1217"/>
      <c r="L1217" s="83"/>
    </row>
    <row r="1218" spans="1:12" x14ac:dyDescent="0.3">
      <c r="A1218" s="77" t="s">
        <v>3199</v>
      </c>
      <c r="B1218" s="77" t="s">
        <v>3200</v>
      </c>
      <c r="C1218" s="77" t="s">
        <v>740</v>
      </c>
      <c r="D1218" s="79"/>
      <c r="F1218" s="77" t="s">
        <v>740</v>
      </c>
      <c r="G1218" s="77" t="s">
        <v>3199</v>
      </c>
      <c r="I1218"/>
      <c r="L1218" s="83"/>
    </row>
    <row r="1219" spans="1:12" x14ac:dyDescent="0.3">
      <c r="A1219" s="77" t="s">
        <v>3201</v>
      </c>
      <c r="B1219" s="77" t="s">
        <v>3202</v>
      </c>
      <c r="C1219" s="77" t="s">
        <v>925</v>
      </c>
      <c r="D1219" s="79"/>
      <c r="F1219" s="77" t="s">
        <v>925</v>
      </c>
      <c r="G1219" s="77" t="s">
        <v>3201</v>
      </c>
      <c r="I1219"/>
      <c r="L1219" s="83"/>
    </row>
    <row r="1220" spans="1:12" x14ac:dyDescent="0.3">
      <c r="A1220" s="77" t="s">
        <v>3203</v>
      </c>
      <c r="B1220" s="77" t="s">
        <v>3204</v>
      </c>
      <c r="C1220" s="77" t="s">
        <v>963</v>
      </c>
      <c r="D1220" s="79"/>
      <c r="F1220" s="77" t="s">
        <v>963</v>
      </c>
      <c r="G1220" s="77" t="s">
        <v>3203</v>
      </c>
      <c r="I1220"/>
      <c r="L1220" s="83"/>
    </row>
    <row r="1221" spans="1:12" x14ac:dyDescent="0.3">
      <c r="A1221" s="77" t="s">
        <v>3205</v>
      </c>
      <c r="B1221" s="77" t="s">
        <v>3206</v>
      </c>
      <c r="C1221" s="77" t="s">
        <v>908</v>
      </c>
      <c r="D1221" s="79"/>
      <c r="F1221" s="77" t="s">
        <v>908</v>
      </c>
      <c r="G1221" s="77" t="s">
        <v>3205</v>
      </c>
      <c r="I1221"/>
      <c r="L1221" s="83"/>
    </row>
    <row r="1222" spans="1:12" x14ac:dyDescent="0.3">
      <c r="A1222" s="77" t="s">
        <v>3207</v>
      </c>
      <c r="B1222" s="77" t="s">
        <v>3208</v>
      </c>
      <c r="C1222" s="77" t="s">
        <v>702</v>
      </c>
      <c r="D1222" s="79"/>
      <c r="F1222" s="77" t="s">
        <v>702</v>
      </c>
      <c r="G1222" s="77" t="s">
        <v>3207</v>
      </c>
      <c r="I1222"/>
      <c r="L1222" s="83"/>
    </row>
    <row r="1223" spans="1:12" x14ac:dyDescent="0.3">
      <c r="A1223" s="77" t="s">
        <v>3209</v>
      </c>
      <c r="B1223" s="77" t="s">
        <v>3210</v>
      </c>
      <c r="C1223" s="77" t="s">
        <v>740</v>
      </c>
      <c r="D1223" s="79"/>
      <c r="F1223" s="77" t="s">
        <v>740</v>
      </c>
      <c r="G1223" s="77" t="s">
        <v>3209</v>
      </c>
      <c r="I1223"/>
      <c r="L1223" s="83"/>
    </row>
    <row r="1224" spans="1:12" x14ac:dyDescent="0.3">
      <c r="A1224" s="77" t="s">
        <v>3211</v>
      </c>
      <c r="B1224" s="77" t="s">
        <v>3212</v>
      </c>
      <c r="C1224" s="77" t="s">
        <v>794</v>
      </c>
      <c r="D1224" s="79"/>
      <c r="F1224" s="77" t="s">
        <v>794</v>
      </c>
      <c r="G1224" s="77" t="s">
        <v>3211</v>
      </c>
      <c r="I1224"/>
      <c r="L1224" s="83"/>
    </row>
    <row r="1225" spans="1:12" x14ac:dyDescent="0.3">
      <c r="A1225" s="77" t="s">
        <v>3213</v>
      </c>
      <c r="B1225" s="77" t="s">
        <v>3214</v>
      </c>
      <c r="C1225" s="77" t="s">
        <v>963</v>
      </c>
      <c r="D1225" s="79"/>
      <c r="F1225" s="77" t="s">
        <v>963</v>
      </c>
      <c r="G1225" s="77" t="s">
        <v>3213</v>
      </c>
      <c r="I1225"/>
      <c r="L1225" s="83"/>
    </row>
    <row r="1226" spans="1:12" x14ac:dyDescent="0.3">
      <c r="A1226" s="77" t="s">
        <v>3215</v>
      </c>
      <c r="B1226" s="77" t="s">
        <v>3216</v>
      </c>
      <c r="C1226" s="77" t="s">
        <v>732</v>
      </c>
      <c r="D1226" s="79"/>
      <c r="F1226" s="77" t="s">
        <v>732</v>
      </c>
      <c r="G1226" s="77" t="s">
        <v>3215</v>
      </c>
      <c r="I1226"/>
      <c r="L1226" s="83"/>
    </row>
    <row r="1227" spans="1:12" x14ac:dyDescent="0.3">
      <c r="A1227" s="77" t="s">
        <v>3217</v>
      </c>
      <c r="B1227" s="77" t="s">
        <v>3218</v>
      </c>
      <c r="C1227" s="77" t="s">
        <v>863</v>
      </c>
      <c r="D1227" s="79"/>
      <c r="F1227" s="77" t="s">
        <v>863</v>
      </c>
      <c r="G1227" s="77" t="s">
        <v>3217</v>
      </c>
      <c r="I1227"/>
      <c r="L1227" s="83"/>
    </row>
    <row r="1228" spans="1:12" x14ac:dyDescent="0.3">
      <c r="A1228" s="77" t="s">
        <v>3219</v>
      </c>
      <c r="B1228" s="77" t="s">
        <v>3220</v>
      </c>
      <c r="C1228" s="77" t="s">
        <v>820</v>
      </c>
      <c r="D1228" s="79"/>
      <c r="F1228" s="77" t="s">
        <v>820</v>
      </c>
      <c r="G1228" s="77" t="s">
        <v>3219</v>
      </c>
      <c r="I1228"/>
      <c r="L1228" s="83"/>
    </row>
    <row r="1229" spans="1:12" x14ac:dyDescent="0.3">
      <c r="A1229" s="77" t="s">
        <v>3221</v>
      </c>
      <c r="B1229" s="77" t="s">
        <v>3222</v>
      </c>
      <c r="C1229" s="77" t="s">
        <v>804</v>
      </c>
      <c r="D1229" s="79"/>
      <c r="F1229" s="77" t="s">
        <v>804</v>
      </c>
      <c r="G1229" s="77" t="s">
        <v>3221</v>
      </c>
      <c r="I1229"/>
      <c r="L1229" s="83"/>
    </row>
    <row r="1230" spans="1:12" x14ac:dyDescent="0.3">
      <c r="A1230" s="77" t="s">
        <v>3223</v>
      </c>
      <c r="B1230" s="77" t="s">
        <v>3224</v>
      </c>
      <c r="C1230" s="77" t="s">
        <v>754</v>
      </c>
      <c r="D1230" s="79"/>
      <c r="F1230" s="77" t="s">
        <v>754</v>
      </c>
      <c r="G1230" s="77" t="s">
        <v>3223</v>
      </c>
      <c r="I1230"/>
      <c r="L1230" s="83"/>
    </row>
    <row r="1231" spans="1:12" x14ac:dyDescent="0.3">
      <c r="A1231" s="77" t="s">
        <v>3225</v>
      </c>
      <c r="B1231" s="77" t="s">
        <v>3226</v>
      </c>
      <c r="C1231" s="77" t="s">
        <v>739</v>
      </c>
      <c r="D1231" s="79"/>
      <c r="F1231" s="77" t="s">
        <v>739</v>
      </c>
      <c r="G1231" s="77" t="s">
        <v>3225</v>
      </c>
      <c r="I1231"/>
      <c r="L1231" s="83"/>
    </row>
    <row r="1232" spans="1:12" x14ac:dyDescent="0.3">
      <c r="A1232" s="77" t="s">
        <v>3227</v>
      </c>
      <c r="B1232" s="77" t="s">
        <v>3228</v>
      </c>
      <c r="C1232" s="77" t="s">
        <v>666</v>
      </c>
      <c r="D1232" s="79"/>
      <c r="F1232" s="77" t="s">
        <v>666</v>
      </c>
      <c r="G1232" s="77" t="s">
        <v>3227</v>
      </c>
      <c r="I1232"/>
      <c r="L1232" s="83"/>
    </row>
    <row r="1233" spans="1:12" x14ac:dyDescent="0.3">
      <c r="A1233" s="77" t="s">
        <v>3229</v>
      </c>
      <c r="B1233" s="77" t="s">
        <v>3230</v>
      </c>
      <c r="C1233" s="77" t="s">
        <v>736</v>
      </c>
      <c r="D1233" s="79"/>
      <c r="F1233" s="77" t="s">
        <v>736</v>
      </c>
      <c r="G1233" s="77" t="s">
        <v>3229</v>
      </c>
      <c r="I1233"/>
      <c r="L1233" s="83"/>
    </row>
    <row r="1234" spans="1:12" x14ac:dyDescent="0.3">
      <c r="A1234" s="77" t="s">
        <v>3231</v>
      </c>
      <c r="B1234" s="77" t="s">
        <v>3232</v>
      </c>
      <c r="C1234" s="77" t="s">
        <v>833</v>
      </c>
      <c r="D1234" s="79"/>
      <c r="F1234" s="77" t="s">
        <v>833</v>
      </c>
      <c r="G1234" s="77" t="s">
        <v>3231</v>
      </c>
      <c r="I1234"/>
      <c r="L1234" s="83"/>
    </row>
    <row r="1235" spans="1:12" x14ac:dyDescent="0.3">
      <c r="A1235" s="77" t="s">
        <v>3233</v>
      </c>
      <c r="B1235" s="77" t="s">
        <v>3234</v>
      </c>
      <c r="C1235" s="77" t="s">
        <v>893</v>
      </c>
      <c r="D1235" s="79"/>
      <c r="F1235" s="77" t="s">
        <v>893</v>
      </c>
      <c r="G1235" s="77" t="s">
        <v>3233</v>
      </c>
      <c r="I1235"/>
      <c r="L1235" s="83"/>
    </row>
    <row r="1236" spans="1:12" x14ac:dyDescent="0.3">
      <c r="A1236" s="77" t="s">
        <v>3235</v>
      </c>
      <c r="B1236" s="77" t="s">
        <v>3236</v>
      </c>
      <c r="C1236" s="77" t="s">
        <v>687</v>
      </c>
      <c r="D1236" s="79"/>
      <c r="F1236" s="77" t="s">
        <v>687</v>
      </c>
      <c r="G1236" s="77" t="s">
        <v>3235</v>
      </c>
      <c r="I1236"/>
      <c r="L1236" s="83"/>
    </row>
    <row r="1237" spans="1:12" x14ac:dyDescent="0.3">
      <c r="A1237" s="77" t="s">
        <v>3237</v>
      </c>
      <c r="B1237" s="77" t="s">
        <v>3238</v>
      </c>
      <c r="C1237" s="77" t="s">
        <v>722</v>
      </c>
      <c r="D1237" s="79"/>
      <c r="F1237" s="77" t="s">
        <v>722</v>
      </c>
      <c r="G1237" s="77" t="s">
        <v>3237</v>
      </c>
      <c r="I1237"/>
      <c r="L1237" s="83"/>
    </row>
    <row r="1238" spans="1:12" x14ac:dyDescent="0.3">
      <c r="A1238" s="77" t="s">
        <v>3239</v>
      </c>
      <c r="B1238" s="77" t="s">
        <v>3240</v>
      </c>
      <c r="C1238" s="77" t="s">
        <v>940</v>
      </c>
      <c r="D1238" s="79"/>
      <c r="F1238" s="77" t="s">
        <v>940</v>
      </c>
      <c r="G1238" s="77" t="s">
        <v>3239</v>
      </c>
      <c r="I1238"/>
      <c r="L1238" s="83"/>
    </row>
    <row r="1239" spans="1:12" x14ac:dyDescent="0.3">
      <c r="A1239" s="77" t="s">
        <v>3241</v>
      </c>
      <c r="B1239" s="77" t="s">
        <v>3242</v>
      </c>
      <c r="C1239" s="77" t="s">
        <v>714</v>
      </c>
      <c r="D1239" s="79"/>
      <c r="F1239" s="77" t="s">
        <v>714</v>
      </c>
      <c r="G1239" s="77" t="s">
        <v>3241</v>
      </c>
      <c r="I1239"/>
      <c r="L1239" s="83"/>
    </row>
    <row r="1240" spans="1:12" x14ac:dyDescent="0.3">
      <c r="A1240" s="77" t="s">
        <v>3243</v>
      </c>
      <c r="B1240" s="77" t="s">
        <v>3244</v>
      </c>
      <c r="C1240" s="77" t="s">
        <v>715</v>
      </c>
      <c r="D1240" s="79"/>
      <c r="F1240" s="77" t="s">
        <v>715</v>
      </c>
      <c r="G1240" s="77" t="s">
        <v>3243</v>
      </c>
      <c r="I1240"/>
      <c r="L1240" s="83"/>
    </row>
    <row r="1241" spans="1:12" x14ac:dyDescent="0.3">
      <c r="A1241" s="77" t="s">
        <v>3245</v>
      </c>
      <c r="B1241" s="77" t="s">
        <v>3246</v>
      </c>
      <c r="C1241" s="77" t="s">
        <v>797</v>
      </c>
      <c r="D1241" s="79"/>
      <c r="F1241" s="77" t="s">
        <v>797</v>
      </c>
      <c r="G1241" s="77" t="s">
        <v>3245</v>
      </c>
      <c r="I1241"/>
      <c r="L1241" s="83"/>
    </row>
    <row r="1242" spans="1:12" x14ac:dyDescent="0.3">
      <c r="A1242" s="77" t="s">
        <v>3247</v>
      </c>
      <c r="B1242" s="77" t="s">
        <v>3248</v>
      </c>
      <c r="C1242" s="77" t="s">
        <v>840</v>
      </c>
      <c r="D1242" s="79"/>
      <c r="F1242" s="77" t="s">
        <v>840</v>
      </c>
      <c r="G1242" s="77" t="s">
        <v>3247</v>
      </c>
      <c r="I1242"/>
      <c r="L1242" s="83"/>
    </row>
    <row r="1243" spans="1:12" x14ac:dyDescent="0.3">
      <c r="A1243" s="77" t="s">
        <v>3249</v>
      </c>
      <c r="B1243" s="77" t="s">
        <v>3250</v>
      </c>
      <c r="C1243" s="77" t="s">
        <v>829</v>
      </c>
      <c r="D1243" s="79"/>
      <c r="F1243" s="77" t="s">
        <v>829</v>
      </c>
      <c r="G1243" s="77" t="s">
        <v>3249</v>
      </c>
      <c r="I1243"/>
      <c r="L1243" s="83"/>
    </row>
    <row r="1244" spans="1:12" x14ac:dyDescent="0.3">
      <c r="A1244" s="77" t="s">
        <v>3251</v>
      </c>
      <c r="B1244" s="77" t="s">
        <v>3252</v>
      </c>
      <c r="C1244" s="77" t="s">
        <v>940</v>
      </c>
      <c r="D1244" s="79"/>
      <c r="F1244" s="77" t="s">
        <v>940</v>
      </c>
      <c r="G1244" s="77" t="s">
        <v>3251</v>
      </c>
      <c r="I1244"/>
      <c r="L1244" s="83"/>
    </row>
    <row r="1245" spans="1:12" x14ac:dyDescent="0.3">
      <c r="A1245" s="77" t="s">
        <v>3253</v>
      </c>
      <c r="B1245" s="77" t="s">
        <v>3254</v>
      </c>
      <c r="C1245" s="77" t="s">
        <v>702</v>
      </c>
      <c r="D1245" s="79"/>
      <c r="F1245" s="77" t="s">
        <v>702</v>
      </c>
      <c r="G1245" s="77" t="s">
        <v>3253</v>
      </c>
      <c r="I1245"/>
      <c r="L1245" s="83"/>
    </row>
    <row r="1246" spans="1:12" x14ac:dyDescent="0.3">
      <c r="A1246" s="77" t="s">
        <v>3255</v>
      </c>
      <c r="B1246" s="77" t="s">
        <v>3256</v>
      </c>
      <c r="C1246" s="77" t="s">
        <v>743</v>
      </c>
      <c r="D1246" s="79"/>
      <c r="F1246" s="77" t="s">
        <v>743</v>
      </c>
      <c r="G1246" s="77" t="s">
        <v>3255</v>
      </c>
      <c r="I1246"/>
      <c r="L1246" s="83"/>
    </row>
    <row r="1247" spans="1:12" x14ac:dyDescent="0.3">
      <c r="A1247" s="77" t="s">
        <v>3257</v>
      </c>
      <c r="B1247" s="77" t="s">
        <v>3258</v>
      </c>
      <c r="C1247" s="77" t="s">
        <v>829</v>
      </c>
      <c r="D1247" s="79"/>
      <c r="F1247" s="77" t="s">
        <v>829</v>
      </c>
      <c r="G1247" s="77" t="s">
        <v>3257</v>
      </c>
      <c r="I1247"/>
      <c r="L1247" s="83"/>
    </row>
    <row r="1248" spans="1:12" x14ac:dyDescent="0.3">
      <c r="A1248" s="77" t="s">
        <v>3259</v>
      </c>
      <c r="B1248" s="77" t="s">
        <v>3260</v>
      </c>
      <c r="C1248" s="77" t="s">
        <v>710</v>
      </c>
      <c r="D1248" s="79"/>
      <c r="F1248" s="77" t="s">
        <v>710</v>
      </c>
      <c r="G1248" s="77" t="s">
        <v>3259</v>
      </c>
      <c r="I1248"/>
      <c r="L1248" s="83"/>
    </row>
    <row r="1249" spans="1:12" x14ac:dyDescent="0.3">
      <c r="A1249" s="77" t="s">
        <v>3261</v>
      </c>
      <c r="B1249" s="77" t="s">
        <v>3262</v>
      </c>
      <c r="C1249" s="77" t="s">
        <v>711</v>
      </c>
      <c r="D1249" s="79"/>
      <c r="F1249" s="77" t="s">
        <v>711</v>
      </c>
      <c r="G1249" s="77" t="s">
        <v>3261</v>
      </c>
      <c r="I1249"/>
      <c r="L1249" s="83"/>
    </row>
    <row r="1250" spans="1:12" x14ac:dyDescent="0.3">
      <c r="A1250" s="77" t="s">
        <v>3263</v>
      </c>
      <c r="B1250" s="77" t="s">
        <v>3264</v>
      </c>
      <c r="C1250" s="77" t="s">
        <v>868</v>
      </c>
      <c r="D1250" s="79"/>
      <c r="F1250" s="77" t="s">
        <v>868</v>
      </c>
      <c r="G1250" s="77" t="s">
        <v>3263</v>
      </c>
      <c r="I1250"/>
      <c r="L1250" s="83"/>
    </row>
    <row r="1251" spans="1:12" x14ac:dyDescent="0.3">
      <c r="A1251" s="77" t="s">
        <v>3265</v>
      </c>
      <c r="B1251" s="77" t="s">
        <v>3266</v>
      </c>
      <c r="C1251" s="77" t="s">
        <v>893</v>
      </c>
      <c r="D1251" s="79"/>
      <c r="F1251" s="77" t="s">
        <v>893</v>
      </c>
      <c r="G1251" s="77" t="s">
        <v>3265</v>
      </c>
      <c r="I1251"/>
      <c r="L1251" s="83"/>
    </row>
    <row r="1252" spans="1:12" x14ac:dyDescent="0.3">
      <c r="A1252" s="77" t="s">
        <v>3267</v>
      </c>
      <c r="B1252" s="77" t="s">
        <v>3268</v>
      </c>
      <c r="C1252" s="77" t="s">
        <v>666</v>
      </c>
      <c r="D1252" s="79"/>
      <c r="F1252" s="77" t="s">
        <v>666</v>
      </c>
      <c r="G1252" s="77" t="s">
        <v>3267</v>
      </c>
      <c r="I1252"/>
      <c r="L1252" s="83"/>
    </row>
    <row r="1253" spans="1:12" x14ac:dyDescent="0.3">
      <c r="A1253" s="77" t="s">
        <v>3269</v>
      </c>
      <c r="B1253" s="77" t="s">
        <v>3270</v>
      </c>
      <c r="C1253" s="77" t="s">
        <v>699</v>
      </c>
      <c r="D1253" s="79"/>
      <c r="F1253" s="77" t="s">
        <v>699</v>
      </c>
      <c r="G1253" s="77" t="s">
        <v>3269</v>
      </c>
      <c r="I1253"/>
      <c r="L1253" s="83"/>
    </row>
    <row r="1254" spans="1:12" x14ac:dyDescent="0.3">
      <c r="A1254" s="77" t="s">
        <v>3271</v>
      </c>
      <c r="B1254" s="77" t="s">
        <v>3272</v>
      </c>
      <c r="C1254" s="77" t="s">
        <v>846</v>
      </c>
      <c r="D1254" s="79"/>
      <c r="F1254" s="77" t="s">
        <v>846</v>
      </c>
      <c r="G1254" s="77" t="s">
        <v>3271</v>
      </c>
      <c r="I1254"/>
      <c r="L1254" s="83"/>
    </row>
    <row r="1255" spans="1:12" x14ac:dyDescent="0.3">
      <c r="A1255" s="77" t="s">
        <v>3273</v>
      </c>
      <c r="B1255" s="77" t="s">
        <v>3274</v>
      </c>
      <c r="C1255" s="77" t="s">
        <v>868</v>
      </c>
      <c r="D1255" s="79"/>
      <c r="F1255" s="77" t="s">
        <v>868</v>
      </c>
      <c r="G1255" s="77" t="s">
        <v>3273</v>
      </c>
      <c r="I1255"/>
      <c r="L1255" s="83"/>
    </row>
    <row r="1256" spans="1:12" x14ac:dyDescent="0.3">
      <c r="A1256" s="77" t="s">
        <v>3275</v>
      </c>
      <c r="B1256" s="77" t="s">
        <v>3276</v>
      </c>
      <c r="C1256" s="77" t="s">
        <v>694</v>
      </c>
      <c r="D1256" s="79"/>
      <c r="F1256" s="77" t="s">
        <v>694</v>
      </c>
      <c r="G1256" s="77" t="s">
        <v>3275</v>
      </c>
      <c r="I1256"/>
      <c r="L1256" s="83"/>
    </row>
    <row r="1257" spans="1:12" x14ac:dyDescent="0.3">
      <c r="A1257" s="77" t="s">
        <v>3277</v>
      </c>
      <c r="B1257" s="77" t="s">
        <v>3278</v>
      </c>
      <c r="C1257" s="77" t="s">
        <v>695</v>
      </c>
      <c r="D1257" s="79"/>
      <c r="F1257" s="77" t="s">
        <v>695</v>
      </c>
      <c r="G1257" s="77" t="s">
        <v>3277</v>
      </c>
      <c r="I1257"/>
      <c r="L1257" s="83"/>
    </row>
    <row r="1258" spans="1:12" x14ac:dyDescent="0.3">
      <c r="A1258" s="77" t="s">
        <v>3279</v>
      </c>
      <c r="B1258" s="77" t="s">
        <v>3280</v>
      </c>
      <c r="C1258" s="77" t="s">
        <v>776</v>
      </c>
      <c r="D1258" s="79"/>
      <c r="F1258" s="77" t="s">
        <v>776</v>
      </c>
      <c r="G1258" s="77" t="s">
        <v>3279</v>
      </c>
      <c r="I1258"/>
      <c r="L1258" s="83"/>
    </row>
    <row r="1259" spans="1:12" x14ac:dyDescent="0.3">
      <c r="A1259" s="77" t="s">
        <v>3281</v>
      </c>
      <c r="B1259" s="77" t="s">
        <v>3282</v>
      </c>
      <c r="C1259" s="77" t="s">
        <v>882</v>
      </c>
      <c r="D1259" s="79"/>
      <c r="F1259" s="77" t="s">
        <v>882</v>
      </c>
      <c r="G1259" s="77" t="s">
        <v>3281</v>
      </c>
      <c r="I1259"/>
      <c r="L1259" s="83"/>
    </row>
    <row r="1260" spans="1:12" x14ac:dyDescent="0.3">
      <c r="A1260" s="77" t="s">
        <v>3283</v>
      </c>
      <c r="B1260" s="77" t="s">
        <v>3284</v>
      </c>
      <c r="C1260" s="77" t="s">
        <v>893</v>
      </c>
      <c r="D1260" s="79"/>
      <c r="F1260" s="77" t="s">
        <v>893</v>
      </c>
      <c r="G1260" s="77" t="s">
        <v>3283</v>
      </c>
      <c r="I1260"/>
      <c r="L1260" s="83"/>
    </row>
    <row r="1261" spans="1:12" x14ac:dyDescent="0.3">
      <c r="A1261" s="77" t="s">
        <v>3285</v>
      </c>
      <c r="B1261" s="77" t="s">
        <v>3286</v>
      </c>
      <c r="C1261" s="77" t="s">
        <v>879</v>
      </c>
      <c r="D1261" s="79"/>
      <c r="F1261" s="77" t="s">
        <v>879</v>
      </c>
      <c r="G1261" s="77" t="s">
        <v>3285</v>
      </c>
      <c r="I1261"/>
      <c r="L1261" s="83"/>
    </row>
    <row r="1262" spans="1:12" x14ac:dyDescent="0.3">
      <c r="A1262" s="77" t="s">
        <v>3287</v>
      </c>
      <c r="B1262" s="77" t="s">
        <v>3288</v>
      </c>
      <c r="C1262" s="77" t="s">
        <v>667</v>
      </c>
      <c r="D1262" s="79"/>
      <c r="F1262" s="77" t="s">
        <v>667</v>
      </c>
      <c r="G1262" s="77" t="s">
        <v>3287</v>
      </c>
      <c r="I1262"/>
      <c r="L1262" s="83"/>
    </row>
    <row r="1263" spans="1:12" x14ac:dyDescent="0.3">
      <c r="A1263" s="77" t="s">
        <v>3289</v>
      </c>
      <c r="B1263" s="77" t="s">
        <v>3290</v>
      </c>
      <c r="C1263" s="77" t="s">
        <v>926</v>
      </c>
      <c r="D1263" s="79"/>
      <c r="F1263" s="77" t="s">
        <v>926</v>
      </c>
      <c r="G1263" s="77" t="s">
        <v>3289</v>
      </c>
      <c r="I1263"/>
      <c r="L1263" s="83"/>
    </row>
    <row r="1264" spans="1:12" x14ac:dyDescent="0.3">
      <c r="A1264" s="77" t="s">
        <v>3291</v>
      </c>
      <c r="B1264" s="77" t="s">
        <v>3292</v>
      </c>
      <c r="C1264" s="77" t="s">
        <v>776</v>
      </c>
      <c r="D1264" s="79"/>
      <c r="F1264" s="77" t="s">
        <v>776</v>
      </c>
      <c r="G1264" s="77" t="s">
        <v>3291</v>
      </c>
      <c r="I1264"/>
      <c r="L1264" s="83"/>
    </row>
    <row r="1265" spans="1:12" x14ac:dyDescent="0.3">
      <c r="A1265" s="77" t="s">
        <v>3293</v>
      </c>
      <c r="B1265" s="77" t="s">
        <v>3294</v>
      </c>
      <c r="C1265" s="77" t="s">
        <v>868</v>
      </c>
      <c r="D1265" s="79"/>
      <c r="F1265" s="77" t="s">
        <v>868</v>
      </c>
      <c r="G1265" s="77" t="s">
        <v>3293</v>
      </c>
      <c r="I1265"/>
      <c r="L1265" s="83"/>
    </row>
    <row r="1266" spans="1:12" x14ac:dyDescent="0.3">
      <c r="A1266" s="77" t="s">
        <v>3295</v>
      </c>
      <c r="B1266" s="77" t="s">
        <v>3296</v>
      </c>
      <c r="C1266" s="77" t="s">
        <v>687</v>
      </c>
      <c r="D1266" s="79"/>
      <c r="F1266" s="77" t="s">
        <v>687</v>
      </c>
      <c r="G1266" s="77" t="s">
        <v>3295</v>
      </c>
      <c r="I1266"/>
      <c r="L1266" s="83"/>
    </row>
    <row r="1267" spans="1:12" x14ac:dyDescent="0.3">
      <c r="A1267" s="77" t="s">
        <v>3297</v>
      </c>
      <c r="B1267" s="77" t="s">
        <v>3298</v>
      </c>
      <c r="C1267" s="77" t="s">
        <v>761</v>
      </c>
      <c r="D1267" s="79"/>
      <c r="F1267" s="77" t="s">
        <v>761</v>
      </c>
      <c r="G1267" s="77" t="s">
        <v>3297</v>
      </c>
      <c r="I1267"/>
      <c r="L1267" s="83"/>
    </row>
    <row r="1268" spans="1:12" x14ac:dyDescent="0.3">
      <c r="A1268" s="77" t="s">
        <v>3299</v>
      </c>
      <c r="B1268" s="77" t="s">
        <v>3300</v>
      </c>
      <c r="C1268" s="77" t="s">
        <v>732</v>
      </c>
      <c r="D1268" s="79"/>
      <c r="F1268" s="77" t="s">
        <v>732</v>
      </c>
      <c r="G1268" s="77" t="s">
        <v>3299</v>
      </c>
      <c r="I1268"/>
      <c r="L1268" s="83"/>
    </row>
    <row r="1269" spans="1:12" x14ac:dyDescent="0.3">
      <c r="A1269" s="77" t="s">
        <v>3301</v>
      </c>
      <c r="B1269" s="77" t="s">
        <v>3302</v>
      </c>
      <c r="C1269" s="77" t="s">
        <v>873</v>
      </c>
      <c r="D1269" s="79"/>
      <c r="F1269" s="77" t="s">
        <v>873</v>
      </c>
      <c r="G1269" s="77" t="s">
        <v>3301</v>
      </c>
      <c r="I1269"/>
      <c r="L1269" s="83"/>
    </row>
    <row r="1270" spans="1:12" x14ac:dyDescent="0.3">
      <c r="A1270" s="77" t="s">
        <v>3303</v>
      </c>
      <c r="B1270" s="77" t="s">
        <v>3304</v>
      </c>
      <c r="C1270" s="77" t="s">
        <v>850</v>
      </c>
      <c r="D1270" s="79"/>
      <c r="F1270" s="77" t="s">
        <v>850</v>
      </c>
      <c r="G1270" s="77" t="s">
        <v>3303</v>
      </c>
      <c r="I1270"/>
      <c r="L1270" s="83"/>
    </row>
    <row r="1271" spans="1:12" x14ac:dyDescent="0.3">
      <c r="A1271" s="77" t="s">
        <v>3305</v>
      </c>
      <c r="B1271" s="77" t="s">
        <v>3306</v>
      </c>
      <c r="C1271" s="77" t="s">
        <v>893</v>
      </c>
      <c r="D1271" s="79"/>
      <c r="F1271" s="77" t="s">
        <v>893</v>
      </c>
      <c r="G1271" s="77" t="s">
        <v>3305</v>
      </c>
      <c r="I1271"/>
      <c r="L1271" s="83"/>
    </row>
    <row r="1272" spans="1:12" x14ac:dyDescent="0.3">
      <c r="A1272" s="77" t="s">
        <v>3307</v>
      </c>
      <c r="B1272" s="77" t="s">
        <v>3308</v>
      </c>
      <c r="C1272" s="77" t="s">
        <v>729</v>
      </c>
      <c r="D1272" s="79"/>
      <c r="F1272" s="77" t="s">
        <v>729</v>
      </c>
      <c r="G1272" s="77" t="s">
        <v>3307</v>
      </c>
      <c r="I1272"/>
      <c r="L1272" s="83"/>
    </row>
    <row r="1273" spans="1:12" x14ac:dyDescent="0.3">
      <c r="A1273" s="77" t="s">
        <v>3309</v>
      </c>
      <c r="B1273" s="77" t="s">
        <v>3310</v>
      </c>
      <c r="C1273" s="77" t="s">
        <v>850</v>
      </c>
      <c r="D1273" s="79"/>
      <c r="F1273" s="77" t="s">
        <v>850</v>
      </c>
      <c r="G1273" s="77" t="s">
        <v>3309</v>
      </c>
      <c r="I1273"/>
      <c r="L1273" s="83"/>
    </row>
    <row r="1274" spans="1:12" x14ac:dyDescent="0.3">
      <c r="A1274" s="77" t="s">
        <v>3311</v>
      </c>
      <c r="B1274" s="77" t="s">
        <v>3312</v>
      </c>
      <c r="C1274" s="77" t="s">
        <v>782</v>
      </c>
      <c r="D1274" s="79"/>
      <c r="F1274" s="77" t="s">
        <v>782</v>
      </c>
      <c r="G1274" s="77" t="s">
        <v>3311</v>
      </c>
      <c r="I1274"/>
      <c r="L1274" s="83"/>
    </row>
    <row r="1275" spans="1:12" x14ac:dyDescent="0.3">
      <c r="A1275" s="77" t="s">
        <v>3313</v>
      </c>
      <c r="B1275" s="77" t="s">
        <v>3314</v>
      </c>
      <c r="C1275" s="77" t="s">
        <v>846</v>
      </c>
      <c r="D1275" s="79"/>
      <c r="F1275" s="77" t="s">
        <v>846</v>
      </c>
      <c r="G1275" s="77" t="s">
        <v>3313</v>
      </c>
      <c r="I1275"/>
      <c r="L1275" s="83"/>
    </row>
    <row r="1276" spans="1:12" x14ac:dyDescent="0.3">
      <c r="A1276" s="77" t="s">
        <v>3315</v>
      </c>
      <c r="B1276" s="77" t="s">
        <v>3316</v>
      </c>
      <c r="C1276" s="77" t="s">
        <v>707</v>
      </c>
      <c r="D1276" s="79"/>
      <c r="F1276" s="77" t="s">
        <v>707</v>
      </c>
      <c r="G1276" s="77" t="s">
        <v>3315</v>
      </c>
      <c r="I1276"/>
      <c r="L1276" s="83"/>
    </row>
    <row r="1277" spans="1:12" x14ac:dyDescent="0.3">
      <c r="A1277" s="77" t="s">
        <v>3317</v>
      </c>
      <c r="B1277" s="77" t="s">
        <v>3318</v>
      </c>
      <c r="C1277" s="77" t="s">
        <v>703</v>
      </c>
      <c r="D1277" s="79"/>
      <c r="F1277" s="77" t="s">
        <v>703</v>
      </c>
      <c r="G1277" s="77" t="s">
        <v>3317</v>
      </c>
      <c r="I1277"/>
      <c r="L1277" s="83"/>
    </row>
    <row r="1278" spans="1:12" x14ac:dyDescent="0.3">
      <c r="A1278" s="77" t="s">
        <v>3319</v>
      </c>
      <c r="B1278" s="77" t="s">
        <v>3320</v>
      </c>
      <c r="C1278" s="77" t="s">
        <v>746</v>
      </c>
      <c r="D1278" s="79"/>
      <c r="F1278" s="77" t="s">
        <v>746</v>
      </c>
      <c r="G1278" s="77" t="s">
        <v>3319</v>
      </c>
      <c r="I1278"/>
      <c r="L1278" s="83"/>
    </row>
    <row r="1279" spans="1:12" x14ac:dyDescent="0.3">
      <c r="A1279" s="77" t="s">
        <v>3321</v>
      </c>
      <c r="B1279" s="77" t="s">
        <v>3322</v>
      </c>
      <c r="C1279" s="77" t="s">
        <v>714</v>
      </c>
      <c r="D1279" s="79"/>
      <c r="F1279" s="77" t="s">
        <v>714</v>
      </c>
      <c r="G1279" s="77" t="s">
        <v>3321</v>
      </c>
      <c r="I1279"/>
      <c r="L1279" s="83"/>
    </row>
    <row r="1280" spans="1:12" x14ac:dyDescent="0.3">
      <c r="A1280" s="77" t="s">
        <v>3323</v>
      </c>
      <c r="B1280" s="77" t="s">
        <v>3324</v>
      </c>
      <c r="C1280" s="77" t="s">
        <v>903</v>
      </c>
      <c r="D1280" s="79"/>
      <c r="F1280" s="77" t="s">
        <v>903</v>
      </c>
      <c r="G1280" s="77" t="s">
        <v>3323</v>
      </c>
      <c r="I1280"/>
      <c r="L1280" s="83"/>
    </row>
    <row r="1281" spans="1:12" x14ac:dyDescent="0.3">
      <c r="A1281" s="77" t="s">
        <v>3325</v>
      </c>
      <c r="B1281" s="77" t="s">
        <v>3326</v>
      </c>
      <c r="C1281" s="77" t="s">
        <v>687</v>
      </c>
      <c r="D1281" s="79"/>
      <c r="F1281" s="77" t="s">
        <v>687</v>
      </c>
      <c r="G1281" s="77" t="s">
        <v>3325</v>
      </c>
      <c r="I1281"/>
      <c r="L1281" s="83"/>
    </row>
    <row r="1282" spans="1:12" x14ac:dyDescent="0.3">
      <c r="A1282" s="77" t="s">
        <v>3327</v>
      </c>
      <c r="B1282" s="77" t="s">
        <v>3328</v>
      </c>
      <c r="C1282" s="77" t="s">
        <v>783</v>
      </c>
      <c r="D1282" s="79"/>
      <c r="F1282" s="77" t="s">
        <v>783</v>
      </c>
      <c r="G1282" s="77" t="s">
        <v>3327</v>
      </c>
      <c r="I1282"/>
      <c r="L1282" s="83"/>
    </row>
    <row r="1283" spans="1:12" x14ac:dyDescent="0.3">
      <c r="A1283" s="77" t="s">
        <v>3329</v>
      </c>
      <c r="B1283" s="77" t="s">
        <v>3330</v>
      </c>
      <c r="C1283" s="77" t="s">
        <v>725</v>
      </c>
      <c r="D1283" s="79"/>
      <c r="F1283" s="77" t="s">
        <v>725</v>
      </c>
      <c r="G1283" s="77" t="s">
        <v>3329</v>
      </c>
      <c r="I1283"/>
      <c r="L1283" s="83"/>
    </row>
    <row r="1284" spans="1:12" x14ac:dyDescent="0.3">
      <c r="A1284" s="77" t="s">
        <v>3331</v>
      </c>
      <c r="B1284" s="77" t="s">
        <v>3332</v>
      </c>
      <c r="C1284" s="77" t="s">
        <v>868</v>
      </c>
      <c r="D1284" s="79"/>
      <c r="F1284" s="77" t="s">
        <v>868</v>
      </c>
      <c r="G1284" s="77" t="s">
        <v>3331</v>
      </c>
      <c r="I1284"/>
      <c r="L1284" s="83"/>
    </row>
    <row r="1285" spans="1:12" x14ac:dyDescent="0.3">
      <c r="A1285" s="77" t="s">
        <v>3333</v>
      </c>
      <c r="B1285" s="77" t="s">
        <v>3334</v>
      </c>
      <c r="C1285" s="77" t="s">
        <v>725</v>
      </c>
      <c r="D1285" s="79"/>
      <c r="F1285" s="77" t="s">
        <v>725</v>
      </c>
      <c r="G1285" s="77" t="s">
        <v>3333</v>
      </c>
      <c r="I1285"/>
      <c r="L1285" s="83"/>
    </row>
    <row r="1286" spans="1:12" x14ac:dyDescent="0.3">
      <c r="A1286" s="77" t="s">
        <v>3335</v>
      </c>
      <c r="B1286" s="77" t="s">
        <v>3336</v>
      </c>
      <c r="C1286" s="77" t="s">
        <v>671</v>
      </c>
      <c r="D1286" s="79"/>
      <c r="F1286" s="77" t="s">
        <v>671</v>
      </c>
      <c r="G1286" s="77" t="s">
        <v>3335</v>
      </c>
      <c r="I1286"/>
      <c r="L1286" s="83"/>
    </row>
    <row r="1287" spans="1:12" x14ac:dyDescent="0.3">
      <c r="A1287" s="77" t="s">
        <v>3337</v>
      </c>
      <c r="B1287" s="77" t="s">
        <v>3338</v>
      </c>
      <c r="C1287" s="77" t="s">
        <v>740</v>
      </c>
      <c r="D1287" s="79"/>
      <c r="F1287" s="77" t="s">
        <v>740</v>
      </c>
      <c r="G1287" s="77" t="s">
        <v>3337</v>
      </c>
      <c r="I1287"/>
      <c r="L1287" s="83"/>
    </row>
    <row r="1288" spans="1:12" x14ac:dyDescent="0.3">
      <c r="A1288" s="77" t="s">
        <v>3339</v>
      </c>
      <c r="B1288" s="77" t="s">
        <v>3340</v>
      </c>
      <c r="C1288" s="77" t="s">
        <v>695</v>
      </c>
      <c r="D1288" s="79"/>
      <c r="F1288" s="77" t="s">
        <v>695</v>
      </c>
      <c r="G1288" s="77" t="s">
        <v>3339</v>
      </c>
      <c r="I1288"/>
      <c r="L1288" s="83"/>
    </row>
    <row r="1289" spans="1:12" x14ac:dyDescent="0.3">
      <c r="A1289" s="77" t="s">
        <v>3341</v>
      </c>
      <c r="B1289" s="77" t="s">
        <v>3342</v>
      </c>
      <c r="C1289" s="77" t="s">
        <v>892</v>
      </c>
      <c r="D1289" s="79"/>
      <c r="F1289" s="77" t="s">
        <v>892</v>
      </c>
      <c r="G1289" s="77" t="s">
        <v>3341</v>
      </c>
      <c r="I1289"/>
      <c r="L1289" s="83"/>
    </row>
    <row r="1290" spans="1:12" x14ac:dyDescent="0.3">
      <c r="A1290" s="77" t="s">
        <v>3343</v>
      </c>
      <c r="B1290" s="77" t="s">
        <v>3344</v>
      </c>
      <c r="C1290" s="77" t="s">
        <v>840</v>
      </c>
      <c r="D1290" s="79"/>
      <c r="F1290" s="77" t="s">
        <v>840</v>
      </c>
      <c r="G1290" s="77" t="s">
        <v>3343</v>
      </c>
      <c r="I1290"/>
      <c r="L1290" s="83"/>
    </row>
    <row r="1291" spans="1:12" x14ac:dyDescent="0.3">
      <c r="A1291" s="77" t="s">
        <v>3345</v>
      </c>
      <c r="B1291" s="77" t="s">
        <v>3346</v>
      </c>
      <c r="C1291" s="77" t="s">
        <v>766</v>
      </c>
      <c r="D1291" s="79"/>
      <c r="F1291" s="77" t="s">
        <v>766</v>
      </c>
      <c r="G1291" s="77" t="s">
        <v>3345</v>
      </c>
      <c r="I1291"/>
      <c r="L1291" s="83"/>
    </row>
    <row r="1292" spans="1:12" x14ac:dyDescent="0.3">
      <c r="A1292" s="77" t="s">
        <v>3347</v>
      </c>
      <c r="B1292" s="77" t="s">
        <v>3348</v>
      </c>
      <c r="C1292" s="77" t="s">
        <v>868</v>
      </c>
      <c r="D1292" s="79"/>
      <c r="F1292" s="77" t="s">
        <v>868</v>
      </c>
      <c r="G1292" s="77" t="s">
        <v>3347</v>
      </c>
      <c r="I1292"/>
      <c r="L1292" s="83"/>
    </row>
    <row r="1293" spans="1:12" x14ac:dyDescent="0.3">
      <c r="A1293" s="77" t="s">
        <v>3349</v>
      </c>
      <c r="B1293" s="77" t="s">
        <v>3350</v>
      </c>
      <c r="C1293" s="77" t="s">
        <v>674</v>
      </c>
      <c r="D1293" s="79"/>
      <c r="F1293" s="77" t="s">
        <v>674</v>
      </c>
      <c r="G1293" s="77" t="s">
        <v>3349</v>
      </c>
      <c r="I1293"/>
      <c r="L1293" s="83"/>
    </row>
    <row r="1294" spans="1:12" x14ac:dyDescent="0.3">
      <c r="A1294" s="77" t="s">
        <v>3351</v>
      </c>
      <c r="B1294" s="77" t="s">
        <v>3352</v>
      </c>
      <c r="C1294" s="77" t="s">
        <v>937</v>
      </c>
      <c r="D1294" s="79"/>
      <c r="F1294" s="77" t="s">
        <v>937</v>
      </c>
      <c r="G1294" s="77" t="s">
        <v>3351</v>
      </c>
      <c r="I1294"/>
      <c r="L1294" s="83"/>
    </row>
    <row r="1295" spans="1:12" x14ac:dyDescent="0.3">
      <c r="A1295" s="77" t="s">
        <v>3353</v>
      </c>
      <c r="B1295" s="77" t="s">
        <v>3354</v>
      </c>
      <c r="C1295" s="77" t="s">
        <v>674</v>
      </c>
      <c r="D1295" s="79"/>
      <c r="F1295" s="77" t="s">
        <v>674</v>
      </c>
      <c r="G1295" s="77" t="s">
        <v>3353</v>
      </c>
      <c r="I1295"/>
      <c r="L1295" s="83"/>
    </row>
    <row r="1296" spans="1:12" x14ac:dyDescent="0.3">
      <c r="A1296" s="77" t="s">
        <v>3355</v>
      </c>
      <c r="B1296" s="77" t="s">
        <v>3356</v>
      </c>
      <c r="C1296" s="77" t="s">
        <v>963</v>
      </c>
      <c r="D1296" s="79"/>
      <c r="F1296" s="77" t="s">
        <v>963</v>
      </c>
      <c r="G1296" s="77" t="s">
        <v>3355</v>
      </c>
      <c r="I1296"/>
      <c r="L1296" s="83"/>
    </row>
    <row r="1297" spans="1:12" x14ac:dyDescent="0.3">
      <c r="A1297" s="77" t="s">
        <v>3357</v>
      </c>
      <c r="B1297" s="77" t="s">
        <v>3358</v>
      </c>
      <c r="C1297" s="77" t="s">
        <v>849</v>
      </c>
      <c r="D1297" s="79"/>
      <c r="F1297" s="77" t="s">
        <v>849</v>
      </c>
      <c r="G1297" s="77" t="s">
        <v>3357</v>
      </c>
      <c r="I1297"/>
      <c r="L1297" s="83"/>
    </row>
    <row r="1298" spans="1:12" x14ac:dyDescent="0.3">
      <c r="A1298" s="77" t="s">
        <v>3359</v>
      </c>
      <c r="B1298" s="77" t="s">
        <v>3360</v>
      </c>
      <c r="C1298" s="77" t="s">
        <v>732</v>
      </c>
      <c r="D1298" s="79"/>
      <c r="F1298" s="77" t="s">
        <v>732</v>
      </c>
      <c r="G1298" s="77" t="s">
        <v>3359</v>
      </c>
      <c r="I1298"/>
      <c r="L1298" s="83"/>
    </row>
    <row r="1299" spans="1:12" x14ac:dyDescent="0.3">
      <c r="A1299" s="77" t="s">
        <v>3361</v>
      </c>
      <c r="B1299" s="77" t="s">
        <v>3362</v>
      </c>
      <c r="C1299" s="77" t="s">
        <v>863</v>
      </c>
      <c r="D1299" s="79"/>
      <c r="F1299" s="77" t="s">
        <v>863</v>
      </c>
      <c r="G1299" s="77" t="s">
        <v>3361</v>
      </c>
      <c r="I1299"/>
      <c r="L1299" s="83"/>
    </row>
    <row r="1300" spans="1:12" x14ac:dyDescent="0.3">
      <c r="A1300" s="77" t="s">
        <v>3363</v>
      </c>
      <c r="B1300" s="77" t="s">
        <v>3364</v>
      </c>
      <c r="C1300" s="77" t="s">
        <v>801</v>
      </c>
      <c r="D1300" s="79"/>
      <c r="F1300" s="77" t="s">
        <v>801</v>
      </c>
      <c r="G1300" s="77" t="s">
        <v>3363</v>
      </c>
      <c r="I1300"/>
      <c r="L1300" s="83"/>
    </row>
    <row r="1301" spans="1:12" x14ac:dyDescent="0.3">
      <c r="A1301" s="77" t="s">
        <v>3365</v>
      </c>
      <c r="B1301" s="77" t="s">
        <v>3366</v>
      </c>
      <c r="C1301" s="77" t="s">
        <v>876</v>
      </c>
      <c r="D1301" s="79"/>
      <c r="F1301" s="77" t="s">
        <v>876</v>
      </c>
      <c r="G1301" s="77" t="s">
        <v>3365</v>
      </c>
      <c r="I1301"/>
      <c r="L1301" s="83"/>
    </row>
    <row r="1302" spans="1:12" x14ac:dyDescent="0.3">
      <c r="A1302" s="77" t="s">
        <v>3367</v>
      </c>
      <c r="B1302" s="77" t="s">
        <v>3368</v>
      </c>
      <c r="C1302" s="77" t="s">
        <v>820</v>
      </c>
      <c r="D1302" s="79"/>
      <c r="F1302" s="77" t="s">
        <v>820</v>
      </c>
      <c r="G1302" s="77" t="s">
        <v>3367</v>
      </c>
      <c r="I1302"/>
      <c r="L1302" s="83"/>
    </row>
    <row r="1303" spans="1:12" x14ac:dyDescent="0.3">
      <c r="A1303" s="77" t="s">
        <v>3369</v>
      </c>
      <c r="B1303" s="77" t="s">
        <v>3370</v>
      </c>
      <c r="C1303" s="77" t="s">
        <v>840</v>
      </c>
      <c r="D1303" s="79"/>
      <c r="F1303" s="77" t="s">
        <v>840</v>
      </c>
      <c r="G1303" s="77" t="s">
        <v>3369</v>
      </c>
      <c r="I1303"/>
      <c r="L1303" s="83"/>
    </row>
    <row r="1304" spans="1:12" x14ac:dyDescent="0.3">
      <c r="A1304" s="77" t="s">
        <v>3371</v>
      </c>
      <c r="B1304" s="77" t="s">
        <v>3372</v>
      </c>
      <c r="C1304" s="77" t="s">
        <v>758</v>
      </c>
      <c r="D1304" s="79"/>
      <c r="F1304" s="77" t="s">
        <v>758</v>
      </c>
      <c r="G1304" s="77" t="s">
        <v>3371</v>
      </c>
      <c r="I1304"/>
      <c r="L1304" s="83"/>
    </row>
    <row r="1305" spans="1:12" x14ac:dyDescent="0.3">
      <c r="A1305" s="77" t="s">
        <v>3373</v>
      </c>
      <c r="B1305" s="77" t="s">
        <v>3374</v>
      </c>
      <c r="C1305" s="77" t="s">
        <v>687</v>
      </c>
      <c r="D1305" s="79"/>
      <c r="F1305" s="77" t="s">
        <v>687</v>
      </c>
      <c r="G1305" s="77" t="s">
        <v>3373</v>
      </c>
      <c r="I1305"/>
      <c r="L1305" s="83"/>
    </row>
    <row r="1306" spans="1:12" x14ac:dyDescent="0.3">
      <c r="A1306" s="77" t="s">
        <v>3375</v>
      </c>
      <c r="B1306" s="77" t="s">
        <v>3376</v>
      </c>
      <c r="C1306" s="77" t="s">
        <v>674</v>
      </c>
      <c r="D1306" s="79"/>
      <c r="F1306" s="77" t="s">
        <v>674</v>
      </c>
      <c r="G1306" s="77" t="s">
        <v>3375</v>
      </c>
      <c r="I1306"/>
      <c r="L1306" s="83"/>
    </row>
    <row r="1307" spans="1:12" x14ac:dyDescent="0.3">
      <c r="A1307" s="77" t="s">
        <v>3377</v>
      </c>
      <c r="B1307" s="77" t="s">
        <v>3378</v>
      </c>
      <c r="C1307" s="77" t="s">
        <v>767</v>
      </c>
      <c r="D1307" s="79"/>
      <c r="F1307" s="77" t="s">
        <v>767</v>
      </c>
      <c r="G1307" s="77" t="s">
        <v>3377</v>
      </c>
      <c r="I1307"/>
      <c r="L1307" s="83"/>
    </row>
    <row r="1308" spans="1:12" x14ac:dyDescent="0.3">
      <c r="A1308" s="77" t="s">
        <v>3379</v>
      </c>
      <c r="B1308" s="77" t="s">
        <v>3380</v>
      </c>
      <c r="C1308" s="77" t="s">
        <v>687</v>
      </c>
      <c r="D1308" s="79"/>
      <c r="F1308" s="77" t="s">
        <v>687</v>
      </c>
      <c r="G1308" s="77" t="s">
        <v>3379</v>
      </c>
      <c r="I1308"/>
      <c r="L1308" s="83"/>
    </row>
    <row r="1309" spans="1:12" x14ac:dyDescent="0.3">
      <c r="A1309" s="77" t="s">
        <v>3381</v>
      </c>
      <c r="B1309" s="77" t="s">
        <v>3382</v>
      </c>
      <c r="C1309" s="77" t="s">
        <v>687</v>
      </c>
      <c r="D1309" s="79"/>
      <c r="F1309" s="77" t="s">
        <v>687</v>
      </c>
      <c r="G1309" s="77" t="s">
        <v>3381</v>
      </c>
      <c r="I1309"/>
      <c r="L1309" s="83"/>
    </row>
    <row r="1310" spans="1:12" x14ac:dyDescent="0.3">
      <c r="A1310" s="77" t="s">
        <v>3383</v>
      </c>
      <c r="B1310" s="77" t="s">
        <v>3384</v>
      </c>
      <c r="C1310" s="77" t="s">
        <v>809</v>
      </c>
      <c r="D1310" s="79"/>
      <c r="F1310" s="77" t="s">
        <v>809</v>
      </c>
      <c r="G1310" s="77" t="s">
        <v>3383</v>
      </c>
      <c r="I1310"/>
      <c r="L1310" s="83"/>
    </row>
    <row r="1311" spans="1:12" x14ac:dyDescent="0.3">
      <c r="A1311" s="77" t="s">
        <v>3385</v>
      </c>
      <c r="B1311" s="77" t="s">
        <v>3386</v>
      </c>
      <c r="C1311" s="77" t="s">
        <v>707</v>
      </c>
      <c r="D1311" s="79"/>
      <c r="F1311" s="77" t="s">
        <v>707</v>
      </c>
      <c r="G1311" s="77" t="s">
        <v>3385</v>
      </c>
      <c r="I1311"/>
      <c r="L1311" s="83"/>
    </row>
    <row r="1312" spans="1:12" x14ac:dyDescent="0.3">
      <c r="A1312" s="77" t="s">
        <v>3387</v>
      </c>
      <c r="B1312" s="77" t="s">
        <v>3388</v>
      </c>
      <c r="C1312" s="77" t="s">
        <v>729</v>
      </c>
      <c r="D1312" s="79"/>
      <c r="F1312" s="77" t="s">
        <v>729</v>
      </c>
      <c r="G1312" s="77" t="s">
        <v>3387</v>
      </c>
      <c r="I1312"/>
      <c r="L1312" s="83"/>
    </row>
    <row r="1313" spans="1:12" x14ac:dyDescent="0.3">
      <c r="A1313" s="77" t="s">
        <v>3389</v>
      </c>
      <c r="B1313" s="77" t="s">
        <v>3390</v>
      </c>
      <c r="C1313" s="77" t="s">
        <v>809</v>
      </c>
      <c r="D1313" s="79"/>
      <c r="F1313" s="77" t="s">
        <v>809</v>
      </c>
      <c r="G1313" s="77" t="s">
        <v>3389</v>
      </c>
      <c r="I1313"/>
      <c r="L1313" s="83"/>
    </row>
    <row r="1314" spans="1:12" x14ac:dyDescent="0.3">
      <c r="A1314" s="77" t="s">
        <v>3391</v>
      </c>
      <c r="B1314" s="77" t="s">
        <v>3392</v>
      </c>
      <c r="C1314" s="77" t="s">
        <v>776</v>
      </c>
      <c r="D1314" s="79"/>
      <c r="F1314" s="77" t="s">
        <v>776</v>
      </c>
      <c r="G1314" s="77" t="s">
        <v>3391</v>
      </c>
      <c r="I1314"/>
      <c r="L1314" s="83"/>
    </row>
    <row r="1315" spans="1:12" x14ac:dyDescent="0.3">
      <c r="A1315" s="77" t="s">
        <v>3393</v>
      </c>
      <c r="B1315" s="77" t="s">
        <v>3394</v>
      </c>
      <c r="C1315" s="77" t="s">
        <v>879</v>
      </c>
      <c r="D1315" s="79"/>
      <c r="F1315" s="77" t="s">
        <v>879</v>
      </c>
      <c r="G1315" s="77" t="s">
        <v>3393</v>
      </c>
      <c r="I1315"/>
      <c r="L1315" s="83"/>
    </row>
    <row r="1316" spans="1:12" x14ac:dyDescent="0.3">
      <c r="A1316" s="77" t="s">
        <v>3395</v>
      </c>
      <c r="B1316" s="77" t="s">
        <v>3396</v>
      </c>
      <c r="C1316" s="77" t="s">
        <v>743</v>
      </c>
      <c r="D1316" s="79"/>
      <c r="F1316" s="77" t="s">
        <v>743</v>
      </c>
      <c r="G1316" s="77" t="s">
        <v>3395</v>
      </c>
      <c r="I1316"/>
      <c r="L1316" s="83"/>
    </row>
    <row r="1317" spans="1:12" x14ac:dyDescent="0.3">
      <c r="A1317" s="77" t="s">
        <v>3397</v>
      </c>
      <c r="B1317" s="77" t="s">
        <v>3398</v>
      </c>
      <c r="C1317" s="77" t="s">
        <v>812</v>
      </c>
      <c r="D1317" s="79"/>
      <c r="F1317" s="77" t="s">
        <v>812</v>
      </c>
      <c r="G1317" s="77" t="s">
        <v>3397</v>
      </c>
      <c r="I1317"/>
      <c r="L1317" s="83"/>
    </row>
    <row r="1318" spans="1:12" x14ac:dyDescent="0.3">
      <c r="A1318" s="77" t="s">
        <v>3399</v>
      </c>
      <c r="B1318" s="77" t="s">
        <v>3400</v>
      </c>
      <c r="C1318" s="77" t="s">
        <v>691</v>
      </c>
      <c r="D1318" s="79"/>
      <c r="F1318" s="77" t="s">
        <v>691</v>
      </c>
      <c r="G1318" s="77" t="s">
        <v>3399</v>
      </c>
      <c r="I1318"/>
      <c r="L1318" s="83"/>
    </row>
    <row r="1319" spans="1:12" x14ac:dyDescent="0.3">
      <c r="A1319" s="77" t="s">
        <v>3401</v>
      </c>
      <c r="B1319" s="77" t="s">
        <v>3402</v>
      </c>
      <c r="C1319" s="77" t="s">
        <v>694</v>
      </c>
      <c r="D1319" s="79"/>
      <c r="F1319" s="77" t="s">
        <v>694</v>
      </c>
      <c r="G1319" s="77" t="s">
        <v>3401</v>
      </c>
      <c r="I1319"/>
      <c r="L1319" s="83"/>
    </row>
    <row r="1320" spans="1:12" x14ac:dyDescent="0.3">
      <c r="A1320" s="77" t="s">
        <v>3403</v>
      </c>
      <c r="B1320" s="77" t="s">
        <v>3404</v>
      </c>
      <c r="C1320" s="77" t="s">
        <v>687</v>
      </c>
      <c r="D1320" s="79"/>
      <c r="F1320" s="77" t="s">
        <v>687</v>
      </c>
      <c r="G1320" s="77" t="s">
        <v>3403</v>
      </c>
      <c r="I1320"/>
      <c r="L1320" s="83"/>
    </row>
    <row r="1321" spans="1:12" x14ac:dyDescent="0.3">
      <c r="A1321" s="77" t="s">
        <v>3405</v>
      </c>
      <c r="B1321" s="77" t="s">
        <v>3406</v>
      </c>
      <c r="C1321" s="77" t="s">
        <v>797</v>
      </c>
      <c r="D1321" s="79"/>
      <c r="F1321" s="77" t="s">
        <v>797</v>
      </c>
      <c r="G1321" s="77" t="s">
        <v>3405</v>
      </c>
      <c r="I1321"/>
      <c r="L1321" s="83"/>
    </row>
    <row r="1322" spans="1:12" x14ac:dyDescent="0.3">
      <c r="A1322" s="77" t="s">
        <v>3407</v>
      </c>
      <c r="B1322" s="77" t="s">
        <v>3408</v>
      </c>
      <c r="C1322" s="77" t="s">
        <v>699</v>
      </c>
      <c r="D1322" s="79"/>
      <c r="F1322" s="77" t="s">
        <v>699</v>
      </c>
      <c r="G1322" s="77" t="s">
        <v>3407</v>
      </c>
      <c r="I1322"/>
      <c r="L1322" s="83"/>
    </row>
    <row r="1323" spans="1:12" x14ac:dyDescent="0.3">
      <c r="A1323" s="77" t="s">
        <v>3409</v>
      </c>
      <c r="B1323" s="77" t="s">
        <v>3410</v>
      </c>
      <c r="C1323" s="77" t="s">
        <v>682</v>
      </c>
      <c r="D1323" s="79"/>
      <c r="F1323" s="77" t="s">
        <v>682</v>
      </c>
      <c r="G1323" s="77" t="s">
        <v>3409</v>
      </c>
      <c r="I1323"/>
      <c r="L1323" s="83"/>
    </row>
    <row r="1324" spans="1:12" x14ac:dyDescent="0.3">
      <c r="A1324" s="77" t="s">
        <v>3411</v>
      </c>
      <c r="B1324" s="77" t="s">
        <v>3412</v>
      </c>
      <c r="C1324" s="77" t="s">
        <v>729</v>
      </c>
      <c r="D1324" s="79"/>
      <c r="F1324" s="77" t="s">
        <v>729</v>
      </c>
      <c r="G1324" s="77" t="s">
        <v>3411</v>
      </c>
      <c r="I1324"/>
      <c r="L1324" s="83"/>
    </row>
    <row r="1325" spans="1:12" x14ac:dyDescent="0.3">
      <c r="A1325" s="77" t="s">
        <v>3413</v>
      </c>
      <c r="B1325" s="77" t="s">
        <v>3414</v>
      </c>
      <c r="C1325" s="77" t="s">
        <v>687</v>
      </c>
      <c r="D1325" s="79"/>
      <c r="F1325" s="77" t="s">
        <v>687</v>
      </c>
      <c r="G1325" s="77" t="s">
        <v>3413</v>
      </c>
      <c r="I1325"/>
      <c r="L1325" s="83"/>
    </row>
    <row r="1326" spans="1:12" x14ac:dyDescent="0.3">
      <c r="A1326" s="77" t="s">
        <v>3415</v>
      </c>
      <c r="B1326" s="77" t="s">
        <v>3416</v>
      </c>
      <c r="C1326" s="77" t="s">
        <v>758</v>
      </c>
      <c r="D1326" s="79"/>
      <c r="F1326" s="77" t="s">
        <v>758</v>
      </c>
      <c r="G1326" s="77" t="s">
        <v>3415</v>
      </c>
      <c r="I1326"/>
      <c r="L1326" s="83"/>
    </row>
    <row r="1327" spans="1:12" x14ac:dyDescent="0.3">
      <c r="A1327" s="77" t="s">
        <v>3417</v>
      </c>
      <c r="B1327" s="77" t="s">
        <v>3418</v>
      </c>
      <c r="C1327" s="77" t="s">
        <v>758</v>
      </c>
      <c r="D1327" s="79"/>
      <c r="F1327" s="77" t="s">
        <v>758</v>
      </c>
      <c r="G1327" s="77" t="s">
        <v>3417</v>
      </c>
      <c r="I1327"/>
      <c r="L1327" s="83"/>
    </row>
    <row r="1328" spans="1:12" x14ac:dyDescent="0.3">
      <c r="A1328" s="77" t="s">
        <v>3419</v>
      </c>
      <c r="B1328" s="77" t="s">
        <v>3420</v>
      </c>
      <c r="C1328" s="77" t="s">
        <v>953</v>
      </c>
      <c r="D1328" s="79"/>
      <c r="F1328" s="77" t="s">
        <v>953</v>
      </c>
      <c r="G1328" s="77" t="s">
        <v>3419</v>
      </c>
      <c r="I1328"/>
      <c r="L1328" s="83"/>
    </row>
    <row r="1329" spans="1:12" x14ac:dyDescent="0.3">
      <c r="A1329" s="77" t="s">
        <v>3421</v>
      </c>
      <c r="B1329" s="77" t="s">
        <v>3422</v>
      </c>
      <c r="C1329" s="77" t="s">
        <v>686</v>
      </c>
      <c r="D1329" s="79"/>
      <c r="F1329" s="77" t="s">
        <v>686</v>
      </c>
      <c r="G1329" s="77" t="s">
        <v>3421</v>
      </c>
      <c r="I1329"/>
      <c r="L1329" s="83"/>
    </row>
    <row r="1330" spans="1:12" x14ac:dyDescent="0.3">
      <c r="A1330" s="77" t="s">
        <v>3423</v>
      </c>
      <c r="B1330" s="77" t="s">
        <v>3424</v>
      </c>
      <c r="C1330" s="77" t="s">
        <v>800</v>
      </c>
      <c r="D1330" s="79"/>
      <c r="F1330" s="77" t="s">
        <v>800</v>
      </c>
      <c r="G1330" s="77" t="s">
        <v>3423</v>
      </c>
      <c r="I1330"/>
      <c r="L1330" s="83"/>
    </row>
    <row r="1331" spans="1:12" x14ac:dyDescent="0.3">
      <c r="A1331" s="77" t="s">
        <v>3425</v>
      </c>
      <c r="B1331" s="77" t="s">
        <v>3426</v>
      </c>
      <c r="C1331" s="77" t="s">
        <v>783</v>
      </c>
      <c r="D1331" s="79"/>
      <c r="F1331" s="77" t="s">
        <v>783</v>
      </c>
      <c r="G1331" s="77" t="s">
        <v>3425</v>
      </c>
      <c r="I1331"/>
      <c r="L1331" s="83"/>
    </row>
    <row r="1332" spans="1:12" x14ac:dyDescent="0.3">
      <c r="A1332" s="77" t="s">
        <v>3427</v>
      </c>
      <c r="B1332" s="77" t="s">
        <v>3428</v>
      </c>
      <c r="C1332" s="77" t="s">
        <v>812</v>
      </c>
      <c r="D1332" s="79"/>
      <c r="F1332" s="77" t="s">
        <v>812</v>
      </c>
      <c r="G1332" s="77" t="s">
        <v>3427</v>
      </c>
      <c r="I1332"/>
      <c r="L1332" s="83"/>
    </row>
    <row r="1333" spans="1:12" x14ac:dyDescent="0.3">
      <c r="A1333" s="77" t="s">
        <v>3429</v>
      </c>
      <c r="B1333" s="77" t="s">
        <v>3430</v>
      </c>
      <c r="C1333" s="77" t="s">
        <v>758</v>
      </c>
      <c r="D1333" s="79"/>
      <c r="F1333" s="77" t="s">
        <v>758</v>
      </c>
      <c r="G1333" s="77" t="s">
        <v>3429</v>
      </c>
      <c r="I1333"/>
      <c r="L1333" s="83"/>
    </row>
    <row r="1334" spans="1:12" x14ac:dyDescent="0.3">
      <c r="A1334" s="77" t="s">
        <v>3431</v>
      </c>
      <c r="B1334" s="77" t="s">
        <v>3432</v>
      </c>
      <c r="C1334" s="77" t="s">
        <v>776</v>
      </c>
      <c r="D1334" s="79"/>
      <c r="F1334" s="77" t="s">
        <v>776</v>
      </c>
      <c r="G1334" s="77" t="s">
        <v>3431</v>
      </c>
      <c r="I1334"/>
      <c r="L1334" s="83"/>
    </row>
    <row r="1335" spans="1:12" x14ac:dyDescent="0.3">
      <c r="A1335" s="77" t="s">
        <v>3433</v>
      </c>
      <c r="B1335" s="77" t="s">
        <v>3434</v>
      </c>
      <c r="C1335" s="77" t="s">
        <v>840</v>
      </c>
      <c r="D1335" s="79"/>
      <c r="F1335" s="77" t="s">
        <v>840</v>
      </c>
      <c r="G1335" s="77" t="s">
        <v>3433</v>
      </c>
      <c r="I1335"/>
      <c r="L1335" s="83"/>
    </row>
    <row r="1336" spans="1:12" x14ac:dyDescent="0.3">
      <c r="A1336" s="77" t="s">
        <v>3435</v>
      </c>
      <c r="B1336" s="77" t="s">
        <v>3436</v>
      </c>
      <c r="C1336" s="77" t="s">
        <v>782</v>
      </c>
      <c r="D1336" s="79"/>
      <c r="F1336" s="77" t="s">
        <v>782</v>
      </c>
      <c r="G1336" s="77" t="s">
        <v>3435</v>
      </c>
      <c r="I1336"/>
      <c r="L1336" s="83"/>
    </row>
    <row r="1337" spans="1:12" x14ac:dyDescent="0.3">
      <c r="A1337" s="77" t="s">
        <v>3437</v>
      </c>
      <c r="B1337" s="77" t="s">
        <v>3438</v>
      </c>
      <c r="C1337" s="77" t="s">
        <v>776</v>
      </c>
      <c r="D1337" s="79"/>
      <c r="F1337" s="77" t="s">
        <v>776</v>
      </c>
      <c r="G1337" s="77" t="s">
        <v>3437</v>
      </c>
      <c r="I1337"/>
      <c r="L1337" s="83"/>
    </row>
    <row r="1338" spans="1:12" x14ac:dyDescent="0.3">
      <c r="A1338" s="77" t="s">
        <v>3439</v>
      </c>
      <c r="B1338" s="77" t="s">
        <v>3440</v>
      </c>
      <c r="C1338" s="77" t="s">
        <v>714</v>
      </c>
      <c r="D1338" s="79"/>
      <c r="F1338" s="77" t="s">
        <v>714</v>
      </c>
      <c r="G1338" s="77" t="s">
        <v>3439</v>
      </c>
      <c r="I1338"/>
      <c r="L1338" s="83"/>
    </row>
    <row r="1339" spans="1:12" x14ac:dyDescent="0.3">
      <c r="A1339" s="77" t="s">
        <v>3441</v>
      </c>
      <c r="B1339" s="77" t="s">
        <v>3442</v>
      </c>
      <c r="C1339" s="77" t="s">
        <v>691</v>
      </c>
      <c r="D1339" s="79"/>
      <c r="F1339" s="77" t="s">
        <v>691</v>
      </c>
      <c r="G1339" s="77" t="s">
        <v>3441</v>
      </c>
      <c r="I1339"/>
      <c r="L1339" s="83"/>
    </row>
    <row r="1340" spans="1:12" x14ac:dyDescent="0.3">
      <c r="A1340" s="77" t="s">
        <v>3443</v>
      </c>
      <c r="B1340" s="77" t="s">
        <v>3444</v>
      </c>
      <c r="C1340" s="77" t="s">
        <v>850</v>
      </c>
      <c r="D1340" s="79"/>
      <c r="F1340" s="77" t="s">
        <v>850</v>
      </c>
      <c r="G1340" s="77" t="s">
        <v>3443</v>
      </c>
      <c r="I1340"/>
      <c r="L1340" s="83"/>
    </row>
    <row r="1341" spans="1:12" x14ac:dyDescent="0.3">
      <c r="A1341" s="77" t="s">
        <v>3445</v>
      </c>
      <c r="B1341" s="77" t="s">
        <v>3446</v>
      </c>
      <c r="C1341" s="77" t="s">
        <v>736</v>
      </c>
      <c r="D1341" s="79"/>
      <c r="F1341" s="77" t="s">
        <v>736</v>
      </c>
      <c r="G1341" s="77" t="s">
        <v>3445</v>
      </c>
      <c r="I1341"/>
      <c r="L1341" s="83"/>
    </row>
    <row r="1342" spans="1:12" x14ac:dyDescent="0.3">
      <c r="A1342" s="77" t="s">
        <v>3447</v>
      </c>
      <c r="B1342" s="77" t="s">
        <v>3448</v>
      </c>
      <c r="C1342" s="77" t="s">
        <v>809</v>
      </c>
      <c r="D1342" s="79"/>
      <c r="F1342" s="77" t="s">
        <v>809</v>
      </c>
      <c r="G1342" s="77" t="s">
        <v>3447</v>
      </c>
      <c r="I1342"/>
      <c r="L1342" s="83"/>
    </row>
    <row r="1343" spans="1:12" x14ac:dyDescent="0.3">
      <c r="A1343" s="77" t="s">
        <v>3449</v>
      </c>
      <c r="B1343" s="77" t="s">
        <v>3450</v>
      </c>
      <c r="C1343" s="77" t="s">
        <v>940</v>
      </c>
      <c r="D1343" s="79"/>
      <c r="F1343" s="77" t="s">
        <v>940</v>
      </c>
      <c r="G1343" s="77" t="s">
        <v>3449</v>
      </c>
      <c r="I1343"/>
      <c r="L1343" s="83"/>
    </row>
    <row r="1344" spans="1:12" x14ac:dyDescent="0.3">
      <c r="A1344" s="77" t="s">
        <v>3451</v>
      </c>
      <c r="B1344" s="77" t="s">
        <v>3452</v>
      </c>
      <c r="C1344" s="77" t="s">
        <v>729</v>
      </c>
      <c r="D1344" s="79"/>
      <c r="F1344" s="77" t="s">
        <v>729</v>
      </c>
      <c r="G1344" s="77" t="s">
        <v>3451</v>
      </c>
      <c r="I1344"/>
      <c r="L1344" s="83"/>
    </row>
    <row r="1345" spans="1:12" x14ac:dyDescent="0.3">
      <c r="A1345" s="77" t="s">
        <v>3453</v>
      </c>
      <c r="B1345" s="77" t="s">
        <v>3454</v>
      </c>
      <c r="C1345" s="77" t="s">
        <v>671</v>
      </c>
      <c r="D1345" s="79"/>
      <c r="F1345" s="77" t="s">
        <v>671</v>
      </c>
      <c r="G1345" s="77" t="s">
        <v>3453</v>
      </c>
      <c r="I1345"/>
      <c r="L1345" s="83"/>
    </row>
    <row r="1346" spans="1:12" x14ac:dyDescent="0.3">
      <c r="A1346" s="77" t="s">
        <v>3455</v>
      </c>
      <c r="B1346" s="77" t="s">
        <v>3456</v>
      </c>
      <c r="C1346" s="77" t="s">
        <v>707</v>
      </c>
      <c r="D1346" s="79"/>
      <c r="F1346" s="77" t="s">
        <v>707</v>
      </c>
      <c r="G1346" s="77" t="s">
        <v>3455</v>
      </c>
      <c r="I1346"/>
      <c r="L1346" s="83"/>
    </row>
    <row r="1347" spans="1:12" x14ac:dyDescent="0.3">
      <c r="A1347" s="77" t="s">
        <v>3457</v>
      </c>
      <c r="B1347" s="77" t="s">
        <v>3458</v>
      </c>
      <c r="C1347" s="77" t="s">
        <v>743</v>
      </c>
      <c r="D1347" s="79"/>
      <c r="F1347" s="77" t="s">
        <v>743</v>
      </c>
      <c r="G1347" s="77" t="s">
        <v>3457</v>
      </c>
      <c r="I1347"/>
      <c r="L1347" s="83"/>
    </row>
    <row r="1348" spans="1:12" x14ac:dyDescent="0.3">
      <c r="A1348" s="77" t="s">
        <v>3459</v>
      </c>
      <c r="B1348" s="77" t="s">
        <v>3460</v>
      </c>
      <c r="C1348" s="77" t="s">
        <v>868</v>
      </c>
      <c r="D1348" s="79"/>
      <c r="F1348" s="77" t="s">
        <v>868</v>
      </c>
      <c r="G1348" s="77" t="s">
        <v>3459</v>
      </c>
      <c r="I1348"/>
      <c r="L1348" s="83"/>
    </row>
    <row r="1349" spans="1:12" x14ac:dyDescent="0.3">
      <c r="A1349" s="77" t="s">
        <v>3461</v>
      </c>
      <c r="B1349" s="77" t="s">
        <v>3462</v>
      </c>
      <c r="C1349" s="77" t="s">
        <v>699</v>
      </c>
      <c r="D1349" s="79"/>
      <c r="F1349" s="77" t="s">
        <v>699</v>
      </c>
      <c r="G1349" s="77" t="s">
        <v>3461</v>
      </c>
      <c r="I1349"/>
      <c r="L1349" s="83"/>
    </row>
    <row r="1350" spans="1:12" x14ac:dyDescent="0.3">
      <c r="A1350" s="77" t="s">
        <v>3463</v>
      </c>
      <c r="B1350" s="77" t="s">
        <v>3464</v>
      </c>
      <c r="C1350" s="77" t="s">
        <v>695</v>
      </c>
      <c r="D1350" s="79"/>
      <c r="F1350" s="77" t="s">
        <v>695</v>
      </c>
      <c r="G1350" s="77" t="s">
        <v>3463</v>
      </c>
      <c r="I1350"/>
      <c r="L1350" s="83"/>
    </row>
    <row r="1351" spans="1:12" x14ac:dyDescent="0.3">
      <c r="A1351" s="77" t="s">
        <v>3465</v>
      </c>
      <c r="B1351" s="77" t="s">
        <v>3466</v>
      </c>
      <c r="C1351" s="77" t="s">
        <v>711</v>
      </c>
      <c r="D1351" s="79"/>
      <c r="F1351" s="77" t="s">
        <v>711</v>
      </c>
      <c r="G1351" s="77" t="s">
        <v>3465</v>
      </c>
      <c r="I1351"/>
      <c r="L1351" s="83"/>
    </row>
    <row r="1352" spans="1:12" x14ac:dyDescent="0.3">
      <c r="A1352" s="77" t="s">
        <v>3467</v>
      </c>
      <c r="B1352" s="77" t="s">
        <v>3468</v>
      </c>
      <c r="C1352" s="77" t="s">
        <v>707</v>
      </c>
      <c r="D1352" s="79"/>
      <c r="F1352" s="77" t="s">
        <v>707</v>
      </c>
      <c r="G1352" s="77" t="s">
        <v>3467</v>
      </c>
      <c r="I1352"/>
      <c r="L1352" s="83"/>
    </row>
    <row r="1353" spans="1:12" x14ac:dyDescent="0.3">
      <c r="A1353" s="77" t="s">
        <v>3469</v>
      </c>
      <c r="B1353" s="77" t="s">
        <v>3470</v>
      </c>
      <c r="C1353" s="77" t="s">
        <v>836</v>
      </c>
      <c r="D1353" s="79"/>
      <c r="F1353" s="77" t="s">
        <v>836</v>
      </c>
      <c r="G1353" s="77" t="s">
        <v>3469</v>
      </c>
      <c r="I1353"/>
      <c r="L1353" s="83"/>
    </row>
    <row r="1354" spans="1:12" x14ac:dyDescent="0.3">
      <c r="A1354" s="77" t="s">
        <v>3471</v>
      </c>
      <c r="B1354" s="77" t="s">
        <v>3472</v>
      </c>
      <c r="C1354" s="77" t="s">
        <v>729</v>
      </c>
      <c r="D1354" s="79"/>
      <c r="F1354" s="77" t="s">
        <v>729</v>
      </c>
      <c r="G1354" s="77" t="s">
        <v>3471</v>
      </c>
      <c r="I1354"/>
      <c r="L1354" s="83"/>
    </row>
    <row r="1355" spans="1:12" x14ac:dyDescent="0.3">
      <c r="A1355" s="77" t="s">
        <v>3473</v>
      </c>
      <c r="B1355" s="77" t="s">
        <v>3474</v>
      </c>
      <c r="C1355" s="77" t="s">
        <v>797</v>
      </c>
      <c r="D1355" s="79"/>
      <c r="F1355" s="77" t="s">
        <v>797</v>
      </c>
      <c r="G1355" s="77" t="s">
        <v>3473</v>
      </c>
      <c r="I1355"/>
      <c r="L1355" s="83"/>
    </row>
    <row r="1356" spans="1:12" x14ac:dyDescent="0.3">
      <c r="A1356" s="77" t="s">
        <v>3475</v>
      </c>
      <c r="B1356" s="77" t="s">
        <v>3476</v>
      </c>
      <c r="C1356" s="77" t="s">
        <v>743</v>
      </c>
      <c r="D1356" s="79"/>
      <c r="F1356" s="77" t="s">
        <v>743</v>
      </c>
      <c r="G1356" s="77" t="s">
        <v>3475</v>
      </c>
      <c r="I1356"/>
      <c r="L1356" s="83"/>
    </row>
    <row r="1357" spans="1:12" x14ac:dyDescent="0.3">
      <c r="A1357" s="77" t="s">
        <v>3477</v>
      </c>
      <c r="B1357" s="77" t="s">
        <v>3478</v>
      </c>
      <c r="C1357" s="77" t="s">
        <v>703</v>
      </c>
      <c r="D1357" s="79"/>
      <c r="F1357" s="77" t="s">
        <v>703</v>
      </c>
      <c r="G1357" s="77" t="s">
        <v>3477</v>
      </c>
      <c r="I1357"/>
      <c r="L1357" s="83"/>
    </row>
    <row r="1358" spans="1:12" x14ac:dyDescent="0.3">
      <c r="A1358" s="77" t="s">
        <v>3479</v>
      </c>
      <c r="B1358" s="77" t="s">
        <v>3480</v>
      </c>
      <c r="C1358" s="77" t="s">
        <v>846</v>
      </c>
      <c r="D1358" s="79"/>
      <c r="F1358" s="77" t="s">
        <v>846</v>
      </c>
      <c r="G1358" s="77" t="s">
        <v>3479</v>
      </c>
      <c r="I1358"/>
      <c r="L1358" s="83"/>
    </row>
    <row r="1359" spans="1:12" x14ac:dyDescent="0.3">
      <c r="A1359" s="77" t="s">
        <v>3481</v>
      </c>
      <c r="B1359" s="77" t="s">
        <v>3482</v>
      </c>
      <c r="C1359" s="77" t="s">
        <v>767</v>
      </c>
      <c r="D1359" s="79"/>
      <c r="F1359" s="77" t="s">
        <v>767</v>
      </c>
      <c r="G1359" s="77" t="s">
        <v>3481</v>
      </c>
      <c r="I1359"/>
      <c r="L1359" s="83"/>
    </row>
    <row r="1360" spans="1:12" x14ac:dyDescent="0.3">
      <c r="A1360" s="77" t="s">
        <v>3483</v>
      </c>
      <c r="B1360" s="77" t="s">
        <v>3484</v>
      </c>
      <c r="C1360" s="77" t="s">
        <v>714</v>
      </c>
      <c r="D1360" s="79"/>
      <c r="F1360" s="77" t="s">
        <v>714</v>
      </c>
      <c r="G1360" s="77" t="s">
        <v>3483</v>
      </c>
      <c r="I1360"/>
      <c r="L1360" s="83"/>
    </row>
    <row r="1361" spans="1:12" x14ac:dyDescent="0.3">
      <c r="A1361" s="77" t="s">
        <v>3485</v>
      </c>
      <c r="B1361" s="77" t="s">
        <v>3486</v>
      </c>
      <c r="C1361" s="77" t="s">
        <v>714</v>
      </c>
      <c r="D1361" s="79"/>
      <c r="F1361" s="77" t="s">
        <v>714</v>
      </c>
      <c r="G1361" s="77" t="s">
        <v>3485</v>
      </c>
      <c r="I1361"/>
      <c r="L1361" s="83"/>
    </row>
    <row r="1362" spans="1:12" x14ac:dyDescent="0.3">
      <c r="A1362" s="77" t="s">
        <v>3487</v>
      </c>
      <c r="B1362" s="77" t="s">
        <v>3488</v>
      </c>
      <c r="C1362" s="77" t="s">
        <v>686</v>
      </c>
      <c r="D1362" s="79"/>
      <c r="F1362" s="77" t="s">
        <v>686</v>
      </c>
      <c r="G1362" s="77" t="s">
        <v>3487</v>
      </c>
      <c r="I1362"/>
      <c r="L1362" s="83"/>
    </row>
    <row r="1363" spans="1:12" x14ac:dyDescent="0.3">
      <c r="A1363" s="77" t="s">
        <v>3489</v>
      </c>
      <c r="B1363" s="77" t="s">
        <v>3490</v>
      </c>
      <c r="C1363" s="77" t="s">
        <v>940</v>
      </c>
      <c r="D1363" s="79"/>
      <c r="F1363" s="77" t="s">
        <v>940</v>
      </c>
      <c r="G1363" s="77" t="s">
        <v>3489</v>
      </c>
      <c r="I1363"/>
      <c r="L1363" s="83"/>
    </row>
    <row r="1364" spans="1:12" x14ac:dyDescent="0.3">
      <c r="A1364" s="77" t="s">
        <v>3491</v>
      </c>
      <c r="B1364" s="77" t="s">
        <v>3492</v>
      </c>
      <c r="C1364" s="77" t="s">
        <v>710</v>
      </c>
      <c r="D1364" s="79"/>
      <c r="F1364" s="77" t="s">
        <v>710</v>
      </c>
      <c r="G1364" s="77" t="s">
        <v>3491</v>
      </c>
      <c r="I1364"/>
      <c r="L1364" s="83"/>
    </row>
    <row r="1365" spans="1:12" x14ac:dyDescent="0.3">
      <c r="A1365" s="77" t="s">
        <v>3493</v>
      </c>
      <c r="B1365" s="77" t="s">
        <v>3494</v>
      </c>
      <c r="C1365" s="77" t="s">
        <v>687</v>
      </c>
      <c r="D1365" s="79"/>
      <c r="F1365" s="77" t="s">
        <v>687</v>
      </c>
      <c r="G1365" s="77" t="s">
        <v>3493</v>
      </c>
      <c r="I1365"/>
      <c r="L1365" s="83"/>
    </row>
    <row r="1366" spans="1:12" x14ac:dyDescent="0.3">
      <c r="A1366" s="77" t="s">
        <v>3495</v>
      </c>
      <c r="B1366" s="77" t="s">
        <v>3496</v>
      </c>
      <c r="C1366" s="77" t="s">
        <v>794</v>
      </c>
      <c r="D1366" s="79"/>
      <c r="F1366" s="77" t="s">
        <v>794</v>
      </c>
      <c r="G1366" s="77" t="s">
        <v>3495</v>
      </c>
      <c r="I1366"/>
      <c r="L1366" s="83"/>
    </row>
    <row r="1367" spans="1:12" x14ac:dyDescent="0.3">
      <c r="A1367" s="77" t="s">
        <v>3497</v>
      </c>
      <c r="B1367" s="77" t="s">
        <v>3498</v>
      </c>
      <c r="C1367" s="77" t="s">
        <v>683</v>
      </c>
      <c r="D1367" s="79"/>
      <c r="F1367" s="77" t="s">
        <v>683</v>
      </c>
      <c r="G1367" s="77" t="s">
        <v>3497</v>
      </c>
      <c r="I1367"/>
      <c r="L1367" s="83"/>
    </row>
    <row r="1368" spans="1:12" x14ac:dyDescent="0.3">
      <c r="A1368" s="77" t="s">
        <v>3499</v>
      </c>
      <c r="B1368" s="77" t="s">
        <v>3500</v>
      </c>
      <c r="C1368" s="77" t="s">
        <v>694</v>
      </c>
      <c r="D1368" s="79"/>
      <c r="F1368" s="77" t="s">
        <v>694</v>
      </c>
      <c r="G1368" s="77" t="s">
        <v>3499</v>
      </c>
      <c r="I1368"/>
      <c r="L1368" s="83"/>
    </row>
    <row r="1369" spans="1:12" x14ac:dyDescent="0.3">
      <c r="A1369" s="77" t="s">
        <v>3501</v>
      </c>
      <c r="B1369" s="77" t="s">
        <v>3502</v>
      </c>
      <c r="C1369" s="77" t="s">
        <v>674</v>
      </c>
      <c r="D1369" s="79"/>
      <c r="F1369" s="77" t="s">
        <v>674</v>
      </c>
      <c r="G1369" s="77" t="s">
        <v>3501</v>
      </c>
      <c r="I1369"/>
      <c r="L1369" s="83"/>
    </row>
    <row r="1370" spans="1:12" x14ac:dyDescent="0.3">
      <c r="A1370" s="77" t="s">
        <v>3503</v>
      </c>
      <c r="B1370" s="77" t="s">
        <v>3504</v>
      </c>
      <c r="C1370" s="77" t="s">
        <v>707</v>
      </c>
      <c r="D1370" s="79"/>
      <c r="F1370" s="77" t="s">
        <v>707</v>
      </c>
      <c r="G1370" s="77" t="s">
        <v>3503</v>
      </c>
      <c r="I1370"/>
      <c r="L1370" s="83"/>
    </row>
    <row r="1371" spans="1:12" x14ac:dyDescent="0.3">
      <c r="A1371" s="77" t="s">
        <v>3505</v>
      </c>
      <c r="B1371" s="77" t="s">
        <v>3506</v>
      </c>
      <c r="C1371" s="77" t="s">
        <v>892</v>
      </c>
      <c r="D1371" s="79"/>
      <c r="F1371" s="77" t="s">
        <v>892</v>
      </c>
      <c r="G1371" s="77" t="s">
        <v>3505</v>
      </c>
      <c r="I1371"/>
      <c r="L1371" s="83"/>
    </row>
    <row r="1372" spans="1:12" x14ac:dyDescent="0.3">
      <c r="A1372" s="77" t="s">
        <v>3507</v>
      </c>
      <c r="B1372" s="77" t="s">
        <v>3508</v>
      </c>
      <c r="C1372" s="77" t="s">
        <v>868</v>
      </c>
      <c r="D1372" s="79"/>
      <c r="F1372" s="77" t="s">
        <v>868</v>
      </c>
      <c r="G1372" s="77" t="s">
        <v>3507</v>
      </c>
      <c r="I1372"/>
      <c r="L1372" s="83"/>
    </row>
    <row r="1373" spans="1:12" x14ac:dyDescent="0.3">
      <c r="A1373" s="77" t="s">
        <v>3509</v>
      </c>
      <c r="B1373" s="77" t="s">
        <v>3510</v>
      </c>
      <c r="C1373" s="77" t="s">
        <v>804</v>
      </c>
      <c r="D1373" s="79"/>
      <c r="F1373" s="77" t="s">
        <v>804</v>
      </c>
      <c r="G1373" s="77" t="s">
        <v>3509</v>
      </c>
      <c r="I1373"/>
      <c r="L1373" s="83"/>
    </row>
    <row r="1374" spans="1:12" x14ac:dyDescent="0.3">
      <c r="A1374" s="77" t="s">
        <v>3511</v>
      </c>
      <c r="B1374" s="77" t="s">
        <v>3512</v>
      </c>
      <c r="C1374" s="77" t="s">
        <v>776</v>
      </c>
      <c r="D1374" s="79"/>
      <c r="F1374" s="77" t="s">
        <v>776</v>
      </c>
      <c r="G1374" s="77" t="s">
        <v>3511</v>
      </c>
      <c r="I1374"/>
      <c r="L1374" s="83"/>
    </row>
    <row r="1375" spans="1:12" x14ac:dyDescent="0.3">
      <c r="A1375" s="77" t="s">
        <v>3513</v>
      </c>
      <c r="B1375" s="77" t="s">
        <v>3514</v>
      </c>
      <c r="C1375" s="77" t="s">
        <v>893</v>
      </c>
      <c r="D1375" s="79"/>
      <c r="F1375" s="77" t="s">
        <v>893</v>
      </c>
      <c r="G1375" s="77" t="s">
        <v>3513</v>
      </c>
      <c r="I1375"/>
      <c r="L1375" s="83"/>
    </row>
    <row r="1376" spans="1:12" x14ac:dyDescent="0.3">
      <c r="A1376" s="77" t="s">
        <v>3515</v>
      </c>
      <c r="B1376" s="77" t="s">
        <v>3516</v>
      </c>
      <c r="C1376" s="77" t="s">
        <v>703</v>
      </c>
      <c r="D1376" s="79"/>
      <c r="F1376" s="77" t="s">
        <v>703</v>
      </c>
      <c r="G1376" s="77" t="s">
        <v>3515</v>
      </c>
      <c r="I1376"/>
      <c r="L1376" s="83"/>
    </row>
    <row r="1377" spans="1:12" x14ac:dyDescent="0.3">
      <c r="A1377" s="77" t="s">
        <v>3517</v>
      </c>
      <c r="B1377" s="77" t="s">
        <v>3518</v>
      </c>
      <c r="C1377" s="77" t="s">
        <v>736</v>
      </c>
      <c r="D1377" s="79"/>
      <c r="F1377" s="77" t="s">
        <v>736</v>
      </c>
      <c r="G1377" s="77" t="s">
        <v>3517</v>
      </c>
      <c r="I1377"/>
      <c r="L1377" s="83"/>
    </row>
    <row r="1378" spans="1:12" x14ac:dyDescent="0.3">
      <c r="A1378" s="77" t="s">
        <v>3519</v>
      </c>
      <c r="B1378" s="77" t="s">
        <v>3520</v>
      </c>
      <c r="C1378" s="77" t="s">
        <v>830</v>
      </c>
      <c r="D1378" s="79"/>
      <c r="F1378" s="77" t="s">
        <v>830</v>
      </c>
      <c r="G1378" s="77" t="s">
        <v>3519</v>
      </c>
      <c r="I1378"/>
      <c r="L1378" s="83"/>
    </row>
    <row r="1379" spans="1:12" x14ac:dyDescent="0.3">
      <c r="A1379" s="77" t="s">
        <v>3521</v>
      </c>
      <c r="B1379" s="77" t="s">
        <v>3522</v>
      </c>
      <c r="C1379" s="77" t="s">
        <v>671</v>
      </c>
      <c r="D1379" s="79"/>
      <c r="F1379" s="77" t="s">
        <v>671</v>
      </c>
      <c r="G1379" s="77" t="s">
        <v>3521</v>
      </c>
      <c r="I1379"/>
      <c r="L1379" s="83"/>
    </row>
    <row r="1380" spans="1:12" x14ac:dyDescent="0.3">
      <c r="A1380" s="77" t="s">
        <v>3523</v>
      </c>
      <c r="B1380" s="77" t="s">
        <v>3524</v>
      </c>
      <c r="C1380" s="77" t="s">
        <v>674</v>
      </c>
      <c r="D1380" s="79"/>
      <c r="F1380" s="77" t="s">
        <v>674</v>
      </c>
      <c r="G1380" s="77" t="s">
        <v>3523</v>
      </c>
      <c r="I1380"/>
      <c r="L1380" s="83"/>
    </row>
    <row r="1381" spans="1:12" x14ac:dyDescent="0.3">
      <c r="A1381" s="77" t="s">
        <v>3525</v>
      </c>
      <c r="B1381" s="77" t="s">
        <v>3526</v>
      </c>
      <c r="C1381" s="77" t="s">
        <v>702</v>
      </c>
      <c r="D1381" s="79"/>
      <c r="F1381" s="77" t="s">
        <v>702</v>
      </c>
      <c r="G1381" s="77" t="s">
        <v>3525</v>
      </c>
      <c r="I1381"/>
      <c r="L1381" s="83"/>
    </row>
    <row r="1382" spans="1:12" x14ac:dyDescent="0.3">
      <c r="A1382" s="77" t="s">
        <v>3527</v>
      </c>
      <c r="B1382" s="77" t="s">
        <v>3528</v>
      </c>
      <c r="C1382" s="77" t="s">
        <v>953</v>
      </c>
      <c r="D1382" s="79"/>
      <c r="F1382" s="77" t="s">
        <v>953</v>
      </c>
      <c r="G1382" s="77" t="s">
        <v>3527</v>
      </c>
      <c r="I1382"/>
      <c r="L1382" s="83"/>
    </row>
    <row r="1383" spans="1:12" x14ac:dyDescent="0.3">
      <c r="A1383" s="77" t="s">
        <v>3529</v>
      </c>
      <c r="B1383" s="77" t="s">
        <v>3530</v>
      </c>
      <c r="C1383" s="77" t="s">
        <v>682</v>
      </c>
      <c r="D1383" s="79"/>
      <c r="F1383" s="77" t="s">
        <v>682</v>
      </c>
      <c r="G1383" s="77" t="s">
        <v>3529</v>
      </c>
      <c r="I1383"/>
      <c r="L1383" s="83"/>
    </row>
    <row r="1384" spans="1:12" x14ac:dyDescent="0.3">
      <c r="A1384" s="77" t="s">
        <v>3531</v>
      </c>
      <c r="B1384" s="77" t="s">
        <v>3532</v>
      </c>
      <c r="C1384" s="77" t="s">
        <v>931</v>
      </c>
      <c r="D1384" s="79"/>
      <c r="F1384" s="77" t="s">
        <v>931</v>
      </c>
      <c r="G1384" s="77" t="s">
        <v>3531</v>
      </c>
      <c r="I1384"/>
      <c r="L1384" s="83"/>
    </row>
    <row r="1385" spans="1:12" x14ac:dyDescent="0.3">
      <c r="A1385" s="77" t="s">
        <v>3533</v>
      </c>
      <c r="B1385" s="77" t="s">
        <v>3534</v>
      </c>
      <c r="C1385" s="77" t="s">
        <v>666</v>
      </c>
      <c r="D1385" s="79"/>
      <c r="F1385" s="77" t="s">
        <v>666</v>
      </c>
      <c r="G1385" s="77" t="s">
        <v>3533</v>
      </c>
      <c r="I1385"/>
      <c r="L1385" s="83"/>
    </row>
    <row r="1386" spans="1:12" x14ac:dyDescent="0.3">
      <c r="A1386" s="77" t="s">
        <v>3535</v>
      </c>
      <c r="B1386" s="77" t="s">
        <v>3536</v>
      </c>
      <c r="C1386" s="77" t="s">
        <v>960</v>
      </c>
      <c r="D1386" s="79"/>
      <c r="F1386" s="77" t="s">
        <v>960</v>
      </c>
      <c r="G1386" s="77" t="s">
        <v>3535</v>
      </c>
      <c r="I1386"/>
      <c r="L1386" s="83"/>
    </row>
    <row r="1387" spans="1:12" x14ac:dyDescent="0.3">
      <c r="A1387" s="77" t="s">
        <v>3537</v>
      </c>
      <c r="B1387" s="77" t="s">
        <v>3538</v>
      </c>
      <c r="C1387" s="77" t="s">
        <v>892</v>
      </c>
      <c r="D1387" s="79"/>
      <c r="F1387" s="77" t="s">
        <v>892</v>
      </c>
      <c r="G1387" s="77" t="s">
        <v>3537</v>
      </c>
      <c r="I1387"/>
      <c r="L1387" s="83"/>
    </row>
    <row r="1388" spans="1:12" x14ac:dyDescent="0.3">
      <c r="A1388" s="77" t="s">
        <v>3539</v>
      </c>
      <c r="B1388" s="77" t="s">
        <v>3540</v>
      </c>
      <c r="C1388" s="77" t="s">
        <v>714</v>
      </c>
      <c r="D1388" s="79"/>
      <c r="F1388" s="77" t="s">
        <v>714</v>
      </c>
      <c r="G1388" s="77" t="s">
        <v>3539</v>
      </c>
      <c r="I1388"/>
      <c r="L1388" s="83"/>
    </row>
    <row r="1389" spans="1:12" x14ac:dyDescent="0.3">
      <c r="A1389" s="77" t="s">
        <v>3541</v>
      </c>
      <c r="B1389" s="77" t="s">
        <v>3542</v>
      </c>
      <c r="C1389" s="77" t="s">
        <v>853</v>
      </c>
      <c r="D1389" s="79"/>
      <c r="F1389" s="77" t="s">
        <v>853</v>
      </c>
      <c r="G1389" s="77" t="s">
        <v>3541</v>
      </c>
      <c r="I1389"/>
      <c r="L1389" s="83"/>
    </row>
    <row r="1390" spans="1:12" x14ac:dyDescent="0.3">
      <c r="A1390" s="77" t="s">
        <v>3543</v>
      </c>
      <c r="B1390" s="77" t="s">
        <v>3544</v>
      </c>
      <c r="C1390" s="77" t="s">
        <v>846</v>
      </c>
      <c r="D1390" s="79"/>
      <c r="F1390" s="77" t="s">
        <v>846</v>
      </c>
      <c r="G1390" s="77" t="s">
        <v>3543</v>
      </c>
      <c r="I1390"/>
      <c r="L1390" s="83"/>
    </row>
    <row r="1391" spans="1:12" x14ac:dyDescent="0.3">
      <c r="A1391" s="77" t="s">
        <v>3545</v>
      </c>
      <c r="B1391" s="77" t="s">
        <v>3546</v>
      </c>
      <c r="C1391" s="77" t="s">
        <v>767</v>
      </c>
      <c r="D1391" s="79"/>
      <c r="F1391" s="77" t="s">
        <v>767</v>
      </c>
      <c r="G1391" s="77" t="s">
        <v>3545</v>
      </c>
      <c r="I1391"/>
      <c r="L1391" s="83"/>
    </row>
    <row r="1392" spans="1:12" x14ac:dyDescent="0.3">
      <c r="A1392" s="77" t="s">
        <v>3547</v>
      </c>
      <c r="B1392" s="77" t="s">
        <v>3548</v>
      </c>
      <c r="C1392" s="77" t="s">
        <v>736</v>
      </c>
      <c r="D1392" s="79"/>
      <c r="F1392" s="77" t="s">
        <v>736</v>
      </c>
      <c r="G1392" s="77" t="s">
        <v>3547</v>
      </c>
      <c r="I1392"/>
      <c r="L1392" s="83"/>
    </row>
    <row r="1393" spans="1:12" x14ac:dyDescent="0.3">
      <c r="A1393" s="77" t="s">
        <v>3549</v>
      </c>
      <c r="B1393" s="77" t="s">
        <v>3550</v>
      </c>
      <c r="C1393" s="77" t="s">
        <v>820</v>
      </c>
      <c r="D1393" s="79"/>
      <c r="F1393" s="77" t="s">
        <v>820</v>
      </c>
      <c r="G1393" s="77" t="s">
        <v>3549</v>
      </c>
      <c r="I1393"/>
      <c r="L1393" s="83"/>
    </row>
    <row r="1394" spans="1:12" x14ac:dyDescent="0.3">
      <c r="A1394" s="77" t="s">
        <v>3551</v>
      </c>
      <c r="B1394" s="77" t="s">
        <v>3552</v>
      </c>
      <c r="C1394" s="77" t="s">
        <v>868</v>
      </c>
      <c r="D1394" s="79"/>
      <c r="F1394" s="77" t="s">
        <v>868</v>
      </c>
      <c r="G1394" s="77" t="s">
        <v>3551</v>
      </c>
      <c r="I1394"/>
      <c r="L1394" s="83"/>
    </row>
    <row r="1395" spans="1:12" x14ac:dyDescent="0.3">
      <c r="A1395" s="77" t="s">
        <v>3553</v>
      </c>
      <c r="B1395" s="77" t="s">
        <v>3554</v>
      </c>
      <c r="C1395" s="77" t="s">
        <v>707</v>
      </c>
      <c r="D1395" s="79"/>
      <c r="F1395" s="77" t="s">
        <v>707</v>
      </c>
      <c r="G1395" s="77" t="s">
        <v>3553</v>
      </c>
      <c r="I1395"/>
      <c r="L1395" s="83"/>
    </row>
    <row r="1396" spans="1:12" x14ac:dyDescent="0.3">
      <c r="A1396" s="77" t="s">
        <v>3555</v>
      </c>
      <c r="B1396" s="77" t="s">
        <v>3556</v>
      </c>
      <c r="C1396" s="77" t="s">
        <v>671</v>
      </c>
      <c r="D1396" s="79"/>
      <c r="F1396" s="77" t="s">
        <v>671</v>
      </c>
      <c r="G1396" s="77" t="s">
        <v>3555</v>
      </c>
      <c r="I1396"/>
      <c r="L1396" s="83"/>
    </row>
    <row r="1397" spans="1:12" x14ac:dyDescent="0.3">
      <c r="A1397" s="77" t="s">
        <v>3557</v>
      </c>
      <c r="B1397" s="77" t="s">
        <v>3558</v>
      </c>
      <c r="C1397" s="77" t="s">
        <v>846</v>
      </c>
      <c r="D1397" s="79"/>
      <c r="F1397" s="77" t="s">
        <v>846</v>
      </c>
      <c r="G1397" s="77" t="s">
        <v>3557</v>
      </c>
      <c r="I1397"/>
      <c r="L1397" s="83"/>
    </row>
    <row r="1398" spans="1:12" x14ac:dyDescent="0.3">
      <c r="A1398" s="77" t="s">
        <v>3559</v>
      </c>
      <c r="B1398" s="77" t="s">
        <v>3560</v>
      </c>
      <c r="C1398" s="77" t="s">
        <v>960</v>
      </c>
      <c r="D1398" s="79"/>
      <c r="F1398" s="77" t="s">
        <v>960</v>
      </c>
      <c r="G1398" s="77" t="s">
        <v>3559</v>
      </c>
      <c r="I1398"/>
      <c r="L1398" s="83"/>
    </row>
    <row r="1399" spans="1:12" x14ac:dyDescent="0.3">
      <c r="A1399" s="77" t="s">
        <v>3561</v>
      </c>
      <c r="B1399" s="77" t="s">
        <v>3562</v>
      </c>
      <c r="C1399" s="77" t="s">
        <v>960</v>
      </c>
      <c r="D1399" s="79"/>
      <c r="F1399" s="77" t="s">
        <v>960</v>
      </c>
      <c r="G1399" s="77" t="s">
        <v>3561</v>
      </c>
      <c r="I1399"/>
      <c r="L1399" s="83"/>
    </row>
    <row r="1400" spans="1:12" x14ac:dyDescent="0.3">
      <c r="A1400" s="77" t="s">
        <v>3563</v>
      </c>
      <c r="B1400" s="77" t="s">
        <v>3564</v>
      </c>
      <c r="C1400" s="77" t="s">
        <v>671</v>
      </c>
      <c r="D1400" s="79"/>
      <c r="F1400" s="77" t="s">
        <v>671</v>
      </c>
      <c r="G1400" s="77" t="s">
        <v>3563</v>
      </c>
      <c r="I1400"/>
      <c r="L1400" s="83"/>
    </row>
    <row r="1401" spans="1:12" x14ac:dyDescent="0.3">
      <c r="A1401" s="77" t="s">
        <v>3565</v>
      </c>
      <c r="B1401" s="77" t="s">
        <v>3566</v>
      </c>
      <c r="C1401" s="77" t="s">
        <v>767</v>
      </c>
      <c r="D1401" s="79"/>
      <c r="F1401" s="77" t="s">
        <v>767</v>
      </c>
      <c r="G1401" s="77" t="s">
        <v>3565</v>
      </c>
      <c r="I1401"/>
      <c r="L1401" s="83"/>
    </row>
    <row r="1402" spans="1:12" x14ac:dyDescent="0.3">
      <c r="A1402" s="77" t="s">
        <v>3567</v>
      </c>
      <c r="B1402" s="77" t="s">
        <v>3568</v>
      </c>
      <c r="C1402" s="77" t="s">
        <v>856</v>
      </c>
      <c r="D1402" s="79"/>
      <c r="F1402" s="77" t="s">
        <v>856</v>
      </c>
      <c r="G1402" s="77" t="s">
        <v>3567</v>
      </c>
      <c r="I1402"/>
      <c r="L1402" s="83"/>
    </row>
    <row r="1403" spans="1:12" x14ac:dyDescent="0.3">
      <c r="A1403" s="77" t="s">
        <v>3569</v>
      </c>
      <c r="B1403" s="77" t="s">
        <v>3570</v>
      </c>
      <c r="C1403" s="77" t="s">
        <v>761</v>
      </c>
      <c r="D1403" s="79"/>
      <c r="F1403" s="77" t="s">
        <v>761</v>
      </c>
      <c r="G1403" s="77" t="s">
        <v>3569</v>
      </c>
      <c r="I1403"/>
      <c r="L1403" s="83"/>
    </row>
    <row r="1404" spans="1:12" x14ac:dyDescent="0.3">
      <c r="A1404" s="77" t="s">
        <v>3571</v>
      </c>
      <c r="B1404" s="77" t="s">
        <v>3572</v>
      </c>
      <c r="C1404" s="77" t="s">
        <v>699</v>
      </c>
      <c r="D1404" s="79"/>
      <c r="F1404" s="77" t="s">
        <v>699</v>
      </c>
      <c r="G1404" s="77" t="s">
        <v>3571</v>
      </c>
      <c r="I1404"/>
      <c r="L1404" s="83"/>
    </row>
    <row r="1405" spans="1:12" x14ac:dyDescent="0.3">
      <c r="A1405" s="77" t="s">
        <v>3573</v>
      </c>
      <c r="B1405" s="77" t="s">
        <v>3574</v>
      </c>
      <c r="C1405" s="77" t="s">
        <v>868</v>
      </c>
      <c r="D1405" s="79"/>
      <c r="F1405" s="77" t="s">
        <v>868</v>
      </c>
      <c r="G1405" s="77" t="s">
        <v>3573</v>
      </c>
      <c r="I1405"/>
      <c r="L1405" s="83"/>
    </row>
    <row r="1406" spans="1:12" x14ac:dyDescent="0.3">
      <c r="A1406" s="77" t="s">
        <v>3575</v>
      </c>
      <c r="B1406" s="77" t="s">
        <v>3576</v>
      </c>
      <c r="C1406" s="77" t="s">
        <v>674</v>
      </c>
      <c r="D1406" s="79"/>
      <c r="F1406" s="77" t="s">
        <v>674</v>
      </c>
      <c r="G1406" s="77" t="s">
        <v>3575</v>
      </c>
      <c r="I1406"/>
      <c r="L1406" s="83"/>
    </row>
    <row r="1407" spans="1:12" x14ac:dyDescent="0.3">
      <c r="A1407" s="77" t="s">
        <v>3577</v>
      </c>
      <c r="B1407" s="77" t="s">
        <v>3578</v>
      </c>
      <c r="C1407" s="77" t="s">
        <v>743</v>
      </c>
      <c r="D1407" s="79"/>
      <c r="F1407" s="77" t="s">
        <v>743</v>
      </c>
      <c r="G1407" s="77" t="s">
        <v>3577</v>
      </c>
      <c r="I1407"/>
      <c r="L1407" s="83"/>
    </row>
    <row r="1408" spans="1:12" x14ac:dyDescent="0.3">
      <c r="A1408" s="77" t="s">
        <v>3579</v>
      </c>
      <c r="B1408" s="77" t="s">
        <v>3580</v>
      </c>
      <c r="C1408" s="77" t="s">
        <v>863</v>
      </c>
      <c r="D1408" s="79"/>
      <c r="F1408" s="77" t="s">
        <v>863</v>
      </c>
      <c r="G1408" s="77" t="s">
        <v>3579</v>
      </c>
      <c r="I1408"/>
      <c r="L1408" s="83"/>
    </row>
    <row r="1409" spans="1:12" x14ac:dyDescent="0.3">
      <c r="A1409" s="77" t="s">
        <v>3581</v>
      </c>
      <c r="B1409" s="77" t="s">
        <v>3582</v>
      </c>
      <c r="C1409" s="77" t="s">
        <v>743</v>
      </c>
      <c r="D1409" s="79"/>
      <c r="F1409" s="77" t="s">
        <v>743</v>
      </c>
      <c r="G1409" s="77" t="s">
        <v>3581</v>
      </c>
      <c r="I1409"/>
      <c r="L1409" s="83"/>
    </row>
    <row r="1410" spans="1:12" x14ac:dyDescent="0.3">
      <c r="A1410" s="77" t="s">
        <v>3583</v>
      </c>
      <c r="B1410" s="77" t="s">
        <v>3584</v>
      </c>
      <c r="C1410" s="77" t="s">
        <v>960</v>
      </c>
      <c r="D1410" s="79"/>
      <c r="F1410" s="77" t="s">
        <v>960</v>
      </c>
      <c r="G1410" s="77" t="s">
        <v>3583</v>
      </c>
      <c r="I1410"/>
      <c r="L1410" s="83"/>
    </row>
    <row r="1411" spans="1:12" x14ac:dyDescent="0.3">
      <c r="A1411" s="77" t="s">
        <v>3585</v>
      </c>
      <c r="B1411" s="77" t="s">
        <v>3586</v>
      </c>
      <c r="C1411" s="77" t="s">
        <v>940</v>
      </c>
      <c r="D1411" s="79"/>
      <c r="F1411" s="77" t="s">
        <v>940</v>
      </c>
      <c r="G1411" s="77" t="s">
        <v>3585</v>
      </c>
      <c r="I1411"/>
      <c r="L1411" s="83"/>
    </row>
    <row r="1412" spans="1:12" x14ac:dyDescent="0.3">
      <c r="A1412" s="77" t="s">
        <v>3587</v>
      </c>
      <c r="B1412" s="77" t="s">
        <v>3588</v>
      </c>
      <c r="C1412" s="77" t="s">
        <v>710</v>
      </c>
      <c r="D1412" s="79"/>
      <c r="F1412" s="77" t="s">
        <v>710</v>
      </c>
      <c r="G1412" s="77" t="s">
        <v>3587</v>
      </c>
      <c r="I1412"/>
      <c r="L1412" s="83"/>
    </row>
    <row r="1413" spans="1:12" x14ac:dyDescent="0.3">
      <c r="A1413" s="77" t="s">
        <v>3589</v>
      </c>
      <c r="B1413" s="77" t="s">
        <v>3590</v>
      </c>
      <c r="C1413" s="77" t="s">
        <v>674</v>
      </c>
      <c r="D1413" s="79"/>
      <c r="F1413" s="77" t="s">
        <v>674</v>
      </c>
      <c r="G1413" s="77" t="s">
        <v>3589</v>
      </c>
      <c r="I1413"/>
      <c r="L1413" s="83"/>
    </row>
    <row r="1414" spans="1:12" x14ac:dyDescent="0.3">
      <c r="A1414" s="77" t="s">
        <v>3591</v>
      </c>
      <c r="B1414" s="77" t="s">
        <v>3592</v>
      </c>
      <c r="C1414" s="77" t="s">
        <v>926</v>
      </c>
      <c r="D1414" s="79"/>
      <c r="F1414" s="77" t="s">
        <v>926</v>
      </c>
      <c r="G1414" s="77" t="s">
        <v>3591</v>
      </c>
      <c r="I1414"/>
      <c r="L1414" s="83"/>
    </row>
    <row r="1415" spans="1:12" x14ac:dyDescent="0.3">
      <c r="A1415" s="77" t="s">
        <v>3593</v>
      </c>
      <c r="B1415" s="77" t="s">
        <v>3594</v>
      </c>
      <c r="C1415" s="77" t="s">
        <v>925</v>
      </c>
      <c r="D1415" s="79"/>
      <c r="F1415" s="77" t="s">
        <v>925</v>
      </c>
      <c r="G1415" s="77" t="s">
        <v>3593</v>
      </c>
      <c r="I1415"/>
      <c r="L1415" s="83"/>
    </row>
    <row r="1416" spans="1:12" x14ac:dyDescent="0.3">
      <c r="A1416" s="77" t="s">
        <v>3595</v>
      </c>
      <c r="B1416" s="77" t="s">
        <v>3596</v>
      </c>
      <c r="C1416" s="77" t="s">
        <v>682</v>
      </c>
      <c r="D1416" s="79"/>
      <c r="F1416" s="77" t="s">
        <v>682</v>
      </c>
      <c r="G1416" s="77" t="s">
        <v>3595</v>
      </c>
      <c r="I1416"/>
      <c r="L1416" s="83"/>
    </row>
    <row r="1417" spans="1:12" x14ac:dyDescent="0.3">
      <c r="A1417" s="77" t="s">
        <v>3597</v>
      </c>
      <c r="B1417" s="77" t="s">
        <v>3598</v>
      </c>
      <c r="C1417" s="77" t="s">
        <v>767</v>
      </c>
      <c r="D1417" s="79"/>
      <c r="F1417" s="77" t="s">
        <v>767</v>
      </c>
      <c r="G1417" s="77" t="s">
        <v>3597</v>
      </c>
      <c r="I1417"/>
      <c r="L1417" s="83"/>
    </row>
    <row r="1418" spans="1:12" x14ac:dyDescent="0.3">
      <c r="A1418" s="77" t="s">
        <v>3599</v>
      </c>
      <c r="B1418" s="77" t="s">
        <v>3600</v>
      </c>
      <c r="C1418" s="77" t="s">
        <v>868</v>
      </c>
      <c r="D1418" s="79"/>
      <c r="F1418" s="77" t="s">
        <v>868</v>
      </c>
      <c r="G1418" s="77" t="s">
        <v>3599</v>
      </c>
      <c r="I1418"/>
      <c r="L1418" s="83"/>
    </row>
    <row r="1419" spans="1:12" x14ac:dyDescent="0.3">
      <c r="A1419" s="77" t="s">
        <v>3601</v>
      </c>
      <c r="B1419" s="77" t="s">
        <v>3602</v>
      </c>
      <c r="C1419" s="77" t="s">
        <v>782</v>
      </c>
      <c r="D1419" s="79"/>
      <c r="F1419" s="77" t="s">
        <v>782</v>
      </c>
      <c r="G1419" s="77" t="s">
        <v>3601</v>
      </c>
      <c r="I1419"/>
      <c r="L1419" s="83"/>
    </row>
    <row r="1420" spans="1:12" x14ac:dyDescent="0.3">
      <c r="A1420" s="77" t="s">
        <v>3603</v>
      </c>
      <c r="B1420" s="77" t="s">
        <v>3604</v>
      </c>
      <c r="C1420" s="77" t="s">
        <v>783</v>
      </c>
      <c r="D1420" s="79"/>
      <c r="F1420" s="77" t="s">
        <v>783</v>
      </c>
      <c r="G1420" s="77" t="s">
        <v>3603</v>
      </c>
      <c r="I1420"/>
      <c r="L1420" s="83"/>
    </row>
    <row r="1421" spans="1:12" x14ac:dyDescent="0.3">
      <c r="A1421" s="77" t="s">
        <v>3605</v>
      </c>
      <c r="B1421" s="77" t="s">
        <v>3606</v>
      </c>
      <c r="C1421" s="77" t="s">
        <v>666</v>
      </c>
      <c r="D1421" s="79"/>
      <c r="F1421" s="77" t="s">
        <v>666</v>
      </c>
      <c r="G1421" s="77" t="s">
        <v>3605</v>
      </c>
      <c r="I1421"/>
      <c r="L1421" s="83"/>
    </row>
    <row r="1422" spans="1:12" x14ac:dyDescent="0.3">
      <c r="A1422" s="77" t="s">
        <v>3607</v>
      </c>
      <c r="B1422" s="77" t="s">
        <v>3608</v>
      </c>
      <c r="C1422" s="77" t="s">
        <v>892</v>
      </c>
      <c r="D1422" s="79"/>
      <c r="F1422" s="77" t="s">
        <v>892</v>
      </c>
      <c r="G1422" s="77" t="s">
        <v>3607</v>
      </c>
      <c r="I1422"/>
      <c r="L1422" s="83"/>
    </row>
    <row r="1423" spans="1:12" x14ac:dyDescent="0.3">
      <c r="A1423" s="77" t="s">
        <v>3609</v>
      </c>
      <c r="B1423" s="77" t="s">
        <v>3610</v>
      </c>
      <c r="C1423" s="77" t="s">
        <v>694</v>
      </c>
      <c r="D1423" s="79"/>
      <c r="F1423" s="77" t="s">
        <v>694</v>
      </c>
      <c r="G1423" s="77" t="s">
        <v>3609</v>
      </c>
      <c r="I1423"/>
      <c r="L1423" s="83"/>
    </row>
    <row r="1424" spans="1:12" x14ac:dyDescent="0.3">
      <c r="A1424" s="77" t="s">
        <v>3611</v>
      </c>
      <c r="B1424" s="77" t="s">
        <v>3612</v>
      </c>
      <c r="C1424" s="77" t="s">
        <v>707</v>
      </c>
      <c r="D1424" s="79"/>
      <c r="F1424" s="77" t="s">
        <v>707</v>
      </c>
      <c r="G1424" s="77" t="s">
        <v>3611</v>
      </c>
      <c r="I1424"/>
      <c r="L1424" s="83"/>
    </row>
    <row r="1425" spans="1:12" x14ac:dyDescent="0.3">
      <c r="A1425" s="77" t="s">
        <v>3613</v>
      </c>
      <c r="B1425" s="77" t="s">
        <v>3614</v>
      </c>
      <c r="C1425" s="77" t="s">
        <v>761</v>
      </c>
      <c r="D1425" s="79"/>
      <c r="F1425" s="77" t="s">
        <v>761</v>
      </c>
      <c r="G1425" s="77" t="s">
        <v>3613</v>
      </c>
      <c r="I1425"/>
      <c r="L1425" s="83"/>
    </row>
    <row r="1426" spans="1:12" x14ac:dyDescent="0.3">
      <c r="A1426" s="77" t="s">
        <v>3615</v>
      </c>
      <c r="B1426" s="77" t="s">
        <v>3616</v>
      </c>
      <c r="C1426" s="77" t="s">
        <v>707</v>
      </c>
      <c r="D1426" s="79"/>
      <c r="F1426" s="77" t="s">
        <v>707</v>
      </c>
      <c r="G1426" s="77" t="s">
        <v>3615</v>
      </c>
      <c r="I1426"/>
      <c r="L1426" s="83"/>
    </row>
    <row r="1427" spans="1:12" x14ac:dyDescent="0.3">
      <c r="A1427" s="77" t="s">
        <v>3617</v>
      </c>
      <c r="B1427" s="77" t="s">
        <v>3618</v>
      </c>
      <c r="C1427" s="77" t="s">
        <v>809</v>
      </c>
      <c r="D1427" s="79"/>
      <c r="F1427" s="77" t="s">
        <v>809</v>
      </c>
      <c r="G1427" s="77" t="s">
        <v>3617</v>
      </c>
      <c r="I1427"/>
      <c r="L1427" s="83"/>
    </row>
    <row r="1428" spans="1:12" x14ac:dyDescent="0.3">
      <c r="A1428" s="77" t="s">
        <v>3619</v>
      </c>
      <c r="B1428" s="77" t="s">
        <v>3620</v>
      </c>
      <c r="C1428" s="77" t="s">
        <v>694</v>
      </c>
      <c r="D1428" s="79"/>
      <c r="F1428" s="77" t="s">
        <v>694</v>
      </c>
      <c r="G1428" s="77" t="s">
        <v>3619</v>
      </c>
      <c r="I1428"/>
      <c r="L1428" s="83"/>
    </row>
    <row r="1429" spans="1:12" x14ac:dyDescent="0.3">
      <c r="A1429" s="77" t="s">
        <v>3621</v>
      </c>
      <c r="B1429" s="77" t="s">
        <v>3622</v>
      </c>
      <c r="C1429" s="77" t="s">
        <v>892</v>
      </c>
      <c r="D1429" s="79"/>
      <c r="F1429" s="77" t="s">
        <v>892</v>
      </c>
      <c r="G1429" s="77" t="s">
        <v>3621</v>
      </c>
      <c r="I1429"/>
      <c r="L1429" s="83"/>
    </row>
    <row r="1430" spans="1:12" x14ac:dyDescent="0.3">
      <c r="A1430" s="77" t="s">
        <v>3623</v>
      </c>
      <c r="B1430" s="77" t="s">
        <v>3624</v>
      </c>
      <c r="C1430" s="77" t="s">
        <v>934</v>
      </c>
      <c r="D1430" s="79"/>
      <c r="F1430" s="77" t="s">
        <v>934</v>
      </c>
      <c r="G1430" s="77" t="s">
        <v>3623</v>
      </c>
      <c r="I1430"/>
      <c r="L1430" s="83"/>
    </row>
    <row r="1431" spans="1:12" x14ac:dyDescent="0.3">
      <c r="A1431" s="77" t="s">
        <v>3625</v>
      </c>
      <c r="B1431" s="77" t="s">
        <v>3626</v>
      </c>
      <c r="C1431" s="77" t="s">
        <v>726</v>
      </c>
      <c r="D1431" s="79"/>
      <c r="F1431" s="77" t="s">
        <v>726</v>
      </c>
      <c r="G1431" s="77" t="s">
        <v>3625</v>
      </c>
      <c r="I1431"/>
      <c r="L1431" s="83"/>
    </row>
    <row r="1432" spans="1:12" x14ac:dyDescent="0.3">
      <c r="A1432" s="77" t="s">
        <v>3627</v>
      </c>
      <c r="B1432" s="77" t="s">
        <v>3628</v>
      </c>
      <c r="C1432" s="77" t="s">
        <v>800</v>
      </c>
      <c r="D1432" s="79"/>
      <c r="F1432" s="77" t="s">
        <v>800</v>
      </c>
      <c r="G1432" s="77" t="s">
        <v>3627</v>
      </c>
      <c r="I1432"/>
      <c r="L1432" s="83"/>
    </row>
    <row r="1433" spans="1:12" x14ac:dyDescent="0.3">
      <c r="A1433" s="77" t="s">
        <v>3629</v>
      </c>
      <c r="B1433" s="77" t="s">
        <v>3630</v>
      </c>
      <c r="C1433" s="77" t="s">
        <v>849</v>
      </c>
      <c r="D1433" s="79"/>
      <c r="F1433" s="77" t="s">
        <v>849</v>
      </c>
      <c r="G1433" s="77" t="s">
        <v>3629</v>
      </c>
      <c r="I1433"/>
      <c r="L1433" s="83"/>
    </row>
    <row r="1434" spans="1:12" x14ac:dyDescent="0.3">
      <c r="A1434" s="77" t="s">
        <v>3631</v>
      </c>
      <c r="B1434" s="77" t="s">
        <v>3632</v>
      </c>
      <c r="C1434" s="77" t="s">
        <v>761</v>
      </c>
      <c r="D1434" s="79"/>
      <c r="F1434" s="77" t="s">
        <v>761</v>
      </c>
      <c r="G1434" s="77" t="s">
        <v>3631</v>
      </c>
      <c r="I1434"/>
      <c r="L1434" s="83"/>
    </row>
    <row r="1435" spans="1:12" x14ac:dyDescent="0.3">
      <c r="A1435" s="77" t="s">
        <v>3633</v>
      </c>
      <c r="B1435" s="77" t="s">
        <v>3634</v>
      </c>
      <c r="C1435" s="77" t="s">
        <v>804</v>
      </c>
      <c r="D1435" s="79"/>
      <c r="F1435" s="77" t="s">
        <v>804</v>
      </c>
      <c r="G1435" s="77" t="s">
        <v>3633</v>
      </c>
      <c r="I1435"/>
      <c r="L1435" s="83"/>
    </row>
    <row r="1436" spans="1:12" x14ac:dyDescent="0.3">
      <c r="A1436" s="77" t="s">
        <v>3635</v>
      </c>
      <c r="B1436" s="77" t="s">
        <v>3636</v>
      </c>
      <c r="C1436" s="77" t="s">
        <v>766</v>
      </c>
      <c r="D1436" s="79"/>
      <c r="F1436" s="77" t="s">
        <v>766</v>
      </c>
      <c r="G1436" s="77" t="s">
        <v>3635</v>
      </c>
      <c r="I1436"/>
      <c r="L1436" s="83"/>
    </row>
    <row r="1437" spans="1:12" x14ac:dyDescent="0.3">
      <c r="A1437" s="77" t="s">
        <v>3637</v>
      </c>
      <c r="B1437" s="77" t="s">
        <v>3638</v>
      </c>
      <c r="C1437" s="77" t="s">
        <v>729</v>
      </c>
      <c r="D1437" s="79"/>
      <c r="F1437" s="77" t="s">
        <v>729</v>
      </c>
      <c r="G1437" s="77" t="s">
        <v>3637</v>
      </c>
      <c r="I1437"/>
      <c r="L1437" s="83"/>
    </row>
    <row r="1438" spans="1:12" x14ac:dyDescent="0.3">
      <c r="A1438" s="77" t="s">
        <v>3639</v>
      </c>
      <c r="B1438" s="77" t="s">
        <v>3640</v>
      </c>
      <c r="C1438" s="77" t="s">
        <v>671</v>
      </c>
      <c r="D1438" s="79"/>
      <c r="F1438" s="77" t="s">
        <v>671</v>
      </c>
      <c r="G1438" s="77" t="s">
        <v>3639</v>
      </c>
      <c r="I1438"/>
      <c r="L1438" s="83"/>
    </row>
    <row r="1439" spans="1:12" x14ac:dyDescent="0.3">
      <c r="A1439" s="77" t="s">
        <v>3641</v>
      </c>
      <c r="B1439" s="77" t="s">
        <v>3642</v>
      </c>
      <c r="C1439" s="77" t="s">
        <v>833</v>
      </c>
      <c r="D1439" s="79"/>
      <c r="F1439" s="77" t="s">
        <v>833</v>
      </c>
      <c r="G1439" s="77" t="s">
        <v>3641</v>
      </c>
      <c r="I1439"/>
      <c r="L1439" s="83"/>
    </row>
    <row r="1440" spans="1:12" x14ac:dyDescent="0.3">
      <c r="A1440" s="77" t="s">
        <v>3643</v>
      </c>
      <c r="B1440" s="77" t="s">
        <v>3644</v>
      </c>
      <c r="C1440" s="77" t="s">
        <v>694</v>
      </c>
      <c r="D1440" s="79"/>
      <c r="F1440" s="77" t="s">
        <v>694</v>
      </c>
      <c r="G1440" s="77" t="s">
        <v>3643</v>
      </c>
      <c r="I1440"/>
      <c r="L1440" s="83"/>
    </row>
    <row r="1441" spans="1:12" x14ac:dyDescent="0.3">
      <c r="A1441" s="77" t="s">
        <v>3645</v>
      </c>
      <c r="B1441" s="77" t="s">
        <v>3646</v>
      </c>
      <c r="C1441" s="77" t="s">
        <v>782</v>
      </c>
      <c r="D1441" s="79"/>
      <c r="F1441" s="77" t="s">
        <v>782</v>
      </c>
      <c r="G1441" s="77" t="s">
        <v>3645</v>
      </c>
      <c r="I1441"/>
      <c r="L1441" s="83"/>
    </row>
    <row r="1442" spans="1:12" x14ac:dyDescent="0.3">
      <c r="A1442" s="77" t="s">
        <v>3647</v>
      </c>
      <c r="B1442" s="77" t="s">
        <v>3648</v>
      </c>
      <c r="C1442" s="77" t="s">
        <v>850</v>
      </c>
      <c r="D1442" s="79"/>
      <c r="F1442" s="77" t="s">
        <v>850</v>
      </c>
      <c r="G1442" s="77" t="s">
        <v>3647</v>
      </c>
      <c r="I1442"/>
      <c r="L1442" s="83"/>
    </row>
    <row r="1443" spans="1:12" x14ac:dyDescent="0.3">
      <c r="A1443" s="77" t="s">
        <v>3649</v>
      </c>
      <c r="B1443" s="77" t="s">
        <v>3650</v>
      </c>
      <c r="C1443" s="77" t="s">
        <v>903</v>
      </c>
      <c r="D1443" s="79"/>
      <c r="F1443" s="77" t="s">
        <v>903</v>
      </c>
      <c r="G1443" s="77" t="s">
        <v>3649</v>
      </c>
      <c r="I1443"/>
      <c r="L1443" s="83"/>
    </row>
    <row r="1444" spans="1:12" x14ac:dyDescent="0.3">
      <c r="A1444" s="77" t="s">
        <v>3651</v>
      </c>
      <c r="B1444" s="77" t="s">
        <v>3652</v>
      </c>
      <c r="C1444" s="77" t="s">
        <v>686</v>
      </c>
      <c r="D1444" s="79"/>
      <c r="F1444" s="77" t="s">
        <v>686</v>
      </c>
      <c r="G1444" s="77" t="s">
        <v>3651</v>
      </c>
      <c r="I1444"/>
      <c r="L1444" s="83"/>
    </row>
    <row r="1445" spans="1:12" x14ac:dyDescent="0.3">
      <c r="A1445" s="77" t="s">
        <v>3653</v>
      </c>
      <c r="B1445" s="77" t="s">
        <v>3654</v>
      </c>
      <c r="C1445" s="77" t="s">
        <v>840</v>
      </c>
      <c r="D1445" s="79"/>
      <c r="F1445" s="77" t="s">
        <v>840</v>
      </c>
      <c r="G1445" s="77" t="s">
        <v>3653</v>
      </c>
      <c r="I1445"/>
      <c r="L1445" s="83"/>
    </row>
    <row r="1446" spans="1:12" x14ac:dyDescent="0.3">
      <c r="A1446" s="77" t="s">
        <v>3655</v>
      </c>
      <c r="B1446" s="77" t="s">
        <v>3656</v>
      </c>
      <c r="C1446" s="77" t="s">
        <v>746</v>
      </c>
      <c r="D1446" s="79"/>
      <c r="F1446" s="77" t="s">
        <v>746</v>
      </c>
      <c r="G1446" s="77" t="s">
        <v>3655</v>
      </c>
      <c r="I1446"/>
      <c r="L1446" s="83"/>
    </row>
    <row r="1447" spans="1:12" x14ac:dyDescent="0.3">
      <c r="A1447" s="77" t="s">
        <v>3657</v>
      </c>
      <c r="B1447" s="77" t="s">
        <v>3658</v>
      </c>
      <c r="C1447" s="77" t="s">
        <v>710</v>
      </c>
      <c r="D1447" s="79"/>
      <c r="F1447" s="77" t="s">
        <v>710</v>
      </c>
      <c r="G1447" s="77" t="s">
        <v>3657</v>
      </c>
      <c r="I1447"/>
      <c r="L1447" s="83"/>
    </row>
    <row r="1448" spans="1:12" x14ac:dyDescent="0.3">
      <c r="A1448" s="77" t="s">
        <v>3659</v>
      </c>
      <c r="B1448" s="77" t="s">
        <v>3660</v>
      </c>
      <c r="C1448" s="77" t="s">
        <v>800</v>
      </c>
      <c r="D1448" s="79"/>
      <c r="F1448" s="77" t="s">
        <v>800</v>
      </c>
      <c r="G1448" s="77" t="s">
        <v>3659</v>
      </c>
      <c r="I1448"/>
      <c r="L1448" s="83"/>
    </row>
    <row r="1449" spans="1:12" x14ac:dyDescent="0.3">
      <c r="A1449" s="77" t="s">
        <v>3661</v>
      </c>
      <c r="B1449" s="77" t="s">
        <v>3662</v>
      </c>
      <c r="C1449" s="77" t="s">
        <v>837</v>
      </c>
      <c r="D1449" s="79"/>
      <c r="F1449" s="77" t="s">
        <v>837</v>
      </c>
      <c r="G1449" s="77" t="s">
        <v>3661</v>
      </c>
      <c r="I1449"/>
      <c r="L1449" s="83"/>
    </row>
    <row r="1450" spans="1:12" x14ac:dyDescent="0.3">
      <c r="A1450" s="77" t="s">
        <v>3663</v>
      </c>
      <c r="B1450" s="77" t="s">
        <v>3664</v>
      </c>
      <c r="C1450" s="77" t="s">
        <v>666</v>
      </c>
      <c r="D1450" s="79"/>
      <c r="F1450" s="77" t="s">
        <v>666</v>
      </c>
      <c r="G1450" s="77" t="s">
        <v>3663</v>
      </c>
      <c r="I1450"/>
      <c r="L1450" s="83"/>
    </row>
    <row r="1451" spans="1:12" x14ac:dyDescent="0.3">
      <c r="A1451" s="77" t="s">
        <v>3665</v>
      </c>
      <c r="B1451" s="77" t="s">
        <v>3666</v>
      </c>
      <c r="C1451" s="77" t="s">
        <v>666</v>
      </c>
      <c r="D1451" s="79"/>
      <c r="F1451" s="77" t="s">
        <v>666</v>
      </c>
      <c r="G1451" s="77" t="s">
        <v>3665</v>
      </c>
      <c r="I1451"/>
      <c r="L1451" s="83"/>
    </row>
    <row r="1452" spans="1:12" x14ac:dyDescent="0.3">
      <c r="A1452" s="77" t="s">
        <v>3667</v>
      </c>
      <c r="B1452" s="77" t="s">
        <v>3668</v>
      </c>
      <c r="C1452" s="77" t="s">
        <v>908</v>
      </c>
      <c r="D1452" s="79"/>
      <c r="F1452" s="77" t="s">
        <v>908</v>
      </c>
      <c r="G1452" s="77" t="s">
        <v>3667</v>
      </c>
      <c r="I1452"/>
      <c r="L1452" s="83"/>
    </row>
    <row r="1453" spans="1:12" x14ac:dyDescent="0.3">
      <c r="A1453" s="77" t="s">
        <v>3669</v>
      </c>
      <c r="B1453" s="77" t="s">
        <v>3670</v>
      </c>
      <c r="C1453" s="77" t="s">
        <v>671</v>
      </c>
      <c r="D1453" s="79"/>
      <c r="F1453" s="77" t="s">
        <v>671</v>
      </c>
      <c r="G1453" s="77" t="s">
        <v>3669</v>
      </c>
      <c r="I1453"/>
      <c r="L1453" s="83"/>
    </row>
    <row r="1454" spans="1:12" x14ac:dyDescent="0.3">
      <c r="A1454" s="77" t="s">
        <v>3671</v>
      </c>
      <c r="B1454" s="77" t="s">
        <v>3672</v>
      </c>
      <c r="C1454" s="77" t="s">
        <v>922</v>
      </c>
      <c r="D1454" s="79"/>
      <c r="F1454" s="77" t="s">
        <v>922</v>
      </c>
      <c r="G1454" s="77" t="s">
        <v>3671</v>
      </c>
      <c r="I1454"/>
      <c r="L1454" s="83"/>
    </row>
    <row r="1455" spans="1:12" x14ac:dyDescent="0.3">
      <c r="A1455" s="77" t="s">
        <v>3673</v>
      </c>
      <c r="B1455" s="77" t="s">
        <v>3674</v>
      </c>
      <c r="C1455" s="77" t="s">
        <v>922</v>
      </c>
      <c r="D1455" s="79"/>
      <c r="F1455" s="77" t="s">
        <v>922</v>
      </c>
      <c r="G1455" s="77" t="s">
        <v>3673</v>
      </c>
      <c r="I1455"/>
      <c r="L1455" s="83"/>
    </row>
    <row r="1456" spans="1:12" x14ac:dyDescent="0.3">
      <c r="A1456" s="77" t="s">
        <v>3675</v>
      </c>
      <c r="B1456" s="77" t="s">
        <v>3676</v>
      </c>
      <c r="C1456" s="77" t="s">
        <v>671</v>
      </c>
      <c r="D1456" s="79"/>
      <c r="F1456" s="77" t="s">
        <v>671</v>
      </c>
      <c r="G1456" s="77" t="s">
        <v>3675</v>
      </c>
      <c r="I1456"/>
      <c r="L1456" s="83"/>
    </row>
    <row r="1457" spans="1:12" x14ac:dyDescent="0.3">
      <c r="A1457" s="77" t="s">
        <v>3677</v>
      </c>
      <c r="B1457" s="77" t="s">
        <v>3678</v>
      </c>
      <c r="C1457" s="77" t="s">
        <v>714</v>
      </c>
      <c r="D1457" s="79"/>
      <c r="F1457" s="77" t="s">
        <v>714</v>
      </c>
      <c r="G1457" s="77" t="s">
        <v>3677</v>
      </c>
      <c r="I1457"/>
      <c r="L1457" s="83"/>
    </row>
    <row r="1458" spans="1:12" x14ac:dyDescent="0.3">
      <c r="A1458" s="77" t="s">
        <v>3679</v>
      </c>
      <c r="B1458" s="77" t="s">
        <v>3680</v>
      </c>
      <c r="C1458" s="77" t="s">
        <v>687</v>
      </c>
      <c r="D1458" s="79"/>
      <c r="F1458" s="77" t="s">
        <v>687</v>
      </c>
      <c r="G1458" s="77" t="s">
        <v>3679</v>
      </c>
      <c r="I1458"/>
      <c r="L1458" s="83"/>
    </row>
    <row r="1459" spans="1:12" x14ac:dyDescent="0.3">
      <c r="A1459" s="77" t="s">
        <v>3681</v>
      </c>
      <c r="B1459" s="77" t="s">
        <v>3682</v>
      </c>
      <c r="C1459" s="77" t="s">
        <v>908</v>
      </c>
      <c r="D1459" s="79"/>
      <c r="F1459" s="77" t="s">
        <v>908</v>
      </c>
      <c r="G1459" s="77" t="s">
        <v>3681</v>
      </c>
      <c r="I1459"/>
      <c r="L1459" s="83"/>
    </row>
    <row r="1460" spans="1:12" x14ac:dyDescent="0.3">
      <c r="A1460" s="77" t="s">
        <v>3683</v>
      </c>
      <c r="B1460" s="77" t="s">
        <v>3684</v>
      </c>
      <c r="C1460" s="77" t="s">
        <v>714</v>
      </c>
      <c r="D1460" s="79"/>
      <c r="F1460" s="77" t="s">
        <v>714</v>
      </c>
      <c r="G1460" s="77" t="s">
        <v>3683</v>
      </c>
      <c r="I1460"/>
      <c r="L1460" s="83"/>
    </row>
    <row r="1461" spans="1:12" x14ac:dyDescent="0.3">
      <c r="A1461" s="77" t="s">
        <v>3685</v>
      </c>
      <c r="B1461" s="77" t="s">
        <v>3686</v>
      </c>
      <c r="C1461" s="77" t="s">
        <v>766</v>
      </c>
      <c r="D1461" s="79"/>
      <c r="F1461" s="77" t="s">
        <v>766</v>
      </c>
      <c r="G1461" s="77" t="s">
        <v>3685</v>
      </c>
      <c r="I1461"/>
      <c r="L1461" s="83"/>
    </row>
    <row r="1462" spans="1:12" x14ac:dyDescent="0.3">
      <c r="A1462" s="77" t="s">
        <v>3687</v>
      </c>
      <c r="B1462" s="77" t="s">
        <v>3688</v>
      </c>
      <c r="C1462" s="77" t="s">
        <v>671</v>
      </c>
      <c r="D1462" s="79"/>
      <c r="F1462" s="77" t="s">
        <v>671</v>
      </c>
      <c r="G1462" s="77" t="s">
        <v>3687</v>
      </c>
      <c r="I1462"/>
      <c r="L1462" s="83"/>
    </row>
    <row r="1463" spans="1:12" x14ac:dyDescent="0.3">
      <c r="A1463" s="77" t="s">
        <v>3689</v>
      </c>
      <c r="B1463" s="77" t="s">
        <v>3690</v>
      </c>
      <c r="C1463" s="77" t="s">
        <v>666</v>
      </c>
      <c r="D1463" s="79"/>
      <c r="F1463" s="77" t="s">
        <v>666</v>
      </c>
      <c r="G1463" s="77" t="s">
        <v>3689</v>
      </c>
      <c r="I1463"/>
      <c r="L1463" s="83"/>
    </row>
    <row r="1464" spans="1:12" x14ac:dyDescent="0.3">
      <c r="A1464" s="77" t="s">
        <v>3691</v>
      </c>
      <c r="B1464" s="77" t="s">
        <v>3692</v>
      </c>
      <c r="C1464" s="77" t="s">
        <v>694</v>
      </c>
      <c r="D1464" s="79"/>
      <c r="F1464" s="77" t="s">
        <v>694</v>
      </c>
      <c r="G1464" s="77" t="s">
        <v>3691</v>
      </c>
      <c r="I1464"/>
      <c r="L1464" s="83"/>
    </row>
    <row r="1465" spans="1:12" x14ac:dyDescent="0.3">
      <c r="A1465" s="77" t="s">
        <v>3693</v>
      </c>
      <c r="B1465" s="77" t="s">
        <v>3694</v>
      </c>
      <c r="C1465" s="77" t="s">
        <v>674</v>
      </c>
      <c r="D1465" s="79"/>
      <c r="F1465" s="77" t="s">
        <v>674</v>
      </c>
      <c r="G1465" s="77" t="s">
        <v>3693</v>
      </c>
      <c r="I1465"/>
      <c r="L1465" s="83"/>
    </row>
    <row r="1466" spans="1:12" x14ac:dyDescent="0.3">
      <c r="A1466" s="77" t="s">
        <v>3695</v>
      </c>
      <c r="B1466" s="77" t="s">
        <v>3696</v>
      </c>
      <c r="C1466" s="77" t="s">
        <v>674</v>
      </c>
      <c r="D1466" s="79"/>
      <c r="F1466" s="77" t="s">
        <v>674</v>
      </c>
      <c r="G1466" s="77" t="s">
        <v>3695</v>
      </c>
      <c r="I1466"/>
      <c r="L1466" s="83"/>
    </row>
    <row r="1467" spans="1:12" x14ac:dyDescent="0.3">
      <c r="A1467" s="77" t="s">
        <v>3697</v>
      </c>
      <c r="B1467" s="77" t="s">
        <v>3698</v>
      </c>
      <c r="C1467" s="77" t="s">
        <v>746</v>
      </c>
      <c r="D1467" s="79"/>
      <c r="F1467" s="77" t="s">
        <v>746</v>
      </c>
      <c r="G1467" s="77" t="s">
        <v>3697</v>
      </c>
      <c r="I1467"/>
      <c r="L1467" s="83"/>
    </row>
    <row r="1468" spans="1:12" x14ac:dyDescent="0.3">
      <c r="A1468" s="77" t="s">
        <v>3699</v>
      </c>
      <c r="B1468" s="77" t="s">
        <v>3700</v>
      </c>
      <c r="C1468" s="77" t="s">
        <v>707</v>
      </c>
      <c r="D1468" s="79"/>
      <c r="F1468" s="77" t="s">
        <v>707</v>
      </c>
      <c r="G1468" s="77" t="s">
        <v>3699</v>
      </c>
      <c r="I1468"/>
      <c r="L1468" s="83"/>
    </row>
    <row r="1469" spans="1:12" x14ac:dyDescent="0.3">
      <c r="A1469" s="77" t="s">
        <v>3701</v>
      </c>
      <c r="B1469" s="77" t="s">
        <v>3702</v>
      </c>
      <c r="C1469" s="77" t="s">
        <v>940</v>
      </c>
      <c r="D1469" s="79"/>
      <c r="F1469" s="77" t="s">
        <v>940</v>
      </c>
      <c r="G1469" s="77" t="s">
        <v>3701</v>
      </c>
      <c r="I1469"/>
      <c r="L1469" s="83"/>
    </row>
    <row r="1470" spans="1:12" x14ac:dyDescent="0.3">
      <c r="A1470" s="77" t="s">
        <v>3703</v>
      </c>
      <c r="B1470" s="77" t="s">
        <v>3704</v>
      </c>
      <c r="C1470" s="77" t="s">
        <v>767</v>
      </c>
      <c r="D1470" s="79"/>
      <c r="F1470" s="77" t="s">
        <v>767</v>
      </c>
      <c r="G1470" s="77" t="s">
        <v>3703</v>
      </c>
      <c r="I1470"/>
      <c r="L1470" s="83"/>
    </row>
    <row r="1471" spans="1:12" x14ac:dyDescent="0.3">
      <c r="A1471" s="77" t="s">
        <v>3705</v>
      </c>
      <c r="B1471" s="77" t="s">
        <v>3706</v>
      </c>
      <c r="C1471" s="77" t="s">
        <v>740</v>
      </c>
      <c r="D1471" s="79"/>
      <c r="F1471" s="77" t="s">
        <v>740</v>
      </c>
      <c r="G1471" s="77" t="s">
        <v>3705</v>
      </c>
      <c r="I1471"/>
      <c r="L1471" s="83"/>
    </row>
    <row r="1472" spans="1:12" x14ac:dyDescent="0.3">
      <c r="A1472" s="77" t="s">
        <v>3707</v>
      </c>
      <c r="B1472" s="77" t="s">
        <v>3708</v>
      </c>
      <c r="C1472" s="77" t="s">
        <v>746</v>
      </c>
      <c r="D1472" s="79"/>
      <c r="F1472" s="77" t="s">
        <v>746</v>
      </c>
      <c r="G1472" s="77" t="s">
        <v>3707</v>
      </c>
      <c r="I1472"/>
      <c r="L1472" s="83"/>
    </row>
    <row r="1473" spans="1:12" x14ac:dyDescent="0.3">
      <c r="A1473" s="77" t="s">
        <v>3709</v>
      </c>
      <c r="B1473" s="77" t="s">
        <v>3710</v>
      </c>
      <c r="C1473" s="77" t="s">
        <v>743</v>
      </c>
      <c r="D1473" s="79"/>
      <c r="F1473" s="77" t="s">
        <v>743</v>
      </c>
      <c r="G1473" s="77" t="s">
        <v>3709</v>
      </c>
      <c r="I1473"/>
      <c r="L1473" s="83"/>
    </row>
    <row r="1474" spans="1:12" x14ac:dyDescent="0.3">
      <c r="A1474" s="77" t="s">
        <v>3711</v>
      </c>
      <c r="B1474" s="77" t="s">
        <v>3712</v>
      </c>
      <c r="C1474" s="77" t="s">
        <v>671</v>
      </c>
      <c r="D1474" s="79"/>
      <c r="F1474" s="77" t="s">
        <v>671</v>
      </c>
      <c r="G1474" s="77" t="s">
        <v>3711</v>
      </c>
      <c r="I1474"/>
      <c r="L1474" s="83"/>
    </row>
    <row r="1475" spans="1:12" x14ac:dyDescent="0.3">
      <c r="A1475" s="77" t="s">
        <v>3713</v>
      </c>
      <c r="B1475" s="77" t="s">
        <v>3714</v>
      </c>
      <c r="C1475" s="77" t="s">
        <v>743</v>
      </c>
      <c r="D1475" s="79"/>
      <c r="F1475" s="77" t="s">
        <v>743</v>
      </c>
      <c r="G1475" s="77" t="s">
        <v>3713</v>
      </c>
      <c r="I1475"/>
      <c r="L1475" s="83"/>
    </row>
    <row r="1476" spans="1:12" x14ac:dyDescent="0.3">
      <c r="A1476" s="77" t="s">
        <v>3715</v>
      </c>
      <c r="B1476" s="77" t="s">
        <v>3716</v>
      </c>
      <c r="C1476" s="77" t="s">
        <v>732</v>
      </c>
      <c r="D1476" s="79"/>
      <c r="F1476" s="77" t="s">
        <v>732</v>
      </c>
      <c r="G1476" s="77" t="s">
        <v>3715</v>
      </c>
      <c r="I1476"/>
      <c r="L1476" s="83"/>
    </row>
    <row r="1477" spans="1:12" x14ac:dyDescent="0.3">
      <c r="A1477" s="77" t="s">
        <v>3717</v>
      </c>
      <c r="B1477" s="77" t="s">
        <v>3718</v>
      </c>
      <c r="C1477" s="77" t="s">
        <v>746</v>
      </c>
      <c r="D1477" s="79"/>
      <c r="F1477" s="77" t="s">
        <v>746</v>
      </c>
      <c r="G1477" s="77" t="s">
        <v>3717</v>
      </c>
      <c r="I1477"/>
      <c r="L1477" s="83"/>
    </row>
    <row r="1478" spans="1:12" x14ac:dyDescent="0.3">
      <c r="A1478" s="77" t="s">
        <v>3719</v>
      </c>
      <c r="B1478" s="77" t="s">
        <v>3720</v>
      </c>
      <c r="C1478" s="77" t="s">
        <v>757</v>
      </c>
      <c r="D1478" s="79"/>
      <c r="F1478" s="77" t="s">
        <v>757</v>
      </c>
      <c r="G1478" s="77" t="s">
        <v>3719</v>
      </c>
      <c r="I1478"/>
      <c r="L1478" s="83"/>
    </row>
    <row r="1479" spans="1:12" x14ac:dyDescent="0.3">
      <c r="A1479" s="77" t="s">
        <v>3721</v>
      </c>
      <c r="B1479" s="77" t="s">
        <v>3722</v>
      </c>
      <c r="C1479" s="77" t="s">
        <v>743</v>
      </c>
      <c r="D1479" s="79"/>
      <c r="F1479" s="77" t="s">
        <v>743</v>
      </c>
      <c r="G1479" s="77" t="s">
        <v>3721</v>
      </c>
      <c r="I1479"/>
      <c r="L1479" s="83"/>
    </row>
    <row r="1480" spans="1:12" x14ac:dyDescent="0.3">
      <c r="A1480" s="77" t="s">
        <v>3723</v>
      </c>
      <c r="B1480" s="77" t="s">
        <v>3724</v>
      </c>
      <c r="C1480" s="77" t="s">
        <v>850</v>
      </c>
      <c r="D1480" s="79"/>
      <c r="F1480" s="77" t="s">
        <v>850</v>
      </c>
      <c r="G1480" s="77" t="s">
        <v>3723</v>
      </c>
      <c r="I1480"/>
      <c r="L1480" s="83"/>
    </row>
    <row r="1481" spans="1:12" x14ac:dyDescent="0.3">
      <c r="A1481" s="77" t="s">
        <v>3725</v>
      </c>
      <c r="B1481" s="77" t="s">
        <v>3726</v>
      </c>
      <c r="C1481" s="77" t="s">
        <v>746</v>
      </c>
      <c r="D1481" s="79"/>
      <c r="F1481" s="77" t="s">
        <v>746</v>
      </c>
      <c r="G1481" s="77" t="s">
        <v>3725</v>
      </c>
      <c r="I1481"/>
      <c r="L1481" s="83"/>
    </row>
    <row r="1482" spans="1:12" x14ac:dyDescent="0.3">
      <c r="A1482" s="77" t="s">
        <v>3727</v>
      </c>
      <c r="B1482" s="77" t="s">
        <v>3728</v>
      </c>
      <c r="C1482" s="77" t="s">
        <v>699</v>
      </c>
      <c r="D1482" s="79"/>
      <c r="F1482" s="77" t="s">
        <v>699</v>
      </c>
      <c r="G1482" s="77" t="s">
        <v>3727</v>
      </c>
      <c r="I1482"/>
      <c r="L1482" s="83"/>
    </row>
    <row r="1483" spans="1:12" x14ac:dyDescent="0.3">
      <c r="A1483" s="77" t="s">
        <v>3729</v>
      </c>
      <c r="B1483" s="77" t="s">
        <v>3730</v>
      </c>
      <c r="C1483" s="77" t="s">
        <v>868</v>
      </c>
      <c r="D1483" s="79"/>
      <c r="F1483" s="77" t="s">
        <v>868</v>
      </c>
      <c r="G1483" s="77" t="s">
        <v>3729</v>
      </c>
      <c r="I1483"/>
      <c r="L1483" s="83"/>
    </row>
    <row r="1484" spans="1:12" x14ac:dyDescent="0.3">
      <c r="A1484" s="77" t="s">
        <v>3731</v>
      </c>
      <c r="B1484" s="77" t="s">
        <v>3732</v>
      </c>
      <c r="C1484" s="77" t="s">
        <v>732</v>
      </c>
      <c r="D1484" s="79"/>
      <c r="F1484" s="77" t="s">
        <v>732</v>
      </c>
      <c r="G1484" s="77" t="s">
        <v>3731</v>
      </c>
      <c r="I1484"/>
      <c r="L1484" s="83"/>
    </row>
    <row r="1485" spans="1:12" x14ac:dyDescent="0.3">
      <c r="A1485" s="77" t="s">
        <v>3733</v>
      </c>
      <c r="B1485" s="77" t="s">
        <v>3734</v>
      </c>
      <c r="C1485" s="77" t="s">
        <v>758</v>
      </c>
      <c r="D1485" s="79"/>
      <c r="F1485" s="77" t="s">
        <v>758</v>
      </c>
      <c r="G1485" s="77" t="s">
        <v>3733</v>
      </c>
      <c r="I1485"/>
      <c r="L1485" s="83"/>
    </row>
    <row r="1486" spans="1:12" x14ac:dyDescent="0.3">
      <c r="A1486" s="77" t="s">
        <v>3735</v>
      </c>
      <c r="B1486" s="77" t="s">
        <v>3736</v>
      </c>
      <c r="C1486" s="77" t="s">
        <v>740</v>
      </c>
      <c r="D1486" s="79"/>
      <c r="F1486" s="77" t="s">
        <v>740</v>
      </c>
      <c r="G1486" s="77" t="s">
        <v>3735</v>
      </c>
      <c r="I1486"/>
      <c r="L1486" s="83"/>
    </row>
    <row r="1487" spans="1:12" x14ac:dyDescent="0.3">
      <c r="A1487" s="77" t="s">
        <v>3737</v>
      </c>
      <c r="B1487" s="77" t="s">
        <v>3738</v>
      </c>
      <c r="C1487" s="77" t="s">
        <v>719</v>
      </c>
      <c r="D1487" s="79"/>
      <c r="F1487" s="77" t="s">
        <v>719</v>
      </c>
      <c r="G1487" s="77" t="s">
        <v>3737</v>
      </c>
      <c r="I1487"/>
      <c r="L1487" s="83"/>
    </row>
    <row r="1488" spans="1:12" x14ac:dyDescent="0.3">
      <c r="A1488" s="77" t="s">
        <v>3739</v>
      </c>
      <c r="B1488" s="77" t="s">
        <v>3740</v>
      </c>
      <c r="C1488" s="77" t="s">
        <v>850</v>
      </c>
      <c r="D1488" s="79"/>
      <c r="F1488" s="77" t="s">
        <v>850</v>
      </c>
      <c r="G1488" s="77" t="s">
        <v>3739</v>
      </c>
      <c r="I1488"/>
      <c r="L1488" s="83"/>
    </row>
    <row r="1489" spans="1:12" x14ac:dyDescent="0.3">
      <c r="A1489" s="77" t="s">
        <v>3741</v>
      </c>
      <c r="B1489" s="77" t="s">
        <v>3742</v>
      </c>
      <c r="C1489" s="77" t="s">
        <v>758</v>
      </c>
      <c r="D1489" s="79"/>
      <c r="F1489" s="77" t="s">
        <v>758</v>
      </c>
      <c r="G1489" s="77" t="s">
        <v>3741</v>
      </c>
      <c r="I1489"/>
      <c r="L1489" s="83"/>
    </row>
    <row r="1490" spans="1:12" x14ac:dyDescent="0.3">
      <c r="A1490" s="77" t="s">
        <v>3743</v>
      </c>
      <c r="B1490" s="77" t="s">
        <v>3744</v>
      </c>
      <c r="C1490" s="77" t="s">
        <v>666</v>
      </c>
      <c r="D1490" s="79"/>
      <c r="F1490" s="77" t="s">
        <v>666</v>
      </c>
      <c r="G1490" s="77" t="s">
        <v>3743</v>
      </c>
      <c r="I1490"/>
      <c r="L1490" s="83"/>
    </row>
    <row r="1491" spans="1:12" x14ac:dyDescent="0.3">
      <c r="A1491" s="77" t="s">
        <v>3745</v>
      </c>
      <c r="B1491" s="77" t="s">
        <v>3746</v>
      </c>
      <c r="C1491" s="77" t="s">
        <v>694</v>
      </c>
      <c r="D1491" s="79"/>
      <c r="F1491" s="77" t="s">
        <v>694</v>
      </c>
      <c r="G1491" s="77" t="s">
        <v>3745</v>
      </c>
      <c r="I1491"/>
      <c r="L1491" s="83"/>
    </row>
    <row r="1492" spans="1:12" x14ac:dyDescent="0.3">
      <c r="A1492" s="77" t="s">
        <v>3747</v>
      </c>
      <c r="B1492" s="77" t="s">
        <v>3748</v>
      </c>
      <c r="C1492" s="77" t="s">
        <v>876</v>
      </c>
      <c r="D1492" s="79"/>
      <c r="F1492" s="77" t="s">
        <v>876</v>
      </c>
      <c r="G1492" s="77" t="s">
        <v>3747</v>
      </c>
      <c r="I1492"/>
      <c r="L1492" s="83"/>
    </row>
    <row r="1493" spans="1:12" x14ac:dyDescent="0.3">
      <c r="A1493" s="77" t="s">
        <v>3749</v>
      </c>
      <c r="B1493" s="77" t="s">
        <v>3750</v>
      </c>
      <c r="C1493" s="77" t="s">
        <v>671</v>
      </c>
      <c r="D1493" s="79"/>
      <c r="F1493" s="77" t="s">
        <v>671</v>
      </c>
      <c r="G1493" s="77" t="s">
        <v>3749</v>
      </c>
      <c r="I1493"/>
      <c r="L1493" s="83"/>
    </row>
    <row r="1494" spans="1:12" x14ac:dyDescent="0.3">
      <c r="A1494" s="77" t="s">
        <v>3751</v>
      </c>
      <c r="B1494" s="77" t="s">
        <v>3752</v>
      </c>
      <c r="C1494" s="77" t="s">
        <v>953</v>
      </c>
      <c r="D1494" s="79"/>
      <c r="F1494" s="77" t="s">
        <v>953</v>
      </c>
      <c r="G1494" s="77" t="s">
        <v>3751</v>
      </c>
      <c r="I1494"/>
      <c r="L1494" s="83"/>
    </row>
    <row r="1495" spans="1:12" x14ac:dyDescent="0.3">
      <c r="A1495" s="77" t="s">
        <v>3753</v>
      </c>
      <c r="B1495" s="77" t="s">
        <v>3754</v>
      </c>
      <c r="C1495" s="77" t="s">
        <v>722</v>
      </c>
      <c r="D1495" s="79"/>
      <c r="F1495" s="77" t="s">
        <v>722</v>
      </c>
      <c r="G1495" s="77" t="s">
        <v>3753</v>
      </c>
      <c r="I1495"/>
      <c r="L1495" s="83"/>
    </row>
    <row r="1496" spans="1:12" x14ac:dyDescent="0.3">
      <c r="A1496" s="77" t="s">
        <v>3755</v>
      </c>
      <c r="B1496" s="77" t="s">
        <v>3756</v>
      </c>
      <c r="C1496" s="77" t="s">
        <v>671</v>
      </c>
      <c r="D1496" s="79"/>
      <c r="F1496" s="77" t="s">
        <v>671</v>
      </c>
      <c r="G1496" s="77" t="s">
        <v>3755</v>
      </c>
      <c r="I1496"/>
      <c r="L1496" s="83"/>
    </row>
    <row r="1497" spans="1:12" x14ac:dyDescent="0.3">
      <c r="A1497" s="77" t="s">
        <v>3757</v>
      </c>
      <c r="B1497" s="77" t="s">
        <v>3758</v>
      </c>
      <c r="C1497" s="77" t="s">
        <v>850</v>
      </c>
      <c r="D1497" s="79"/>
      <c r="F1497" s="77" t="s">
        <v>850</v>
      </c>
      <c r="G1497" s="77" t="s">
        <v>3757</v>
      </c>
      <c r="I1497"/>
      <c r="L1497" s="83"/>
    </row>
    <row r="1498" spans="1:12" x14ac:dyDescent="0.3">
      <c r="A1498" s="77" t="s">
        <v>3759</v>
      </c>
      <c r="B1498" s="77" t="s">
        <v>3760</v>
      </c>
      <c r="C1498" s="77" t="s">
        <v>836</v>
      </c>
      <c r="D1498" s="79"/>
      <c r="F1498" s="77" t="s">
        <v>836</v>
      </c>
      <c r="G1498" s="77" t="s">
        <v>3759</v>
      </c>
      <c r="I1498"/>
      <c r="L1498" s="83"/>
    </row>
    <row r="1499" spans="1:12" x14ac:dyDescent="0.3">
      <c r="A1499" s="77" t="s">
        <v>3761</v>
      </c>
      <c r="B1499" s="77" t="s">
        <v>3762</v>
      </c>
      <c r="C1499" s="77" t="s">
        <v>758</v>
      </c>
      <c r="D1499" s="79"/>
      <c r="F1499" s="77" t="s">
        <v>758</v>
      </c>
      <c r="G1499" s="77" t="s">
        <v>3761</v>
      </c>
      <c r="I1499"/>
      <c r="L1499" s="83"/>
    </row>
    <row r="1500" spans="1:12" x14ac:dyDescent="0.3">
      <c r="A1500" s="77" t="s">
        <v>3763</v>
      </c>
      <c r="B1500" s="77" t="s">
        <v>3764</v>
      </c>
      <c r="C1500" s="77" t="s">
        <v>758</v>
      </c>
      <c r="D1500" s="79"/>
      <c r="F1500" s="77" t="s">
        <v>758</v>
      </c>
      <c r="G1500" s="77" t="s">
        <v>3763</v>
      </c>
      <c r="I1500"/>
      <c r="L1500" s="83"/>
    </row>
    <row r="1501" spans="1:12" x14ac:dyDescent="0.3">
      <c r="A1501" s="77" t="s">
        <v>3765</v>
      </c>
      <c r="B1501" s="77" t="s">
        <v>3766</v>
      </c>
      <c r="C1501" s="77" t="s">
        <v>694</v>
      </c>
      <c r="D1501" s="79"/>
      <c r="F1501" s="77" t="s">
        <v>694</v>
      </c>
      <c r="G1501" s="77" t="s">
        <v>3765</v>
      </c>
      <c r="I1501"/>
      <c r="L1501" s="83"/>
    </row>
    <row r="1502" spans="1:12" x14ac:dyDescent="0.3">
      <c r="A1502" s="77" t="s">
        <v>3767</v>
      </c>
      <c r="B1502" s="77" t="s">
        <v>3768</v>
      </c>
      <c r="C1502" s="77" t="s">
        <v>732</v>
      </c>
      <c r="D1502" s="79"/>
      <c r="F1502" s="77" t="s">
        <v>732</v>
      </c>
      <c r="G1502" s="77" t="s">
        <v>3767</v>
      </c>
      <c r="I1502"/>
      <c r="L1502" s="83"/>
    </row>
    <row r="1503" spans="1:12" x14ac:dyDescent="0.3">
      <c r="A1503" s="77" t="s">
        <v>3769</v>
      </c>
      <c r="B1503" s="77" t="s">
        <v>3770</v>
      </c>
      <c r="C1503" s="77" t="s">
        <v>758</v>
      </c>
      <c r="D1503" s="79"/>
      <c r="F1503" s="77" t="s">
        <v>758</v>
      </c>
      <c r="G1503" s="77" t="s">
        <v>3769</v>
      </c>
      <c r="I1503"/>
      <c r="L1503" s="83"/>
    </row>
    <row r="1504" spans="1:12" x14ac:dyDescent="0.3">
      <c r="A1504" s="77" t="s">
        <v>3771</v>
      </c>
      <c r="B1504" s="77" t="s">
        <v>3772</v>
      </c>
      <c r="C1504" s="77" t="s">
        <v>722</v>
      </c>
      <c r="D1504" s="79"/>
      <c r="F1504" s="77" t="s">
        <v>722</v>
      </c>
      <c r="G1504" s="77" t="s">
        <v>3771</v>
      </c>
      <c r="I1504"/>
      <c r="L1504" s="83"/>
    </row>
    <row r="1505" spans="1:12" x14ac:dyDescent="0.3">
      <c r="A1505" s="77" t="s">
        <v>3773</v>
      </c>
      <c r="B1505" s="77" t="s">
        <v>3774</v>
      </c>
      <c r="C1505" s="77" t="s">
        <v>903</v>
      </c>
      <c r="D1505" s="79"/>
      <c r="F1505" s="77" t="s">
        <v>903</v>
      </c>
      <c r="G1505" s="77" t="s">
        <v>3773</v>
      </c>
      <c r="I1505"/>
      <c r="L1505" s="83"/>
    </row>
    <row r="1506" spans="1:12" x14ac:dyDescent="0.3">
      <c r="A1506" s="77" t="s">
        <v>3775</v>
      </c>
      <c r="B1506" s="77" t="s">
        <v>3776</v>
      </c>
      <c r="C1506" s="77" t="s">
        <v>714</v>
      </c>
      <c r="D1506" s="79"/>
      <c r="F1506" s="77" t="s">
        <v>714</v>
      </c>
      <c r="G1506" s="77" t="s">
        <v>3775</v>
      </c>
      <c r="I1506"/>
      <c r="L1506" s="83"/>
    </row>
    <row r="1507" spans="1:12" x14ac:dyDescent="0.3">
      <c r="A1507" s="77" t="s">
        <v>3777</v>
      </c>
      <c r="B1507" s="77" t="s">
        <v>3778</v>
      </c>
      <c r="C1507" s="77" t="s">
        <v>746</v>
      </c>
      <c r="D1507" s="79"/>
      <c r="F1507" s="77" t="s">
        <v>746</v>
      </c>
      <c r="G1507" s="77" t="s">
        <v>3777</v>
      </c>
      <c r="I1507"/>
      <c r="L1507" s="83"/>
    </row>
    <row r="1508" spans="1:12" x14ac:dyDescent="0.3">
      <c r="A1508" s="77" t="s">
        <v>3779</v>
      </c>
      <c r="B1508" s="77" t="s">
        <v>3780</v>
      </c>
      <c r="C1508" s="77" t="s">
        <v>850</v>
      </c>
      <c r="D1508" s="79"/>
      <c r="F1508" s="77" t="s">
        <v>850</v>
      </c>
      <c r="G1508" s="77" t="s">
        <v>3779</v>
      </c>
      <c r="I1508"/>
      <c r="L1508" s="83"/>
    </row>
    <row r="1509" spans="1:12" x14ac:dyDescent="0.3">
      <c r="A1509" s="77" t="s">
        <v>3781</v>
      </c>
      <c r="B1509" s="77" t="s">
        <v>3782</v>
      </c>
      <c r="C1509" s="77" t="s">
        <v>758</v>
      </c>
      <c r="D1509" s="79"/>
      <c r="F1509" s="77" t="s">
        <v>758</v>
      </c>
      <c r="G1509" s="77" t="s">
        <v>3781</v>
      </c>
      <c r="I1509"/>
      <c r="L1509" s="83"/>
    </row>
    <row r="1510" spans="1:12" x14ac:dyDescent="0.3">
      <c r="A1510" s="77" t="s">
        <v>3783</v>
      </c>
      <c r="B1510" s="77" t="s">
        <v>3784</v>
      </c>
      <c r="C1510" s="77" t="s">
        <v>670</v>
      </c>
      <c r="D1510" s="79"/>
      <c r="F1510" s="77" t="s">
        <v>670</v>
      </c>
      <c r="G1510" s="77" t="s">
        <v>3783</v>
      </c>
      <c r="I1510"/>
      <c r="L1510" s="83"/>
    </row>
    <row r="1511" spans="1:12" x14ac:dyDescent="0.3">
      <c r="A1511" s="77" t="s">
        <v>3785</v>
      </c>
      <c r="B1511" s="77" t="s">
        <v>3786</v>
      </c>
      <c r="C1511" s="77" t="s">
        <v>758</v>
      </c>
      <c r="D1511" s="79"/>
      <c r="F1511" s="77" t="s">
        <v>758</v>
      </c>
      <c r="G1511" s="77" t="s">
        <v>3785</v>
      </c>
      <c r="I1511"/>
      <c r="L1511" s="83"/>
    </row>
    <row r="1512" spans="1:12" x14ac:dyDescent="0.3">
      <c r="A1512" s="77" t="s">
        <v>3787</v>
      </c>
      <c r="B1512" s="77" t="s">
        <v>3788</v>
      </c>
      <c r="C1512" s="77" t="s">
        <v>830</v>
      </c>
      <c r="D1512" s="79"/>
      <c r="F1512" s="77" t="s">
        <v>830</v>
      </c>
      <c r="G1512" s="77" t="s">
        <v>3787</v>
      </c>
      <c r="I1512"/>
      <c r="L1512" s="83"/>
    </row>
    <row r="1513" spans="1:12" x14ac:dyDescent="0.3">
      <c r="A1513" s="77" t="s">
        <v>3789</v>
      </c>
      <c r="B1513" s="77" t="s">
        <v>3790</v>
      </c>
      <c r="C1513" s="77" t="s">
        <v>671</v>
      </c>
      <c r="D1513" s="79"/>
      <c r="F1513" s="77" t="s">
        <v>671</v>
      </c>
      <c r="G1513" s="77" t="s">
        <v>3789</v>
      </c>
      <c r="I1513"/>
      <c r="L1513" s="83"/>
    </row>
    <row r="1514" spans="1:12" x14ac:dyDescent="0.3">
      <c r="A1514" s="77" t="s">
        <v>3791</v>
      </c>
      <c r="B1514" s="77" t="s">
        <v>3792</v>
      </c>
      <c r="C1514" s="77" t="s">
        <v>736</v>
      </c>
      <c r="D1514" s="79"/>
      <c r="F1514" s="77" t="s">
        <v>736</v>
      </c>
      <c r="G1514" s="77" t="s">
        <v>3791</v>
      </c>
      <c r="I1514"/>
      <c r="L1514" s="83"/>
    </row>
    <row r="1515" spans="1:12" x14ac:dyDescent="0.3">
      <c r="A1515" s="77" t="s">
        <v>3793</v>
      </c>
      <c r="B1515" s="77" t="s">
        <v>3794</v>
      </c>
      <c r="C1515" s="77" t="s">
        <v>710</v>
      </c>
      <c r="D1515" s="79"/>
      <c r="F1515" s="77" t="s">
        <v>710</v>
      </c>
      <c r="G1515" s="77" t="s">
        <v>3793</v>
      </c>
      <c r="I1515"/>
      <c r="L1515" s="83"/>
    </row>
    <row r="1516" spans="1:12" x14ac:dyDescent="0.3">
      <c r="A1516" s="77" t="s">
        <v>3795</v>
      </c>
      <c r="B1516" s="77" t="s">
        <v>3796</v>
      </c>
      <c r="C1516" s="77" t="s">
        <v>830</v>
      </c>
      <c r="D1516" s="79"/>
      <c r="F1516" s="77" t="s">
        <v>830</v>
      </c>
      <c r="G1516" s="77" t="s">
        <v>3795</v>
      </c>
      <c r="I1516"/>
      <c r="L1516" s="83"/>
    </row>
    <row r="1517" spans="1:12" x14ac:dyDescent="0.3">
      <c r="A1517" s="77" t="s">
        <v>3797</v>
      </c>
      <c r="B1517" s="77" t="s">
        <v>3798</v>
      </c>
      <c r="C1517" s="77" t="s">
        <v>670</v>
      </c>
      <c r="D1517" s="79"/>
      <c r="F1517" s="77" t="s">
        <v>670</v>
      </c>
      <c r="G1517" s="77" t="s">
        <v>3797</v>
      </c>
      <c r="I1517"/>
      <c r="L1517" s="83"/>
    </row>
    <row r="1518" spans="1:12" x14ac:dyDescent="0.3">
      <c r="A1518" s="77" t="s">
        <v>3799</v>
      </c>
      <c r="B1518" s="77" t="s">
        <v>3800</v>
      </c>
      <c r="C1518" s="77" t="s">
        <v>830</v>
      </c>
      <c r="D1518" s="79"/>
      <c r="F1518" s="77" t="s">
        <v>830</v>
      </c>
      <c r="G1518" s="77" t="s">
        <v>3799</v>
      </c>
      <c r="I1518"/>
      <c r="L1518" s="83"/>
    </row>
    <row r="1519" spans="1:12" x14ac:dyDescent="0.3">
      <c r="A1519" s="77" t="s">
        <v>3801</v>
      </c>
      <c r="B1519" s="77" t="s">
        <v>3802</v>
      </c>
      <c r="C1519" s="77" t="s">
        <v>666</v>
      </c>
      <c r="D1519" s="79"/>
      <c r="F1519" s="77" t="s">
        <v>666</v>
      </c>
      <c r="G1519" s="77" t="s">
        <v>3801</v>
      </c>
      <c r="I1519"/>
      <c r="L1519" s="83"/>
    </row>
    <row r="1520" spans="1:12" x14ac:dyDescent="0.3">
      <c r="A1520" s="77" t="s">
        <v>3803</v>
      </c>
      <c r="B1520" s="77" t="s">
        <v>3804</v>
      </c>
      <c r="C1520" s="77" t="s">
        <v>743</v>
      </c>
      <c r="D1520" s="79"/>
      <c r="F1520" s="77" t="s">
        <v>743</v>
      </c>
      <c r="G1520" s="77" t="s">
        <v>3803</v>
      </c>
      <c r="I1520"/>
      <c r="L1520" s="83"/>
    </row>
    <row r="1521" spans="1:12" x14ac:dyDescent="0.3">
      <c r="A1521" s="77" t="s">
        <v>3805</v>
      </c>
      <c r="B1521" s="77" t="s">
        <v>3806</v>
      </c>
      <c r="C1521" s="77" t="s">
        <v>710</v>
      </c>
      <c r="D1521" s="79"/>
      <c r="F1521" s="77" t="s">
        <v>710</v>
      </c>
      <c r="G1521" s="77" t="s">
        <v>3805</v>
      </c>
      <c r="I1521"/>
      <c r="L1521" s="83"/>
    </row>
    <row r="1522" spans="1:12" x14ac:dyDescent="0.3">
      <c r="A1522" s="77" t="s">
        <v>3807</v>
      </c>
      <c r="B1522" s="77" t="s">
        <v>3808</v>
      </c>
      <c r="C1522" s="77" t="s">
        <v>809</v>
      </c>
      <c r="D1522" s="79"/>
      <c r="F1522" s="77" t="s">
        <v>809</v>
      </c>
      <c r="G1522" s="77" t="s">
        <v>3807</v>
      </c>
      <c r="I1522"/>
      <c r="L1522" s="83"/>
    </row>
    <row r="1523" spans="1:12" x14ac:dyDescent="0.3">
      <c r="A1523" s="77" t="s">
        <v>3809</v>
      </c>
      <c r="B1523" s="77" t="s">
        <v>3810</v>
      </c>
      <c r="C1523" s="77" t="s">
        <v>757</v>
      </c>
      <c r="D1523" s="79"/>
      <c r="F1523" s="77" t="s">
        <v>757</v>
      </c>
      <c r="G1523" s="77" t="s">
        <v>3809</v>
      </c>
      <c r="I1523"/>
      <c r="L1523" s="83"/>
    </row>
    <row r="1524" spans="1:12" x14ac:dyDescent="0.3">
      <c r="A1524" s="77" t="s">
        <v>3811</v>
      </c>
      <c r="B1524" s="77" t="s">
        <v>3812</v>
      </c>
      <c r="C1524" s="77" t="s">
        <v>850</v>
      </c>
      <c r="D1524" s="79"/>
      <c r="F1524" s="77" t="s">
        <v>850</v>
      </c>
      <c r="G1524" s="77" t="s">
        <v>3811</v>
      </c>
      <c r="I1524"/>
      <c r="L1524" s="83"/>
    </row>
    <row r="1525" spans="1:12" x14ac:dyDescent="0.3">
      <c r="A1525" s="77" t="s">
        <v>3813</v>
      </c>
      <c r="B1525" s="77" t="s">
        <v>3814</v>
      </c>
      <c r="C1525" s="77" t="s">
        <v>892</v>
      </c>
      <c r="D1525" s="79"/>
      <c r="F1525" s="77" t="s">
        <v>892</v>
      </c>
      <c r="G1525" s="77" t="s">
        <v>3813</v>
      </c>
      <c r="I1525"/>
      <c r="L1525" s="83"/>
    </row>
    <row r="1526" spans="1:12" x14ac:dyDescent="0.3">
      <c r="A1526" s="77" t="s">
        <v>3815</v>
      </c>
      <c r="B1526" s="77" t="s">
        <v>3816</v>
      </c>
      <c r="C1526" s="77" t="s">
        <v>736</v>
      </c>
      <c r="D1526" s="79"/>
      <c r="F1526" s="77" t="s">
        <v>736</v>
      </c>
      <c r="G1526" s="77" t="s">
        <v>3815</v>
      </c>
      <c r="I1526"/>
      <c r="L1526" s="83"/>
    </row>
    <row r="1527" spans="1:12" x14ac:dyDescent="0.3">
      <c r="A1527" s="77" t="s">
        <v>3817</v>
      </c>
      <c r="B1527" s="77" t="s">
        <v>3818</v>
      </c>
      <c r="C1527" s="77" t="s">
        <v>703</v>
      </c>
      <c r="D1527" s="79"/>
      <c r="F1527" s="77" t="s">
        <v>703</v>
      </c>
      <c r="G1527" s="77" t="s">
        <v>3817</v>
      </c>
      <c r="I1527"/>
      <c r="L1527" s="83"/>
    </row>
    <row r="1528" spans="1:12" x14ac:dyDescent="0.3">
      <c r="A1528" s="77" t="s">
        <v>3819</v>
      </c>
      <c r="B1528" s="77" t="s">
        <v>3820</v>
      </c>
      <c r="C1528" s="77" t="s">
        <v>736</v>
      </c>
      <c r="D1528" s="79"/>
      <c r="F1528" s="77" t="s">
        <v>736</v>
      </c>
      <c r="G1528" s="77" t="s">
        <v>3819</v>
      </c>
      <c r="I1528"/>
      <c r="L1528" s="83"/>
    </row>
    <row r="1529" spans="1:12" x14ac:dyDescent="0.3">
      <c r="A1529" s="77" t="s">
        <v>3821</v>
      </c>
      <c r="B1529" s="77" t="s">
        <v>3822</v>
      </c>
      <c r="C1529" s="77" t="s">
        <v>736</v>
      </c>
      <c r="D1529" s="79"/>
      <c r="F1529" s="77" t="s">
        <v>736</v>
      </c>
      <c r="G1529" s="77" t="s">
        <v>3821</v>
      </c>
      <c r="I1529"/>
      <c r="L1529" s="83"/>
    </row>
    <row r="1530" spans="1:12" x14ac:dyDescent="0.3">
      <c r="A1530" s="77" t="s">
        <v>3823</v>
      </c>
      <c r="B1530" s="77" t="s">
        <v>3824</v>
      </c>
      <c r="C1530" s="77" t="s">
        <v>850</v>
      </c>
      <c r="D1530" s="79"/>
      <c r="F1530" s="77" t="s">
        <v>850</v>
      </c>
      <c r="G1530" s="77" t="s">
        <v>3823</v>
      </c>
      <c r="I1530"/>
      <c r="L1530" s="83"/>
    </row>
    <row r="1531" spans="1:12" x14ac:dyDescent="0.3">
      <c r="A1531" s="77" t="s">
        <v>3825</v>
      </c>
      <c r="B1531" s="77" t="s">
        <v>3826</v>
      </c>
      <c r="C1531" s="77" t="s">
        <v>794</v>
      </c>
      <c r="D1531" s="79"/>
      <c r="F1531" s="77" t="s">
        <v>794</v>
      </c>
      <c r="G1531" s="77" t="s">
        <v>3825</v>
      </c>
      <c r="I1531"/>
      <c r="L1531" s="83"/>
    </row>
    <row r="1532" spans="1:12" x14ac:dyDescent="0.3">
      <c r="A1532" s="77" t="s">
        <v>3827</v>
      </c>
      <c r="B1532" s="77" t="s">
        <v>3828</v>
      </c>
      <c r="C1532" s="77" t="s">
        <v>893</v>
      </c>
      <c r="D1532" s="79"/>
      <c r="F1532" s="77" t="s">
        <v>893</v>
      </c>
      <c r="G1532" s="77" t="s">
        <v>3827</v>
      </c>
      <c r="I1532"/>
      <c r="L1532" s="83"/>
    </row>
    <row r="1533" spans="1:12" x14ac:dyDescent="0.3">
      <c r="A1533" s="77" t="s">
        <v>3829</v>
      </c>
      <c r="B1533" s="77" t="s">
        <v>3830</v>
      </c>
      <c r="C1533" s="77" t="s">
        <v>840</v>
      </c>
      <c r="D1533" s="79"/>
      <c r="F1533" s="77" t="s">
        <v>840</v>
      </c>
      <c r="G1533" s="77" t="s">
        <v>3829</v>
      </c>
      <c r="I1533"/>
      <c r="L1533" s="83"/>
    </row>
    <row r="1534" spans="1:12" x14ac:dyDescent="0.3">
      <c r="A1534" s="77" t="s">
        <v>3831</v>
      </c>
      <c r="B1534" s="77" t="s">
        <v>3832</v>
      </c>
      <c r="C1534" s="77" t="s">
        <v>743</v>
      </c>
      <c r="D1534" s="79"/>
      <c r="F1534" s="77" t="s">
        <v>743</v>
      </c>
      <c r="G1534" s="77" t="s">
        <v>3831</v>
      </c>
      <c r="I1534"/>
      <c r="L1534" s="83"/>
    </row>
    <row r="1535" spans="1:12" x14ac:dyDescent="0.3">
      <c r="A1535" s="77" t="s">
        <v>3833</v>
      </c>
      <c r="B1535" s="77" t="s">
        <v>3834</v>
      </c>
      <c r="C1535" s="77" t="s">
        <v>711</v>
      </c>
      <c r="D1535" s="79"/>
      <c r="F1535" s="77" t="s">
        <v>711</v>
      </c>
      <c r="G1535" s="77" t="s">
        <v>3833</v>
      </c>
      <c r="I1535"/>
      <c r="L1535" s="83"/>
    </row>
    <row r="1536" spans="1:12" x14ac:dyDescent="0.3">
      <c r="A1536" s="77" t="s">
        <v>3835</v>
      </c>
      <c r="B1536" s="77" t="s">
        <v>3836</v>
      </c>
      <c r="C1536" s="77" t="s">
        <v>725</v>
      </c>
      <c r="D1536" s="79"/>
      <c r="F1536" s="77" t="s">
        <v>725</v>
      </c>
      <c r="G1536" s="77" t="s">
        <v>3835</v>
      </c>
      <c r="I1536"/>
      <c r="L1536" s="83"/>
    </row>
    <row r="1537" spans="1:12" x14ac:dyDescent="0.3">
      <c r="A1537" s="77" t="s">
        <v>3837</v>
      </c>
      <c r="B1537" s="77" t="s">
        <v>3838</v>
      </c>
      <c r="C1537" s="77" t="s">
        <v>743</v>
      </c>
      <c r="D1537" s="79"/>
      <c r="F1537" s="77" t="s">
        <v>743</v>
      </c>
      <c r="G1537" s="77" t="s">
        <v>3837</v>
      </c>
      <c r="I1537"/>
      <c r="L1537" s="83"/>
    </row>
    <row r="1538" spans="1:12" x14ac:dyDescent="0.3">
      <c r="A1538" s="77" t="s">
        <v>3839</v>
      </c>
      <c r="B1538" s="77" t="s">
        <v>3840</v>
      </c>
      <c r="C1538" s="77" t="s">
        <v>782</v>
      </c>
      <c r="D1538" s="79"/>
      <c r="F1538" s="77" t="s">
        <v>782</v>
      </c>
      <c r="G1538" s="77" t="s">
        <v>3839</v>
      </c>
      <c r="I1538"/>
      <c r="L1538" s="83"/>
    </row>
    <row r="1539" spans="1:12" x14ac:dyDescent="0.3">
      <c r="A1539" s="77" t="s">
        <v>3841</v>
      </c>
      <c r="B1539" s="77" t="s">
        <v>3842</v>
      </c>
      <c r="C1539" s="77" t="s">
        <v>674</v>
      </c>
      <c r="D1539" s="79"/>
      <c r="F1539" s="77" t="s">
        <v>674</v>
      </c>
      <c r="G1539" s="77" t="s">
        <v>3841</v>
      </c>
      <c r="I1539"/>
      <c r="L1539" s="83"/>
    </row>
    <row r="1540" spans="1:12" x14ac:dyDescent="0.3">
      <c r="A1540" s="77" t="s">
        <v>3843</v>
      </c>
      <c r="B1540" s="77" t="s">
        <v>3844</v>
      </c>
      <c r="C1540" s="77" t="s">
        <v>694</v>
      </c>
      <c r="D1540" s="79"/>
      <c r="F1540" s="77" t="s">
        <v>694</v>
      </c>
      <c r="G1540" s="77" t="s">
        <v>3843</v>
      </c>
      <c r="I1540"/>
      <c r="L1540" s="83"/>
    </row>
    <row r="1541" spans="1:12" x14ac:dyDescent="0.3">
      <c r="A1541" s="77" t="s">
        <v>3845</v>
      </c>
      <c r="B1541" s="77" t="s">
        <v>3846</v>
      </c>
      <c r="C1541" s="77" t="s">
        <v>925</v>
      </c>
      <c r="D1541" s="79"/>
      <c r="F1541" s="77" t="s">
        <v>925</v>
      </c>
      <c r="G1541" s="77" t="s">
        <v>3845</v>
      </c>
      <c r="I1541"/>
      <c r="L1541" s="83"/>
    </row>
    <row r="1542" spans="1:12" x14ac:dyDescent="0.3">
      <c r="A1542" s="77" t="s">
        <v>3847</v>
      </c>
      <c r="B1542" s="77" t="s">
        <v>3848</v>
      </c>
      <c r="C1542" s="77" t="s">
        <v>794</v>
      </c>
      <c r="D1542" s="79"/>
      <c r="F1542" s="77" t="s">
        <v>794</v>
      </c>
      <c r="G1542" s="77" t="s">
        <v>3847</v>
      </c>
      <c r="I1542"/>
      <c r="L1542" s="83"/>
    </row>
    <row r="1543" spans="1:12" x14ac:dyDescent="0.3">
      <c r="A1543" s="77" t="s">
        <v>3849</v>
      </c>
      <c r="B1543" s="77" t="s">
        <v>3850</v>
      </c>
      <c r="C1543" s="77" t="s">
        <v>671</v>
      </c>
      <c r="D1543" s="79"/>
      <c r="F1543" s="77" t="s">
        <v>671</v>
      </c>
      <c r="G1543" s="77" t="s">
        <v>3849</v>
      </c>
      <c r="I1543"/>
      <c r="L1543" s="83"/>
    </row>
    <row r="1544" spans="1:12" x14ac:dyDescent="0.3">
      <c r="A1544" s="77" t="s">
        <v>3851</v>
      </c>
      <c r="B1544" s="77" t="s">
        <v>3852</v>
      </c>
      <c r="C1544" s="77" t="s">
        <v>674</v>
      </c>
      <c r="D1544" s="79"/>
      <c r="F1544" s="77" t="s">
        <v>674</v>
      </c>
      <c r="G1544" s="77" t="s">
        <v>3851</v>
      </c>
      <c r="I1544"/>
      <c r="L1544" s="83"/>
    </row>
    <row r="1545" spans="1:12" x14ac:dyDescent="0.3">
      <c r="A1545" s="77" t="s">
        <v>3853</v>
      </c>
      <c r="B1545" s="77" t="s">
        <v>3854</v>
      </c>
      <c r="C1545" s="77" t="s">
        <v>674</v>
      </c>
      <c r="D1545" s="79"/>
      <c r="F1545" s="77" t="s">
        <v>674</v>
      </c>
      <c r="G1545" s="77" t="s">
        <v>3853</v>
      </c>
      <c r="I1545"/>
      <c r="L1545" s="83"/>
    </row>
    <row r="1546" spans="1:12" x14ac:dyDescent="0.3">
      <c r="A1546" s="77" t="s">
        <v>3855</v>
      </c>
      <c r="B1546" s="77" t="s">
        <v>3856</v>
      </c>
      <c r="C1546" s="77" t="s">
        <v>893</v>
      </c>
      <c r="D1546" s="79"/>
      <c r="F1546" s="77" t="s">
        <v>893</v>
      </c>
      <c r="G1546" s="77" t="s">
        <v>3855</v>
      </c>
      <c r="I1546"/>
      <c r="L1546" s="83"/>
    </row>
    <row r="1547" spans="1:12" x14ac:dyDescent="0.3">
      <c r="A1547" s="77" t="s">
        <v>3857</v>
      </c>
      <c r="B1547" s="77" t="s">
        <v>3858</v>
      </c>
      <c r="C1547" s="77" t="s">
        <v>736</v>
      </c>
      <c r="D1547" s="79"/>
      <c r="F1547" s="77" t="s">
        <v>736</v>
      </c>
      <c r="G1547" s="77" t="s">
        <v>3857</v>
      </c>
      <c r="I1547"/>
      <c r="L1547" s="83"/>
    </row>
    <row r="1548" spans="1:12" x14ac:dyDescent="0.3">
      <c r="A1548" s="77" t="s">
        <v>3859</v>
      </c>
      <c r="B1548" s="77" t="s">
        <v>3860</v>
      </c>
      <c r="C1548" s="77" t="s">
        <v>707</v>
      </c>
      <c r="D1548" s="79"/>
      <c r="F1548" s="77" t="s">
        <v>707</v>
      </c>
      <c r="G1548" s="77" t="s">
        <v>3859</v>
      </c>
      <c r="I1548"/>
      <c r="L1548" s="83"/>
    </row>
    <row r="1549" spans="1:12" x14ac:dyDescent="0.3">
      <c r="A1549" s="77" t="s">
        <v>3861</v>
      </c>
      <c r="B1549" s="77" t="s">
        <v>3862</v>
      </c>
      <c r="C1549" s="77" t="s">
        <v>873</v>
      </c>
      <c r="D1549" s="79"/>
      <c r="F1549" s="77" t="s">
        <v>873</v>
      </c>
      <c r="G1549" s="77" t="s">
        <v>3861</v>
      </c>
      <c r="I1549"/>
      <c r="L1549" s="83"/>
    </row>
    <row r="1550" spans="1:12" x14ac:dyDescent="0.3">
      <c r="A1550" s="77" t="s">
        <v>3863</v>
      </c>
      <c r="B1550" s="77" t="s">
        <v>3864</v>
      </c>
      <c r="C1550" s="77" t="s">
        <v>892</v>
      </c>
      <c r="D1550" s="79"/>
      <c r="F1550" s="77" t="s">
        <v>892</v>
      </c>
      <c r="G1550" s="77" t="s">
        <v>3863</v>
      </c>
      <c r="I1550"/>
      <c r="L1550" s="83"/>
    </row>
    <row r="1551" spans="1:12" x14ac:dyDescent="0.3">
      <c r="A1551" s="77" t="s">
        <v>3865</v>
      </c>
      <c r="B1551" s="77" t="s">
        <v>3866</v>
      </c>
      <c r="C1551" s="77" t="s">
        <v>876</v>
      </c>
      <c r="D1551" s="79"/>
      <c r="F1551" s="77" t="s">
        <v>876</v>
      </c>
      <c r="G1551" s="77" t="s">
        <v>3865</v>
      </c>
      <c r="I1551"/>
      <c r="L1551" s="83"/>
    </row>
    <row r="1552" spans="1:12" x14ac:dyDescent="0.3">
      <c r="A1552" s="77" t="s">
        <v>3867</v>
      </c>
      <c r="B1552" s="77" t="s">
        <v>3868</v>
      </c>
      <c r="C1552" s="77" t="s">
        <v>876</v>
      </c>
      <c r="D1552" s="79"/>
      <c r="F1552" s="77" t="s">
        <v>876</v>
      </c>
      <c r="G1552" s="77" t="s">
        <v>3867</v>
      </c>
      <c r="I1552"/>
      <c r="L1552" s="83"/>
    </row>
    <row r="1553" spans="1:12" x14ac:dyDescent="0.3">
      <c r="A1553" s="77" t="s">
        <v>3869</v>
      </c>
      <c r="B1553" s="77" t="s">
        <v>3870</v>
      </c>
      <c r="C1553" s="77" t="s">
        <v>868</v>
      </c>
      <c r="D1553" s="79"/>
      <c r="F1553" s="77" t="s">
        <v>868</v>
      </c>
      <c r="G1553" s="77" t="s">
        <v>3869</v>
      </c>
      <c r="I1553"/>
      <c r="L1553" s="83"/>
    </row>
    <row r="1554" spans="1:12" x14ac:dyDescent="0.3">
      <c r="A1554" s="77" t="s">
        <v>3871</v>
      </c>
      <c r="B1554" s="77" t="s">
        <v>3872</v>
      </c>
      <c r="C1554" s="77" t="s">
        <v>893</v>
      </c>
      <c r="D1554" s="79"/>
      <c r="F1554" s="77" t="s">
        <v>893</v>
      </c>
      <c r="G1554" s="77" t="s">
        <v>3871</v>
      </c>
      <c r="I1554"/>
      <c r="L1554" s="83"/>
    </row>
    <row r="1555" spans="1:12" x14ac:dyDescent="0.3">
      <c r="A1555" s="77" t="s">
        <v>3873</v>
      </c>
      <c r="B1555" s="77" t="s">
        <v>3874</v>
      </c>
      <c r="C1555" s="77" t="s">
        <v>868</v>
      </c>
      <c r="D1555" s="79"/>
      <c r="F1555" s="77" t="s">
        <v>868</v>
      </c>
      <c r="G1555" s="77" t="s">
        <v>3873</v>
      </c>
      <c r="I1555"/>
      <c r="L1555" s="83"/>
    </row>
    <row r="1556" spans="1:12" x14ac:dyDescent="0.3">
      <c r="A1556" s="77" t="s">
        <v>3875</v>
      </c>
      <c r="B1556" s="77" t="s">
        <v>3876</v>
      </c>
      <c r="C1556" s="77" t="s">
        <v>794</v>
      </c>
      <c r="D1556" s="79"/>
      <c r="F1556" s="77" t="s">
        <v>794</v>
      </c>
      <c r="G1556" s="77" t="s">
        <v>3875</v>
      </c>
      <c r="I1556"/>
      <c r="L1556" s="83"/>
    </row>
    <row r="1557" spans="1:12" x14ac:dyDescent="0.3">
      <c r="A1557" s="77" t="s">
        <v>3877</v>
      </c>
      <c r="B1557" s="77" t="s">
        <v>3878</v>
      </c>
      <c r="C1557" s="77" t="s">
        <v>732</v>
      </c>
      <c r="D1557" s="79"/>
      <c r="F1557" s="77" t="s">
        <v>732</v>
      </c>
      <c r="G1557" s="77" t="s">
        <v>3877</v>
      </c>
      <c r="I1557"/>
      <c r="L1557" s="83"/>
    </row>
    <row r="1558" spans="1:12" x14ac:dyDescent="0.3">
      <c r="A1558" s="77" t="s">
        <v>3879</v>
      </c>
      <c r="B1558" s="77" t="s">
        <v>3880</v>
      </c>
      <c r="C1558" s="77" t="s">
        <v>670</v>
      </c>
      <c r="D1558" s="79"/>
      <c r="F1558" s="77" t="s">
        <v>670</v>
      </c>
      <c r="G1558" s="77" t="s">
        <v>3879</v>
      </c>
      <c r="I1558"/>
      <c r="L1558" s="83"/>
    </row>
    <row r="1559" spans="1:12" x14ac:dyDescent="0.3">
      <c r="A1559" s="77" t="s">
        <v>3881</v>
      </c>
      <c r="B1559" s="77" t="s">
        <v>3882</v>
      </c>
      <c r="C1559" s="77" t="s">
        <v>694</v>
      </c>
      <c r="D1559" s="79"/>
      <c r="F1559" s="77" t="s">
        <v>694</v>
      </c>
      <c r="G1559" s="77" t="s">
        <v>3881</v>
      </c>
      <c r="I1559"/>
      <c r="L1559" s="83"/>
    </row>
    <row r="1560" spans="1:12" x14ac:dyDescent="0.3">
      <c r="A1560" s="77" t="s">
        <v>3883</v>
      </c>
      <c r="B1560" s="77" t="s">
        <v>3884</v>
      </c>
      <c r="C1560" s="77" t="s">
        <v>868</v>
      </c>
      <c r="D1560" s="79"/>
      <c r="F1560" s="77" t="s">
        <v>868</v>
      </c>
      <c r="G1560" s="77" t="s">
        <v>3883</v>
      </c>
      <c r="I1560"/>
      <c r="L1560" s="83"/>
    </row>
    <row r="1561" spans="1:12" x14ac:dyDescent="0.3">
      <c r="A1561" s="77" t="s">
        <v>3885</v>
      </c>
      <c r="B1561" s="77" t="s">
        <v>3886</v>
      </c>
      <c r="C1561" s="77" t="s">
        <v>743</v>
      </c>
      <c r="D1561" s="79"/>
      <c r="F1561" s="77" t="s">
        <v>743</v>
      </c>
      <c r="G1561" s="77" t="s">
        <v>3885</v>
      </c>
      <c r="I1561"/>
      <c r="L1561" s="83"/>
    </row>
    <row r="1562" spans="1:12" x14ac:dyDescent="0.3">
      <c r="A1562" s="77" t="s">
        <v>3887</v>
      </c>
      <c r="B1562" s="77" t="s">
        <v>3888</v>
      </c>
      <c r="C1562" s="77" t="s">
        <v>953</v>
      </c>
      <c r="D1562" s="79"/>
      <c r="F1562" s="77" t="s">
        <v>953</v>
      </c>
      <c r="G1562" s="77" t="s">
        <v>3887</v>
      </c>
      <c r="I1562"/>
      <c r="L1562" s="83"/>
    </row>
    <row r="1563" spans="1:12" x14ac:dyDescent="0.3">
      <c r="A1563" s="77" t="s">
        <v>3889</v>
      </c>
      <c r="B1563" s="77" t="s">
        <v>3890</v>
      </c>
      <c r="C1563" s="77" t="s">
        <v>846</v>
      </c>
      <c r="D1563" s="79"/>
      <c r="F1563" s="77" t="s">
        <v>846</v>
      </c>
      <c r="G1563" s="77" t="s">
        <v>3889</v>
      </c>
      <c r="I1563"/>
      <c r="L1563" s="83"/>
    </row>
    <row r="1564" spans="1:12" x14ac:dyDescent="0.3">
      <c r="A1564" s="77" t="s">
        <v>3891</v>
      </c>
      <c r="B1564" s="77" t="s">
        <v>3892</v>
      </c>
      <c r="C1564" s="77" t="s">
        <v>903</v>
      </c>
      <c r="D1564" s="79"/>
      <c r="F1564" s="77" t="s">
        <v>903</v>
      </c>
      <c r="G1564" s="77" t="s">
        <v>3891</v>
      </c>
      <c r="I1564"/>
      <c r="L1564" s="83"/>
    </row>
    <row r="1565" spans="1:12" x14ac:dyDescent="0.3">
      <c r="A1565" s="77" t="s">
        <v>3893</v>
      </c>
      <c r="B1565" s="77" t="s">
        <v>3894</v>
      </c>
      <c r="C1565" s="77" t="s">
        <v>707</v>
      </c>
      <c r="D1565" s="79"/>
      <c r="F1565" s="77" t="s">
        <v>707</v>
      </c>
      <c r="G1565" s="77" t="s">
        <v>3893</v>
      </c>
      <c r="I1565"/>
      <c r="L1565" s="83"/>
    </row>
    <row r="1566" spans="1:12" x14ac:dyDescent="0.3">
      <c r="A1566" s="77" t="s">
        <v>3895</v>
      </c>
      <c r="B1566" s="77" t="s">
        <v>3896</v>
      </c>
      <c r="C1566" s="77" t="s">
        <v>674</v>
      </c>
      <c r="D1566" s="79"/>
      <c r="F1566" s="77" t="s">
        <v>674</v>
      </c>
      <c r="G1566" s="77" t="s">
        <v>3895</v>
      </c>
      <c r="I1566"/>
      <c r="L1566" s="83"/>
    </row>
    <row r="1567" spans="1:12" x14ac:dyDescent="0.3">
      <c r="A1567" s="77" t="s">
        <v>3897</v>
      </c>
      <c r="B1567" s="77" t="s">
        <v>3898</v>
      </c>
      <c r="C1567" s="77" t="s">
        <v>674</v>
      </c>
      <c r="D1567" s="79"/>
      <c r="F1567" s="77" t="s">
        <v>674</v>
      </c>
      <c r="G1567" s="77" t="s">
        <v>3897</v>
      </c>
      <c r="I1567"/>
      <c r="L1567" s="83"/>
    </row>
    <row r="1568" spans="1:12" x14ac:dyDescent="0.3">
      <c r="A1568" s="77" t="s">
        <v>3899</v>
      </c>
      <c r="B1568" s="77" t="s">
        <v>3900</v>
      </c>
      <c r="C1568" s="77" t="s">
        <v>707</v>
      </c>
      <c r="D1568" s="79"/>
      <c r="F1568" s="77" t="s">
        <v>707</v>
      </c>
      <c r="G1568" s="77" t="s">
        <v>3899</v>
      </c>
      <c r="I1568"/>
      <c r="L1568" s="83"/>
    </row>
    <row r="1569" spans="1:12" x14ac:dyDescent="0.3">
      <c r="A1569" s="77" t="s">
        <v>3901</v>
      </c>
      <c r="B1569" s="77" t="s">
        <v>3902</v>
      </c>
      <c r="C1569" s="77" t="s">
        <v>736</v>
      </c>
      <c r="D1569" s="79"/>
      <c r="F1569" s="77" t="s">
        <v>736</v>
      </c>
      <c r="G1569" s="77" t="s">
        <v>3901</v>
      </c>
      <c r="I1569"/>
      <c r="L1569" s="83"/>
    </row>
    <row r="1570" spans="1:12" x14ac:dyDescent="0.3">
      <c r="A1570" s="77" t="s">
        <v>3903</v>
      </c>
      <c r="B1570" s="77" t="s">
        <v>3904</v>
      </c>
      <c r="C1570" s="77" t="s">
        <v>837</v>
      </c>
      <c r="D1570" s="79"/>
      <c r="F1570" s="77" t="s">
        <v>837</v>
      </c>
      <c r="G1570" s="77" t="s">
        <v>3903</v>
      </c>
      <c r="I1570"/>
      <c r="L1570" s="83"/>
    </row>
    <row r="1571" spans="1:12" x14ac:dyDescent="0.3">
      <c r="A1571" s="77" t="s">
        <v>3905</v>
      </c>
      <c r="B1571" s="77" t="s">
        <v>3906</v>
      </c>
      <c r="C1571" s="77" t="s">
        <v>898</v>
      </c>
      <c r="D1571" s="79"/>
      <c r="F1571" s="77" t="s">
        <v>898</v>
      </c>
      <c r="G1571" s="77" t="s">
        <v>3905</v>
      </c>
      <c r="I1571"/>
      <c r="L1571" s="83"/>
    </row>
    <row r="1572" spans="1:12" x14ac:dyDescent="0.3">
      <c r="A1572" s="77" t="s">
        <v>3907</v>
      </c>
      <c r="B1572" s="77" t="s">
        <v>3908</v>
      </c>
      <c r="C1572" s="77" t="s">
        <v>761</v>
      </c>
      <c r="D1572" s="79"/>
      <c r="F1572" s="77" t="s">
        <v>761</v>
      </c>
      <c r="G1572" s="77" t="s">
        <v>3907</v>
      </c>
      <c r="I1572"/>
      <c r="L1572" s="83"/>
    </row>
    <row r="1573" spans="1:12" x14ac:dyDescent="0.3">
      <c r="A1573" s="77" t="s">
        <v>3909</v>
      </c>
      <c r="B1573" s="77" t="s">
        <v>3910</v>
      </c>
      <c r="C1573" s="77" t="s">
        <v>678</v>
      </c>
      <c r="D1573" s="79"/>
      <c r="F1573" s="77" t="s">
        <v>678</v>
      </c>
      <c r="G1573" s="77" t="s">
        <v>3909</v>
      </c>
      <c r="I1573"/>
      <c r="L1573" s="83"/>
    </row>
    <row r="1574" spans="1:12" x14ac:dyDescent="0.3">
      <c r="A1574" s="77" t="s">
        <v>3911</v>
      </c>
      <c r="B1574" s="77" t="s">
        <v>3912</v>
      </c>
      <c r="C1574" s="77" t="s">
        <v>746</v>
      </c>
      <c r="D1574" s="79"/>
      <c r="F1574" s="77" t="s">
        <v>746</v>
      </c>
      <c r="G1574" s="77" t="s">
        <v>3911</v>
      </c>
      <c r="I1574"/>
      <c r="L1574" s="83"/>
    </row>
    <row r="1575" spans="1:12" x14ac:dyDescent="0.3">
      <c r="A1575" s="77" t="s">
        <v>3913</v>
      </c>
      <c r="B1575" s="77" t="s">
        <v>3914</v>
      </c>
      <c r="C1575" s="77" t="s">
        <v>893</v>
      </c>
      <c r="D1575" s="79"/>
      <c r="F1575" s="77" t="s">
        <v>893</v>
      </c>
      <c r="G1575" s="77" t="s">
        <v>3913</v>
      </c>
      <c r="I1575"/>
      <c r="L1575" s="83"/>
    </row>
    <row r="1576" spans="1:12" x14ac:dyDescent="0.3">
      <c r="A1576" s="77" t="s">
        <v>3915</v>
      </c>
      <c r="B1576" s="77" t="s">
        <v>3916</v>
      </c>
      <c r="C1576" s="77" t="s">
        <v>694</v>
      </c>
      <c r="D1576" s="79"/>
      <c r="F1576" s="77" t="s">
        <v>694</v>
      </c>
      <c r="G1576" s="77" t="s">
        <v>3915</v>
      </c>
      <c r="I1576"/>
      <c r="L1576" s="83"/>
    </row>
    <row r="1577" spans="1:12" x14ac:dyDescent="0.3">
      <c r="A1577" s="77" t="s">
        <v>3917</v>
      </c>
      <c r="B1577" s="77" t="s">
        <v>3918</v>
      </c>
      <c r="C1577" s="77" t="s">
        <v>694</v>
      </c>
      <c r="D1577" s="79"/>
      <c r="F1577" s="77" t="s">
        <v>694</v>
      </c>
      <c r="G1577" s="77" t="s">
        <v>3917</v>
      </c>
      <c r="I1577"/>
      <c r="L1577" s="83"/>
    </row>
    <row r="1578" spans="1:12" x14ac:dyDescent="0.3">
      <c r="A1578" s="77" t="s">
        <v>3919</v>
      </c>
      <c r="B1578" s="77" t="s">
        <v>3920</v>
      </c>
      <c r="C1578" s="77" t="s">
        <v>736</v>
      </c>
      <c r="D1578" s="79"/>
      <c r="F1578" s="77" t="s">
        <v>736</v>
      </c>
      <c r="G1578" s="77" t="s">
        <v>3919</v>
      </c>
      <c r="I1578"/>
      <c r="L1578" s="83"/>
    </row>
    <row r="1579" spans="1:12" x14ac:dyDescent="0.3">
      <c r="A1579" s="77" t="s">
        <v>3921</v>
      </c>
      <c r="B1579" s="77" t="s">
        <v>3922</v>
      </c>
      <c r="C1579" s="77" t="s">
        <v>695</v>
      </c>
      <c r="D1579" s="79"/>
      <c r="F1579" s="77" t="s">
        <v>695</v>
      </c>
      <c r="G1579" s="77" t="s">
        <v>3921</v>
      </c>
      <c r="I1579"/>
      <c r="L1579" s="83"/>
    </row>
    <row r="1580" spans="1:12" x14ac:dyDescent="0.3">
      <c r="A1580" s="77" t="s">
        <v>3923</v>
      </c>
      <c r="B1580" s="77" t="s">
        <v>3924</v>
      </c>
      <c r="C1580" s="77" t="s">
        <v>725</v>
      </c>
      <c r="D1580" s="79"/>
      <c r="F1580" s="77" t="s">
        <v>725</v>
      </c>
      <c r="G1580" s="77" t="s">
        <v>3923</v>
      </c>
      <c r="I1580"/>
      <c r="L1580" s="83"/>
    </row>
    <row r="1581" spans="1:12" x14ac:dyDescent="0.3">
      <c r="A1581" s="77" t="s">
        <v>3925</v>
      </c>
      <c r="B1581" s="77" t="s">
        <v>3926</v>
      </c>
      <c r="C1581" s="77" t="s">
        <v>919</v>
      </c>
      <c r="D1581" s="79"/>
      <c r="F1581" s="77" t="s">
        <v>919</v>
      </c>
      <c r="G1581" s="77" t="s">
        <v>3925</v>
      </c>
      <c r="I1581"/>
      <c r="L1581" s="83"/>
    </row>
    <row r="1582" spans="1:12" x14ac:dyDescent="0.3">
      <c r="A1582" s="77" t="s">
        <v>3927</v>
      </c>
      <c r="B1582" s="77" t="s">
        <v>3928</v>
      </c>
      <c r="C1582" s="77" t="s">
        <v>925</v>
      </c>
      <c r="D1582" s="79"/>
      <c r="F1582" s="77" t="s">
        <v>925</v>
      </c>
      <c r="G1582" s="77" t="s">
        <v>3927</v>
      </c>
      <c r="I1582"/>
      <c r="L1582" s="83"/>
    </row>
    <row r="1583" spans="1:12" x14ac:dyDescent="0.3">
      <c r="A1583" s="77" t="s">
        <v>3929</v>
      </c>
      <c r="B1583" s="77" t="s">
        <v>3930</v>
      </c>
      <c r="C1583" s="77" t="s">
        <v>674</v>
      </c>
      <c r="D1583" s="79"/>
      <c r="F1583" s="77" t="s">
        <v>674</v>
      </c>
      <c r="G1583" s="77" t="s">
        <v>3929</v>
      </c>
      <c r="I1583"/>
      <c r="L1583" s="83"/>
    </row>
    <row r="1584" spans="1:12" x14ac:dyDescent="0.3">
      <c r="A1584" s="77" t="s">
        <v>3931</v>
      </c>
      <c r="B1584" s="77" t="s">
        <v>3932</v>
      </c>
      <c r="C1584" s="77" t="s">
        <v>761</v>
      </c>
      <c r="D1584" s="79"/>
      <c r="F1584" s="77" t="s">
        <v>761</v>
      </c>
      <c r="G1584" s="77" t="s">
        <v>3931</v>
      </c>
      <c r="I1584"/>
      <c r="L1584" s="83"/>
    </row>
    <row r="1585" spans="1:12" x14ac:dyDescent="0.3">
      <c r="A1585" s="77" t="s">
        <v>3933</v>
      </c>
      <c r="B1585" s="77" t="s">
        <v>3934</v>
      </c>
      <c r="C1585" s="77" t="s">
        <v>694</v>
      </c>
      <c r="D1585" s="79"/>
      <c r="F1585" s="77" t="s">
        <v>694</v>
      </c>
      <c r="G1585" s="77" t="s">
        <v>3933</v>
      </c>
      <c r="I1585"/>
      <c r="L1585" s="83"/>
    </row>
    <row r="1586" spans="1:12" x14ac:dyDescent="0.3">
      <c r="A1586" s="77" t="s">
        <v>3935</v>
      </c>
      <c r="B1586" s="77" t="s">
        <v>3936</v>
      </c>
      <c r="C1586" s="77" t="s">
        <v>703</v>
      </c>
      <c r="D1586" s="79"/>
      <c r="F1586" s="77" t="s">
        <v>703</v>
      </c>
      <c r="G1586" s="77" t="s">
        <v>3935</v>
      </c>
      <c r="I1586"/>
      <c r="L1586" s="83"/>
    </row>
    <row r="1587" spans="1:12" x14ac:dyDescent="0.3">
      <c r="A1587" s="77" t="s">
        <v>3937</v>
      </c>
      <c r="B1587" s="77" t="s">
        <v>3938</v>
      </c>
      <c r="C1587" s="77" t="s">
        <v>699</v>
      </c>
      <c r="D1587" s="79"/>
      <c r="F1587" s="77" t="s">
        <v>699</v>
      </c>
      <c r="G1587" s="77" t="s">
        <v>3937</v>
      </c>
      <c r="I1587"/>
      <c r="L1587" s="83"/>
    </row>
    <row r="1588" spans="1:12" x14ac:dyDescent="0.3">
      <c r="A1588" s="77" t="s">
        <v>3939</v>
      </c>
      <c r="B1588" s="77" t="s">
        <v>3940</v>
      </c>
      <c r="C1588" s="77" t="s">
        <v>892</v>
      </c>
      <c r="D1588" s="79"/>
      <c r="F1588" s="77" t="s">
        <v>892</v>
      </c>
      <c r="G1588" s="77" t="s">
        <v>3939</v>
      </c>
      <c r="I1588"/>
      <c r="L1588" s="83"/>
    </row>
    <row r="1589" spans="1:12" x14ac:dyDescent="0.3">
      <c r="A1589" s="77" t="s">
        <v>3941</v>
      </c>
      <c r="B1589" s="77" t="s">
        <v>3942</v>
      </c>
      <c r="C1589" s="77" t="s">
        <v>671</v>
      </c>
      <c r="D1589" s="79"/>
      <c r="F1589" s="77" t="s">
        <v>671</v>
      </c>
      <c r="G1589" s="77" t="s">
        <v>3941</v>
      </c>
      <c r="I1589"/>
      <c r="L1589" s="83"/>
    </row>
    <row r="1590" spans="1:12" x14ac:dyDescent="0.3">
      <c r="A1590" s="77" t="s">
        <v>3943</v>
      </c>
      <c r="B1590" s="77" t="s">
        <v>3944</v>
      </c>
      <c r="C1590" s="77" t="s">
        <v>674</v>
      </c>
      <c r="D1590" s="79"/>
      <c r="F1590" s="77" t="s">
        <v>674</v>
      </c>
      <c r="G1590" s="77" t="s">
        <v>3943</v>
      </c>
      <c r="I1590"/>
      <c r="L1590" s="83"/>
    </row>
    <row r="1591" spans="1:12" x14ac:dyDescent="0.3">
      <c r="A1591" s="77" t="s">
        <v>3945</v>
      </c>
      <c r="B1591" s="77" t="s">
        <v>3946</v>
      </c>
      <c r="C1591" s="77" t="s">
        <v>926</v>
      </c>
      <c r="D1591" s="79"/>
      <c r="F1591" s="77" t="s">
        <v>926</v>
      </c>
      <c r="G1591" s="77" t="s">
        <v>3945</v>
      </c>
      <c r="I1591"/>
      <c r="L1591" s="83"/>
    </row>
    <row r="1592" spans="1:12" x14ac:dyDescent="0.3">
      <c r="A1592" s="77" t="s">
        <v>3947</v>
      </c>
      <c r="B1592" s="77" t="s">
        <v>3948</v>
      </c>
      <c r="C1592" s="77" t="s">
        <v>707</v>
      </c>
      <c r="D1592" s="79"/>
      <c r="F1592" s="77" t="s">
        <v>707</v>
      </c>
      <c r="G1592" s="77" t="s">
        <v>3947</v>
      </c>
      <c r="I1592"/>
      <c r="L1592" s="83"/>
    </row>
    <row r="1593" spans="1:12" x14ac:dyDescent="0.3">
      <c r="A1593" s="77" t="s">
        <v>3949</v>
      </c>
      <c r="B1593" s="77" t="s">
        <v>3950</v>
      </c>
      <c r="C1593" s="77" t="s">
        <v>694</v>
      </c>
      <c r="D1593" s="79"/>
      <c r="F1593" s="77" t="s">
        <v>694</v>
      </c>
      <c r="G1593" s="77" t="s">
        <v>3949</v>
      </c>
      <c r="I1593"/>
      <c r="L1593" s="83"/>
    </row>
    <row r="1594" spans="1:12" x14ac:dyDescent="0.3">
      <c r="A1594" s="77" t="s">
        <v>3951</v>
      </c>
      <c r="B1594" s="77" t="s">
        <v>3952</v>
      </c>
      <c r="C1594" s="77" t="s">
        <v>674</v>
      </c>
      <c r="D1594" s="79"/>
      <c r="F1594" s="77" t="s">
        <v>674</v>
      </c>
      <c r="G1594" s="77" t="s">
        <v>3951</v>
      </c>
      <c r="I1594"/>
      <c r="L1594" s="83"/>
    </row>
    <row r="1595" spans="1:12" x14ac:dyDescent="0.3">
      <c r="A1595" s="77" t="s">
        <v>3953</v>
      </c>
      <c r="B1595" s="77" t="s">
        <v>3954</v>
      </c>
      <c r="C1595" s="77" t="s">
        <v>674</v>
      </c>
      <c r="D1595" s="79"/>
      <c r="F1595" s="77" t="s">
        <v>674</v>
      </c>
      <c r="G1595" s="77" t="s">
        <v>3953</v>
      </c>
      <c r="I1595"/>
      <c r="L1595" s="83"/>
    </row>
    <row r="1596" spans="1:12" x14ac:dyDescent="0.3">
      <c r="A1596" s="77" t="s">
        <v>3955</v>
      </c>
      <c r="B1596" s="77" t="s">
        <v>3956</v>
      </c>
      <c r="C1596" s="77" t="s">
        <v>695</v>
      </c>
      <c r="D1596" s="79"/>
      <c r="F1596" s="77" t="s">
        <v>695</v>
      </c>
      <c r="G1596" s="77" t="s">
        <v>3955</v>
      </c>
      <c r="I1596"/>
      <c r="L1596" s="83"/>
    </row>
    <row r="1597" spans="1:12" x14ac:dyDescent="0.3">
      <c r="A1597" s="77" t="s">
        <v>3957</v>
      </c>
      <c r="B1597" s="77" t="s">
        <v>3958</v>
      </c>
      <c r="C1597" s="77" t="s">
        <v>671</v>
      </c>
      <c r="D1597" s="79"/>
      <c r="F1597" s="77" t="s">
        <v>671</v>
      </c>
      <c r="G1597" s="77" t="s">
        <v>3957</v>
      </c>
      <c r="I1597"/>
      <c r="L1597" s="83"/>
    </row>
    <row r="1598" spans="1:12" x14ac:dyDescent="0.3">
      <c r="A1598" s="77" t="s">
        <v>3959</v>
      </c>
      <c r="B1598" s="77" t="s">
        <v>3960</v>
      </c>
      <c r="C1598" s="77" t="s">
        <v>671</v>
      </c>
      <c r="D1598" s="79"/>
      <c r="F1598" s="77" t="s">
        <v>671</v>
      </c>
      <c r="G1598" s="77" t="s">
        <v>3959</v>
      </c>
      <c r="I1598"/>
      <c r="L1598" s="83"/>
    </row>
    <row r="1599" spans="1:12" x14ac:dyDescent="0.3">
      <c r="A1599" s="77" t="s">
        <v>3961</v>
      </c>
      <c r="B1599" s="77" t="s">
        <v>3962</v>
      </c>
      <c r="C1599" s="77" t="s">
        <v>694</v>
      </c>
      <c r="D1599" s="79"/>
      <c r="F1599" s="77" t="s">
        <v>694</v>
      </c>
      <c r="G1599" s="77" t="s">
        <v>3961</v>
      </c>
      <c r="I1599"/>
      <c r="L1599" s="83"/>
    </row>
    <row r="1600" spans="1:12" x14ac:dyDescent="0.3">
      <c r="A1600" s="77" t="s">
        <v>3963</v>
      </c>
      <c r="B1600" s="77" t="s">
        <v>3964</v>
      </c>
      <c r="C1600" s="77" t="s">
        <v>757</v>
      </c>
      <c r="D1600" s="79"/>
      <c r="F1600" s="77" t="s">
        <v>757</v>
      </c>
      <c r="G1600" s="77" t="s">
        <v>3963</v>
      </c>
      <c r="I1600"/>
      <c r="L1600" s="83"/>
    </row>
    <row r="1601" spans="1:12" x14ac:dyDescent="0.3">
      <c r="A1601" s="77" t="s">
        <v>3965</v>
      </c>
      <c r="B1601" s="77" t="s">
        <v>3966</v>
      </c>
      <c r="C1601" s="77" t="s">
        <v>908</v>
      </c>
      <c r="D1601" s="79"/>
      <c r="F1601" s="77" t="s">
        <v>908</v>
      </c>
      <c r="G1601" s="77" t="s">
        <v>3965</v>
      </c>
      <c r="I1601"/>
      <c r="L1601" s="83"/>
    </row>
    <row r="1602" spans="1:12" x14ac:dyDescent="0.3">
      <c r="A1602" s="77" t="s">
        <v>3967</v>
      </c>
      <c r="B1602" s="77" t="s">
        <v>3968</v>
      </c>
      <c r="C1602" s="77" t="s">
        <v>893</v>
      </c>
      <c r="D1602" s="79"/>
      <c r="F1602" s="77" t="s">
        <v>893</v>
      </c>
      <c r="G1602" s="77" t="s">
        <v>3967</v>
      </c>
      <c r="I1602"/>
      <c r="L1602" s="83"/>
    </row>
    <row r="1603" spans="1:12" x14ac:dyDescent="0.3">
      <c r="A1603" s="77" t="s">
        <v>3969</v>
      </c>
      <c r="B1603" s="77" t="s">
        <v>3970</v>
      </c>
      <c r="C1603" s="77" t="s">
        <v>836</v>
      </c>
      <c r="D1603" s="79"/>
      <c r="F1603" s="77" t="s">
        <v>836</v>
      </c>
      <c r="G1603" s="77" t="s">
        <v>3969</v>
      </c>
      <c r="I1603"/>
      <c r="L1603" s="83"/>
    </row>
    <row r="1604" spans="1:12" x14ac:dyDescent="0.3">
      <c r="A1604" s="77" t="s">
        <v>3971</v>
      </c>
      <c r="B1604" s="77" t="s">
        <v>3972</v>
      </c>
      <c r="C1604" s="77" t="s">
        <v>876</v>
      </c>
      <c r="D1604" s="79"/>
      <c r="F1604" s="77" t="s">
        <v>876</v>
      </c>
      <c r="G1604" s="77" t="s">
        <v>3971</v>
      </c>
      <c r="I1604"/>
      <c r="L1604" s="83"/>
    </row>
    <row r="1605" spans="1:12" x14ac:dyDescent="0.3">
      <c r="A1605" s="77" t="s">
        <v>3973</v>
      </c>
      <c r="B1605" s="77" t="s">
        <v>3974</v>
      </c>
      <c r="C1605" s="77" t="s">
        <v>868</v>
      </c>
      <c r="D1605" s="79"/>
      <c r="F1605" s="77" t="s">
        <v>868</v>
      </c>
      <c r="G1605" s="77" t="s">
        <v>3973</v>
      </c>
      <c r="I1605"/>
      <c r="L1605" s="83"/>
    </row>
    <row r="1606" spans="1:12" x14ac:dyDescent="0.3">
      <c r="A1606" s="77" t="s">
        <v>3975</v>
      </c>
      <c r="B1606" s="77" t="s">
        <v>3976</v>
      </c>
      <c r="C1606" s="77" t="s">
        <v>714</v>
      </c>
      <c r="D1606" s="79"/>
      <c r="F1606" s="77" t="s">
        <v>714</v>
      </c>
      <c r="G1606" s="77" t="s">
        <v>3975</v>
      </c>
      <c r="I1606"/>
      <c r="L1606" s="83"/>
    </row>
    <row r="1607" spans="1:12" x14ac:dyDescent="0.3">
      <c r="A1607" s="77" t="s">
        <v>3977</v>
      </c>
      <c r="B1607" s="77" t="s">
        <v>3978</v>
      </c>
      <c r="C1607" s="77" t="s">
        <v>695</v>
      </c>
      <c r="D1607" s="79"/>
      <c r="F1607" s="77" t="s">
        <v>695</v>
      </c>
      <c r="G1607" s="77" t="s">
        <v>3977</v>
      </c>
      <c r="I1607"/>
      <c r="L1607" s="83"/>
    </row>
    <row r="1608" spans="1:12" x14ac:dyDescent="0.3">
      <c r="A1608" s="77" t="s">
        <v>3979</v>
      </c>
      <c r="B1608" s="77" t="s">
        <v>3980</v>
      </c>
      <c r="C1608" s="77" t="s">
        <v>671</v>
      </c>
      <c r="D1608" s="79"/>
      <c r="F1608" s="77" t="s">
        <v>671</v>
      </c>
      <c r="G1608" s="77" t="s">
        <v>3979</v>
      </c>
      <c r="I1608"/>
      <c r="L1608" s="83"/>
    </row>
    <row r="1609" spans="1:12" x14ac:dyDescent="0.3">
      <c r="A1609" s="77" t="s">
        <v>3981</v>
      </c>
      <c r="B1609" s="77" t="s">
        <v>3982</v>
      </c>
      <c r="C1609" s="77" t="s">
        <v>868</v>
      </c>
      <c r="D1609" s="79"/>
      <c r="F1609" s="77" t="s">
        <v>868</v>
      </c>
      <c r="G1609" s="77" t="s">
        <v>3981</v>
      </c>
      <c r="I1609"/>
      <c r="L1609" s="83"/>
    </row>
    <row r="1610" spans="1:12" x14ac:dyDescent="0.3">
      <c r="A1610" s="77" t="s">
        <v>3983</v>
      </c>
      <c r="B1610" s="77" t="s">
        <v>3984</v>
      </c>
      <c r="C1610" s="77" t="s">
        <v>893</v>
      </c>
      <c r="D1610" s="79"/>
      <c r="F1610" s="77" t="s">
        <v>893</v>
      </c>
      <c r="G1610" s="77" t="s">
        <v>3983</v>
      </c>
      <c r="I1610"/>
      <c r="L1610" s="83"/>
    </row>
    <row r="1611" spans="1:12" x14ac:dyDescent="0.3">
      <c r="A1611" s="77" t="s">
        <v>3985</v>
      </c>
      <c r="B1611" s="77" t="s">
        <v>3986</v>
      </c>
      <c r="C1611" s="77" t="s">
        <v>694</v>
      </c>
      <c r="D1611" s="79"/>
      <c r="F1611" s="77" t="s">
        <v>694</v>
      </c>
      <c r="G1611" s="77" t="s">
        <v>3985</v>
      </c>
      <c r="I1611"/>
      <c r="L1611" s="83"/>
    </row>
    <row r="1612" spans="1:12" x14ac:dyDescent="0.3">
      <c r="A1612" s="77" t="s">
        <v>3987</v>
      </c>
      <c r="B1612" s="77" t="s">
        <v>3988</v>
      </c>
      <c r="C1612" s="77" t="s">
        <v>893</v>
      </c>
      <c r="D1612" s="79"/>
      <c r="F1612" s="77" t="s">
        <v>893</v>
      </c>
      <c r="G1612" s="77" t="s">
        <v>3987</v>
      </c>
      <c r="I1612"/>
      <c r="L1612" s="83"/>
    </row>
    <row r="1613" spans="1:12" x14ac:dyDescent="0.3">
      <c r="A1613" s="77" t="s">
        <v>3989</v>
      </c>
      <c r="B1613" s="77" t="s">
        <v>3990</v>
      </c>
      <c r="C1613" s="77" t="s">
        <v>729</v>
      </c>
      <c r="D1613" s="79"/>
      <c r="F1613" s="77" t="s">
        <v>729</v>
      </c>
      <c r="G1613" s="77" t="s">
        <v>3989</v>
      </c>
      <c r="I1613"/>
      <c r="L1613" s="83"/>
    </row>
    <row r="1614" spans="1:12" x14ac:dyDescent="0.3">
      <c r="A1614" s="77" t="s">
        <v>3991</v>
      </c>
      <c r="B1614" s="77" t="s">
        <v>3992</v>
      </c>
      <c r="C1614" s="77" t="s">
        <v>908</v>
      </c>
      <c r="D1614" s="79"/>
      <c r="F1614" s="77" t="s">
        <v>908</v>
      </c>
      <c r="G1614" s="77" t="s">
        <v>3991</v>
      </c>
      <c r="I1614"/>
      <c r="L1614" s="83"/>
    </row>
    <row r="1615" spans="1:12" x14ac:dyDescent="0.3">
      <c r="A1615" s="77" t="s">
        <v>3993</v>
      </c>
      <c r="B1615" s="77" t="s">
        <v>3994</v>
      </c>
      <c r="C1615" s="77" t="s">
        <v>699</v>
      </c>
      <c r="D1615" s="79"/>
      <c r="F1615" s="77" t="s">
        <v>699</v>
      </c>
      <c r="G1615" s="77" t="s">
        <v>3993</v>
      </c>
      <c r="I1615"/>
      <c r="L1615" s="83"/>
    </row>
    <row r="1616" spans="1:12" x14ac:dyDescent="0.3">
      <c r="A1616" s="77" t="s">
        <v>3995</v>
      </c>
      <c r="B1616" s="77" t="s">
        <v>3996</v>
      </c>
      <c r="C1616" s="77" t="s">
        <v>695</v>
      </c>
      <c r="D1616" s="79"/>
      <c r="F1616" s="77" t="s">
        <v>695</v>
      </c>
      <c r="G1616" s="77" t="s">
        <v>3995</v>
      </c>
      <c r="I1616"/>
      <c r="L1616" s="83"/>
    </row>
    <row r="1617" spans="1:12" x14ac:dyDescent="0.3">
      <c r="A1617" s="77" t="s">
        <v>3997</v>
      </c>
      <c r="B1617" s="77" t="s">
        <v>3998</v>
      </c>
      <c r="C1617" s="77" t="s">
        <v>898</v>
      </c>
      <c r="D1617" s="79"/>
      <c r="F1617" s="77" t="s">
        <v>898</v>
      </c>
      <c r="G1617" s="77" t="s">
        <v>3997</v>
      </c>
      <c r="I1617"/>
      <c r="L1617" s="83"/>
    </row>
    <row r="1618" spans="1:12" x14ac:dyDescent="0.3">
      <c r="A1618" s="77" t="s">
        <v>3999</v>
      </c>
      <c r="B1618" s="77" t="s">
        <v>4000</v>
      </c>
      <c r="C1618" s="77" t="s">
        <v>743</v>
      </c>
      <c r="D1618" s="79"/>
      <c r="F1618" s="77" t="s">
        <v>743</v>
      </c>
      <c r="G1618" s="77" t="s">
        <v>3999</v>
      </c>
      <c r="I1618"/>
      <c r="L1618" s="83"/>
    </row>
    <row r="1619" spans="1:12" x14ac:dyDescent="0.3">
      <c r="A1619" s="77" t="s">
        <v>4001</v>
      </c>
      <c r="B1619" s="77" t="s">
        <v>4002</v>
      </c>
      <c r="C1619" s="77" t="s">
        <v>937</v>
      </c>
      <c r="D1619" s="79"/>
      <c r="F1619" s="77" t="s">
        <v>937</v>
      </c>
      <c r="G1619" s="77" t="s">
        <v>4001</v>
      </c>
      <c r="I1619"/>
      <c r="L1619" s="83"/>
    </row>
    <row r="1620" spans="1:12" x14ac:dyDescent="0.3">
      <c r="A1620" s="77" t="s">
        <v>4003</v>
      </c>
      <c r="B1620" s="77" t="s">
        <v>4004</v>
      </c>
      <c r="C1620" s="77" t="s">
        <v>675</v>
      </c>
      <c r="D1620" s="79"/>
      <c r="F1620" s="77" t="s">
        <v>675</v>
      </c>
      <c r="G1620" s="77" t="s">
        <v>4003</v>
      </c>
      <c r="I1620"/>
      <c r="L1620" s="83"/>
    </row>
    <row r="1621" spans="1:12" x14ac:dyDescent="0.3">
      <c r="A1621" s="77" t="s">
        <v>4005</v>
      </c>
      <c r="B1621" s="77" t="s">
        <v>4006</v>
      </c>
      <c r="C1621" s="77" t="s">
        <v>940</v>
      </c>
      <c r="D1621" s="79"/>
      <c r="F1621" s="77" t="s">
        <v>940</v>
      </c>
      <c r="G1621" s="77" t="s">
        <v>4005</v>
      </c>
      <c r="I1621"/>
      <c r="L1621" s="83"/>
    </row>
    <row r="1622" spans="1:12" x14ac:dyDescent="0.3">
      <c r="A1622" s="77" t="s">
        <v>4007</v>
      </c>
      <c r="B1622" s="77" t="s">
        <v>4008</v>
      </c>
      <c r="C1622" s="77" t="s">
        <v>722</v>
      </c>
      <c r="D1622" s="79"/>
      <c r="F1622" s="77" t="s">
        <v>722</v>
      </c>
      <c r="G1622" s="77" t="s">
        <v>4007</v>
      </c>
      <c r="I1622"/>
      <c r="L1622" s="83"/>
    </row>
    <row r="1623" spans="1:12" x14ac:dyDescent="0.3">
      <c r="A1623" s="77" t="s">
        <v>4009</v>
      </c>
      <c r="B1623" s="77" t="s">
        <v>4010</v>
      </c>
      <c r="C1623" s="77" t="s">
        <v>830</v>
      </c>
      <c r="D1623" s="79"/>
      <c r="F1623" s="77" t="s">
        <v>830</v>
      </c>
      <c r="G1623" s="77" t="s">
        <v>4009</v>
      </c>
      <c r="I1623"/>
      <c r="L1623" s="83"/>
    </row>
    <row r="1624" spans="1:12" x14ac:dyDescent="0.3">
      <c r="A1624" s="77" t="s">
        <v>4011</v>
      </c>
      <c r="B1624" s="77" t="s">
        <v>4012</v>
      </c>
      <c r="C1624" s="77" t="s">
        <v>836</v>
      </c>
      <c r="D1624" s="79"/>
      <c r="F1624" s="77" t="s">
        <v>836</v>
      </c>
      <c r="G1624" s="77" t="s">
        <v>4011</v>
      </c>
      <c r="I1624"/>
      <c r="L1624" s="83"/>
    </row>
    <row r="1625" spans="1:12" x14ac:dyDescent="0.3">
      <c r="A1625" s="77" t="s">
        <v>4013</v>
      </c>
      <c r="B1625" s="77" t="s">
        <v>4014</v>
      </c>
      <c r="C1625" s="77" t="s">
        <v>800</v>
      </c>
      <c r="D1625" s="79"/>
      <c r="F1625" s="77" t="s">
        <v>800</v>
      </c>
      <c r="G1625" s="77" t="s">
        <v>4013</v>
      </c>
      <c r="I1625"/>
      <c r="L1625" s="83"/>
    </row>
    <row r="1626" spans="1:12" x14ac:dyDescent="0.3">
      <c r="A1626" s="77" t="s">
        <v>4015</v>
      </c>
      <c r="B1626" s="77" t="s">
        <v>4016</v>
      </c>
      <c r="C1626" s="77" t="s">
        <v>687</v>
      </c>
      <c r="D1626" s="79"/>
      <c r="F1626" s="77" t="s">
        <v>687</v>
      </c>
      <c r="G1626" s="77" t="s">
        <v>4015</v>
      </c>
      <c r="I1626"/>
      <c r="L1626" s="83"/>
    </row>
    <row r="1627" spans="1:12" x14ac:dyDescent="0.3">
      <c r="A1627" s="77" t="s">
        <v>4017</v>
      </c>
      <c r="B1627" s="77" t="s">
        <v>4018</v>
      </c>
      <c r="C1627" s="77" t="s">
        <v>801</v>
      </c>
      <c r="D1627" s="79"/>
      <c r="F1627" s="77" t="s">
        <v>801</v>
      </c>
      <c r="G1627" s="77" t="s">
        <v>4017</v>
      </c>
      <c r="I1627"/>
      <c r="L1627" s="83"/>
    </row>
    <row r="1628" spans="1:12" x14ac:dyDescent="0.3">
      <c r="A1628" s="77" t="s">
        <v>4019</v>
      </c>
      <c r="B1628" s="77" t="s">
        <v>4020</v>
      </c>
      <c r="C1628" s="77" t="s">
        <v>722</v>
      </c>
      <c r="D1628" s="79"/>
      <c r="F1628" s="77" t="s">
        <v>722</v>
      </c>
      <c r="G1628" s="77" t="s">
        <v>4019</v>
      </c>
      <c r="I1628"/>
      <c r="L1628" s="83"/>
    </row>
    <row r="1629" spans="1:12" x14ac:dyDescent="0.3">
      <c r="A1629" s="77" t="s">
        <v>4021</v>
      </c>
      <c r="B1629" s="77" t="s">
        <v>4022</v>
      </c>
      <c r="C1629" s="77" t="s">
        <v>722</v>
      </c>
      <c r="D1629" s="79"/>
      <c r="F1629" s="77" t="s">
        <v>722</v>
      </c>
      <c r="G1629" s="77" t="s">
        <v>4021</v>
      </c>
      <c r="I1629"/>
      <c r="L1629" s="83"/>
    </row>
    <row r="1630" spans="1:12" x14ac:dyDescent="0.3">
      <c r="A1630" s="77" t="s">
        <v>4023</v>
      </c>
      <c r="B1630" s="77" t="s">
        <v>4024</v>
      </c>
      <c r="C1630" s="77" t="s">
        <v>687</v>
      </c>
      <c r="D1630" s="79"/>
      <c r="F1630" s="77" t="s">
        <v>687</v>
      </c>
      <c r="G1630" s="77" t="s">
        <v>4023</v>
      </c>
      <c r="I1630"/>
      <c r="L1630" s="83"/>
    </row>
    <row r="1631" spans="1:12" x14ac:dyDescent="0.3">
      <c r="A1631" s="77" t="s">
        <v>4025</v>
      </c>
      <c r="B1631" s="77" t="s">
        <v>4026</v>
      </c>
      <c r="C1631" s="77" t="s">
        <v>739</v>
      </c>
      <c r="D1631" s="79"/>
      <c r="F1631" s="77" t="s">
        <v>739</v>
      </c>
      <c r="G1631" s="77" t="s">
        <v>4025</v>
      </c>
      <c r="I1631"/>
      <c r="L1631" s="83"/>
    </row>
    <row r="1632" spans="1:12" x14ac:dyDescent="0.3">
      <c r="A1632" s="77" t="s">
        <v>4027</v>
      </c>
      <c r="B1632" s="77" t="s">
        <v>4028</v>
      </c>
      <c r="C1632" s="77" t="s">
        <v>683</v>
      </c>
      <c r="D1632" s="79"/>
      <c r="F1632" s="77" t="s">
        <v>683</v>
      </c>
      <c r="G1632" s="77" t="s">
        <v>4027</v>
      </c>
      <c r="I1632"/>
      <c r="L1632" s="83"/>
    </row>
    <row r="1633" spans="1:12" x14ac:dyDescent="0.3">
      <c r="A1633" s="77" t="s">
        <v>4029</v>
      </c>
      <c r="B1633" s="77" t="s">
        <v>4030</v>
      </c>
      <c r="C1633" s="77" t="s">
        <v>809</v>
      </c>
      <c r="D1633" s="79"/>
      <c r="F1633" s="77" t="s">
        <v>809</v>
      </c>
      <c r="G1633" s="77" t="s">
        <v>4029</v>
      </c>
      <c r="I1633"/>
      <c r="L1633" s="83"/>
    </row>
    <row r="1634" spans="1:12" x14ac:dyDescent="0.3">
      <c r="A1634" s="77" t="s">
        <v>4031</v>
      </c>
      <c r="B1634" s="77" t="s">
        <v>4032</v>
      </c>
      <c r="C1634" s="77" t="s">
        <v>687</v>
      </c>
      <c r="D1634" s="79"/>
      <c r="F1634" s="77" t="s">
        <v>687</v>
      </c>
      <c r="G1634" s="77" t="s">
        <v>4031</v>
      </c>
      <c r="I1634"/>
      <c r="L1634" s="83"/>
    </row>
    <row r="1635" spans="1:12" x14ac:dyDescent="0.3">
      <c r="A1635" s="77" t="s">
        <v>4033</v>
      </c>
      <c r="B1635" s="77" t="s">
        <v>4034</v>
      </c>
      <c r="C1635" s="77" t="s">
        <v>743</v>
      </c>
      <c r="D1635" s="79"/>
      <c r="F1635" s="77" t="s">
        <v>743</v>
      </c>
      <c r="G1635" s="77" t="s">
        <v>4033</v>
      </c>
      <c r="I1635"/>
      <c r="L1635" s="83"/>
    </row>
    <row r="1636" spans="1:12" x14ac:dyDescent="0.3">
      <c r="A1636" s="77" t="s">
        <v>4035</v>
      </c>
      <c r="B1636" s="77" t="s">
        <v>4036</v>
      </c>
      <c r="C1636" s="77" t="s">
        <v>725</v>
      </c>
      <c r="D1636" s="79"/>
      <c r="F1636" s="77" t="s">
        <v>725</v>
      </c>
      <c r="G1636" s="77" t="s">
        <v>4035</v>
      </c>
      <c r="I1636"/>
      <c r="L1636" s="83"/>
    </row>
    <row r="1637" spans="1:12" x14ac:dyDescent="0.3">
      <c r="A1637" s="77" t="s">
        <v>4037</v>
      </c>
      <c r="B1637" s="77" t="s">
        <v>4038</v>
      </c>
      <c r="C1637" s="77" t="s">
        <v>797</v>
      </c>
      <c r="D1637" s="79"/>
      <c r="F1637" s="77" t="s">
        <v>797</v>
      </c>
      <c r="G1637" s="77" t="s">
        <v>4037</v>
      </c>
      <c r="I1637"/>
      <c r="L1637" s="83"/>
    </row>
    <row r="1638" spans="1:12" x14ac:dyDescent="0.3">
      <c r="A1638" s="77" t="s">
        <v>4039</v>
      </c>
      <c r="B1638" s="77" t="s">
        <v>4040</v>
      </c>
      <c r="C1638" s="77" t="s">
        <v>691</v>
      </c>
      <c r="D1638" s="79"/>
      <c r="F1638" s="77" t="s">
        <v>691</v>
      </c>
      <c r="G1638" s="77" t="s">
        <v>4039</v>
      </c>
      <c r="I1638"/>
      <c r="L1638" s="83"/>
    </row>
    <row r="1639" spans="1:12" x14ac:dyDescent="0.3">
      <c r="A1639" s="77" t="s">
        <v>4041</v>
      </c>
      <c r="B1639" s="77" t="s">
        <v>4042</v>
      </c>
      <c r="C1639" s="77" t="s">
        <v>746</v>
      </c>
      <c r="D1639" s="79"/>
      <c r="F1639" s="77" t="s">
        <v>746</v>
      </c>
      <c r="G1639" s="77" t="s">
        <v>4041</v>
      </c>
      <c r="I1639"/>
      <c r="L1639" s="83"/>
    </row>
    <row r="1640" spans="1:12" x14ac:dyDescent="0.3">
      <c r="A1640" s="77" t="s">
        <v>4043</v>
      </c>
      <c r="B1640" s="77" t="s">
        <v>4044</v>
      </c>
      <c r="C1640" s="77" t="s">
        <v>758</v>
      </c>
      <c r="D1640" s="79"/>
      <c r="F1640" s="77" t="s">
        <v>758</v>
      </c>
      <c r="G1640" s="77" t="s">
        <v>4043</v>
      </c>
      <c r="I1640"/>
      <c r="L1640" s="83"/>
    </row>
    <row r="1641" spans="1:12" x14ac:dyDescent="0.3">
      <c r="A1641" s="77" t="s">
        <v>4045</v>
      </c>
      <c r="B1641" s="77" t="s">
        <v>4046</v>
      </c>
      <c r="C1641" s="77" t="s">
        <v>840</v>
      </c>
      <c r="D1641" s="79"/>
      <c r="F1641" s="77" t="s">
        <v>840</v>
      </c>
      <c r="G1641" s="77" t="s">
        <v>4045</v>
      </c>
      <c r="I1641"/>
      <c r="L1641" s="83"/>
    </row>
    <row r="1642" spans="1:12" x14ac:dyDescent="0.3">
      <c r="A1642" s="77" t="s">
        <v>4047</v>
      </c>
      <c r="B1642" s="77" t="s">
        <v>4048</v>
      </c>
      <c r="C1642" s="77" t="s">
        <v>791</v>
      </c>
      <c r="D1642" s="79"/>
      <c r="F1642" s="77" t="s">
        <v>791</v>
      </c>
      <c r="G1642" s="77" t="s">
        <v>4047</v>
      </c>
      <c r="I1642"/>
      <c r="L1642" s="83"/>
    </row>
    <row r="1643" spans="1:12" x14ac:dyDescent="0.3">
      <c r="A1643" s="77" t="s">
        <v>4049</v>
      </c>
      <c r="B1643" s="77" t="s">
        <v>4050</v>
      </c>
      <c r="C1643" s="77" t="s">
        <v>830</v>
      </c>
      <c r="D1643" s="79"/>
      <c r="F1643" s="77" t="s">
        <v>830</v>
      </c>
      <c r="G1643" s="77" t="s">
        <v>4049</v>
      </c>
      <c r="I1643"/>
      <c r="L1643" s="83"/>
    </row>
    <row r="1644" spans="1:12" x14ac:dyDescent="0.3">
      <c r="A1644" s="77" t="s">
        <v>4051</v>
      </c>
      <c r="B1644" s="77" t="s">
        <v>4052</v>
      </c>
      <c r="C1644" s="77" t="s">
        <v>722</v>
      </c>
      <c r="D1644" s="79"/>
      <c r="F1644" s="77" t="s">
        <v>722</v>
      </c>
      <c r="G1644" s="77" t="s">
        <v>4051</v>
      </c>
      <c r="I1644"/>
      <c r="L1644" s="83"/>
    </row>
    <row r="1645" spans="1:12" x14ac:dyDescent="0.3">
      <c r="A1645" s="77" t="s">
        <v>4053</v>
      </c>
      <c r="B1645" s="77" t="s">
        <v>4054</v>
      </c>
      <c r="C1645" s="77" t="s">
        <v>690</v>
      </c>
      <c r="D1645" s="79"/>
      <c r="F1645" s="77" t="s">
        <v>690</v>
      </c>
      <c r="G1645" s="77" t="s">
        <v>4053</v>
      </c>
      <c r="I1645"/>
      <c r="L1645" s="83"/>
    </row>
    <row r="1646" spans="1:12" x14ac:dyDescent="0.3">
      <c r="A1646" s="77" t="s">
        <v>4055</v>
      </c>
      <c r="B1646" s="77" t="s">
        <v>4056</v>
      </c>
      <c r="C1646" s="77" t="s">
        <v>840</v>
      </c>
      <c r="D1646" s="79"/>
      <c r="F1646" s="77" t="s">
        <v>840</v>
      </c>
      <c r="G1646" s="77" t="s">
        <v>4055</v>
      </c>
      <c r="I1646"/>
      <c r="L1646" s="83"/>
    </row>
    <row r="1647" spans="1:12" x14ac:dyDescent="0.3">
      <c r="A1647" s="77" t="s">
        <v>4057</v>
      </c>
      <c r="B1647" s="77" t="s">
        <v>4058</v>
      </c>
      <c r="C1647" s="77" t="s">
        <v>722</v>
      </c>
      <c r="D1647" s="79"/>
      <c r="F1647" s="77" t="s">
        <v>722</v>
      </c>
      <c r="G1647" s="77" t="s">
        <v>4057</v>
      </c>
      <c r="I1647"/>
      <c r="L1647" s="83"/>
    </row>
    <row r="1648" spans="1:12" x14ac:dyDescent="0.3">
      <c r="A1648" s="77" t="s">
        <v>4059</v>
      </c>
      <c r="B1648" s="77" t="s">
        <v>4060</v>
      </c>
      <c r="C1648" s="77" t="s">
        <v>729</v>
      </c>
      <c r="D1648" s="79"/>
      <c r="F1648" s="77" t="s">
        <v>729</v>
      </c>
      <c r="G1648" s="77" t="s">
        <v>4059</v>
      </c>
      <c r="I1648"/>
      <c r="L1648" s="83"/>
    </row>
    <row r="1649" spans="1:12" x14ac:dyDescent="0.3">
      <c r="A1649" s="77" t="s">
        <v>4061</v>
      </c>
      <c r="B1649" s="77" t="s">
        <v>4062</v>
      </c>
      <c r="C1649" s="77" t="s">
        <v>809</v>
      </c>
      <c r="D1649" s="79"/>
      <c r="F1649" s="77" t="s">
        <v>809</v>
      </c>
      <c r="G1649" s="77" t="s">
        <v>4061</v>
      </c>
      <c r="I1649"/>
      <c r="L1649" s="83"/>
    </row>
    <row r="1650" spans="1:12" x14ac:dyDescent="0.3">
      <c r="A1650" s="77" t="s">
        <v>4063</v>
      </c>
      <c r="B1650" s="77" t="s">
        <v>4064</v>
      </c>
      <c r="C1650" s="77" t="s">
        <v>743</v>
      </c>
      <c r="D1650" s="79"/>
      <c r="F1650" s="77" t="s">
        <v>743</v>
      </c>
      <c r="G1650" s="77" t="s">
        <v>4063</v>
      </c>
      <c r="I1650"/>
      <c r="L1650" s="83"/>
    </row>
    <row r="1651" spans="1:12" x14ac:dyDescent="0.3">
      <c r="A1651" s="77" t="s">
        <v>4065</v>
      </c>
      <c r="B1651" s="77" t="s">
        <v>4066</v>
      </c>
      <c r="C1651" s="77" t="s">
        <v>873</v>
      </c>
      <c r="D1651" s="79"/>
      <c r="F1651" s="77" t="s">
        <v>873</v>
      </c>
      <c r="G1651" s="77" t="s">
        <v>4065</v>
      </c>
      <c r="I1651"/>
      <c r="L1651" s="83"/>
    </row>
    <row r="1652" spans="1:12" x14ac:dyDescent="0.3">
      <c r="A1652" s="77" t="s">
        <v>4067</v>
      </c>
      <c r="B1652" s="77" t="s">
        <v>4068</v>
      </c>
      <c r="C1652" s="77" t="s">
        <v>695</v>
      </c>
      <c r="D1652" s="79"/>
      <c r="F1652" s="77" t="s">
        <v>695</v>
      </c>
      <c r="G1652" s="77" t="s">
        <v>4067</v>
      </c>
      <c r="I1652"/>
      <c r="L1652" s="83"/>
    </row>
    <row r="1653" spans="1:12" x14ac:dyDescent="0.3">
      <c r="A1653" s="77" t="s">
        <v>4069</v>
      </c>
      <c r="B1653" s="77" t="s">
        <v>4070</v>
      </c>
      <c r="C1653" s="77" t="s">
        <v>707</v>
      </c>
      <c r="D1653" s="79"/>
      <c r="F1653" s="77" t="s">
        <v>707</v>
      </c>
      <c r="G1653" s="77" t="s">
        <v>4069</v>
      </c>
      <c r="I1653"/>
      <c r="L1653" s="83"/>
    </row>
    <row r="1654" spans="1:12" x14ac:dyDescent="0.3">
      <c r="A1654" s="77" t="s">
        <v>4071</v>
      </c>
      <c r="B1654" s="77" t="s">
        <v>4072</v>
      </c>
      <c r="C1654" s="77" t="s">
        <v>732</v>
      </c>
      <c r="D1654" s="79"/>
      <c r="F1654" s="77" t="s">
        <v>732</v>
      </c>
      <c r="G1654" s="77" t="s">
        <v>4071</v>
      </c>
      <c r="I1654"/>
      <c r="L1654" s="83"/>
    </row>
    <row r="1655" spans="1:12" x14ac:dyDescent="0.3">
      <c r="A1655" s="77" t="s">
        <v>4073</v>
      </c>
      <c r="B1655" s="77" t="s">
        <v>4074</v>
      </c>
      <c r="C1655" s="77" t="s">
        <v>849</v>
      </c>
      <c r="D1655" s="79"/>
      <c r="F1655" s="77" t="s">
        <v>849</v>
      </c>
      <c r="G1655" s="77" t="s">
        <v>4073</v>
      </c>
      <c r="I1655"/>
      <c r="L1655" s="83"/>
    </row>
    <row r="1656" spans="1:12" x14ac:dyDescent="0.3">
      <c r="A1656" s="77" t="s">
        <v>4075</v>
      </c>
      <c r="B1656" s="77" t="s">
        <v>4076</v>
      </c>
      <c r="C1656" s="77" t="s">
        <v>732</v>
      </c>
      <c r="D1656" s="79"/>
      <c r="F1656" s="77" t="s">
        <v>732</v>
      </c>
      <c r="G1656" s="77" t="s">
        <v>4075</v>
      </c>
      <c r="I1656"/>
      <c r="L1656" s="83"/>
    </row>
    <row r="1657" spans="1:12" x14ac:dyDescent="0.3">
      <c r="A1657" s="77" t="s">
        <v>4077</v>
      </c>
      <c r="B1657" s="77" t="s">
        <v>4078</v>
      </c>
      <c r="C1657" s="77" t="s">
        <v>691</v>
      </c>
      <c r="D1657" s="79"/>
      <c r="F1657" s="77" t="s">
        <v>691</v>
      </c>
      <c r="G1657" s="77" t="s">
        <v>4077</v>
      </c>
      <c r="I1657"/>
      <c r="L1657" s="83"/>
    </row>
    <row r="1658" spans="1:12" x14ac:dyDescent="0.3">
      <c r="A1658" s="77" t="s">
        <v>4079</v>
      </c>
      <c r="B1658" s="77" t="s">
        <v>4080</v>
      </c>
      <c r="C1658" s="77" t="s">
        <v>840</v>
      </c>
      <c r="D1658" s="79"/>
      <c r="F1658" s="77" t="s">
        <v>840</v>
      </c>
      <c r="G1658" s="77" t="s">
        <v>4079</v>
      </c>
      <c r="I1658"/>
      <c r="L1658" s="83"/>
    </row>
    <row r="1659" spans="1:12" x14ac:dyDescent="0.3">
      <c r="A1659" s="77" t="s">
        <v>4081</v>
      </c>
      <c r="B1659" s="77" t="s">
        <v>4082</v>
      </c>
      <c r="C1659" s="77" t="s">
        <v>722</v>
      </c>
      <c r="D1659" s="79"/>
      <c r="F1659" s="77" t="s">
        <v>722</v>
      </c>
      <c r="G1659" s="77" t="s">
        <v>4081</v>
      </c>
      <c r="I1659"/>
      <c r="L1659" s="83"/>
    </row>
    <row r="1660" spans="1:12" x14ac:dyDescent="0.3">
      <c r="A1660" s="77" t="s">
        <v>4083</v>
      </c>
      <c r="B1660" s="77" t="s">
        <v>4084</v>
      </c>
      <c r="C1660" s="77" t="s">
        <v>800</v>
      </c>
      <c r="D1660" s="79"/>
      <c r="F1660" s="77" t="s">
        <v>800</v>
      </c>
      <c r="G1660" s="77" t="s">
        <v>4083</v>
      </c>
      <c r="I1660"/>
      <c r="L1660" s="83"/>
    </row>
    <row r="1661" spans="1:12" x14ac:dyDescent="0.3">
      <c r="A1661" s="77" t="s">
        <v>4085</v>
      </c>
      <c r="B1661" s="77" t="s">
        <v>4086</v>
      </c>
      <c r="C1661" s="77" t="s">
        <v>725</v>
      </c>
      <c r="D1661" s="79"/>
      <c r="F1661" s="77" t="s">
        <v>725</v>
      </c>
      <c r="G1661" s="77" t="s">
        <v>4085</v>
      </c>
      <c r="I1661"/>
      <c r="L1661" s="83"/>
    </row>
    <row r="1662" spans="1:12" x14ac:dyDescent="0.3">
      <c r="A1662" s="77" t="s">
        <v>4087</v>
      </c>
      <c r="B1662" s="77" t="s">
        <v>4088</v>
      </c>
      <c r="C1662" s="77" t="s">
        <v>776</v>
      </c>
      <c r="D1662" s="79"/>
      <c r="F1662" s="77" t="s">
        <v>776</v>
      </c>
      <c r="G1662" s="77" t="s">
        <v>4087</v>
      </c>
      <c r="I1662"/>
      <c r="L1662" s="83"/>
    </row>
    <row r="1663" spans="1:12" x14ac:dyDescent="0.3">
      <c r="A1663" s="77" t="s">
        <v>4089</v>
      </c>
      <c r="B1663" s="77" t="s">
        <v>4090</v>
      </c>
      <c r="C1663" s="77" t="s">
        <v>791</v>
      </c>
      <c r="D1663" s="79"/>
      <c r="F1663" s="77" t="s">
        <v>791</v>
      </c>
      <c r="G1663" s="77" t="s">
        <v>4089</v>
      </c>
      <c r="I1663"/>
      <c r="L1663" s="83"/>
    </row>
    <row r="1664" spans="1:12" x14ac:dyDescent="0.3">
      <c r="A1664" s="77" t="s">
        <v>4091</v>
      </c>
      <c r="B1664" s="77" t="s">
        <v>4092</v>
      </c>
      <c r="C1664" s="77" t="s">
        <v>804</v>
      </c>
      <c r="D1664" s="79"/>
      <c r="F1664" s="77" t="s">
        <v>804</v>
      </c>
      <c r="G1664" s="77" t="s">
        <v>4091</v>
      </c>
      <c r="I1664"/>
      <c r="L1664" s="83"/>
    </row>
    <row r="1665" spans="1:12" x14ac:dyDescent="0.3">
      <c r="A1665" s="77" t="s">
        <v>4093</v>
      </c>
      <c r="B1665" s="77" t="s">
        <v>4094</v>
      </c>
      <c r="C1665" s="77" t="s">
        <v>743</v>
      </c>
      <c r="D1665" s="79"/>
      <c r="F1665" s="77" t="s">
        <v>743</v>
      </c>
      <c r="G1665" s="77" t="s">
        <v>4093</v>
      </c>
      <c r="I1665"/>
      <c r="L1665" s="83"/>
    </row>
    <row r="1666" spans="1:12" x14ac:dyDescent="0.3">
      <c r="A1666" s="77" t="s">
        <v>4095</v>
      </c>
      <c r="B1666" s="77" t="s">
        <v>4096</v>
      </c>
      <c r="C1666" s="77" t="s">
        <v>666</v>
      </c>
      <c r="D1666" s="79"/>
      <c r="F1666" s="77" t="s">
        <v>666</v>
      </c>
      <c r="G1666" s="77" t="s">
        <v>4095</v>
      </c>
      <c r="I1666"/>
      <c r="L1666" s="83"/>
    </row>
    <row r="1667" spans="1:12" x14ac:dyDescent="0.3">
      <c r="A1667" s="77" t="s">
        <v>4097</v>
      </c>
      <c r="B1667" s="77" t="s">
        <v>4098</v>
      </c>
      <c r="C1667" s="77" t="s">
        <v>830</v>
      </c>
      <c r="D1667" s="79"/>
      <c r="F1667" s="77" t="s">
        <v>830</v>
      </c>
      <c r="G1667" s="77" t="s">
        <v>4097</v>
      </c>
      <c r="I1667"/>
      <c r="L1667" s="83"/>
    </row>
    <row r="1668" spans="1:12" x14ac:dyDescent="0.3">
      <c r="A1668" s="77" t="s">
        <v>4099</v>
      </c>
      <c r="B1668" s="77" t="s">
        <v>4100</v>
      </c>
      <c r="C1668" s="77" t="s">
        <v>675</v>
      </c>
      <c r="D1668" s="79"/>
      <c r="F1668" s="77" t="s">
        <v>675</v>
      </c>
      <c r="G1668" s="77" t="s">
        <v>4099</v>
      </c>
      <c r="I1668"/>
      <c r="L1668" s="83"/>
    </row>
    <row r="1669" spans="1:12" x14ac:dyDescent="0.3">
      <c r="A1669" s="77" t="s">
        <v>4101</v>
      </c>
      <c r="B1669" s="77" t="s">
        <v>4102</v>
      </c>
      <c r="C1669" s="77" t="s">
        <v>733</v>
      </c>
      <c r="D1669" s="79"/>
      <c r="F1669" s="77" t="s">
        <v>733</v>
      </c>
      <c r="G1669" s="77" t="s">
        <v>4101</v>
      </c>
      <c r="I1669"/>
      <c r="L1669" s="83"/>
    </row>
    <row r="1670" spans="1:12" x14ac:dyDescent="0.3">
      <c r="A1670" s="77" t="s">
        <v>4103</v>
      </c>
      <c r="B1670" s="77" t="s">
        <v>4104</v>
      </c>
      <c r="C1670" s="77" t="s">
        <v>931</v>
      </c>
      <c r="D1670" s="79"/>
      <c r="F1670" s="77" t="s">
        <v>931</v>
      </c>
      <c r="G1670" s="77" t="s">
        <v>4103</v>
      </c>
      <c r="I1670"/>
      <c r="L1670" s="83"/>
    </row>
    <row r="1671" spans="1:12" x14ac:dyDescent="0.3">
      <c r="A1671" s="77" t="s">
        <v>4105</v>
      </c>
      <c r="B1671" s="77" t="s">
        <v>4106</v>
      </c>
      <c r="C1671" s="77" t="s">
        <v>740</v>
      </c>
      <c r="D1671" s="79"/>
      <c r="F1671" s="77" t="s">
        <v>740</v>
      </c>
      <c r="G1671" s="77" t="s">
        <v>4105</v>
      </c>
      <c r="I1671"/>
      <c r="L1671" s="83"/>
    </row>
    <row r="1672" spans="1:12" x14ac:dyDescent="0.3">
      <c r="A1672" s="77" t="s">
        <v>4107</v>
      </c>
      <c r="B1672" s="77" t="s">
        <v>4108</v>
      </c>
      <c r="C1672" s="77" t="s">
        <v>863</v>
      </c>
      <c r="D1672" s="79"/>
      <c r="F1672" s="77" t="s">
        <v>863</v>
      </c>
      <c r="G1672" s="77" t="s">
        <v>4107</v>
      </c>
      <c r="I1672"/>
      <c r="L1672" s="83"/>
    </row>
    <row r="1673" spans="1:12" x14ac:dyDescent="0.3">
      <c r="A1673" s="77" t="s">
        <v>4109</v>
      </c>
      <c r="B1673" s="77" t="s">
        <v>4110</v>
      </c>
      <c r="C1673" s="77" t="s">
        <v>732</v>
      </c>
      <c r="D1673" s="79"/>
      <c r="F1673" s="77" t="s">
        <v>732</v>
      </c>
      <c r="G1673" s="77" t="s">
        <v>4109</v>
      </c>
      <c r="I1673"/>
      <c r="L1673" s="83"/>
    </row>
    <row r="1674" spans="1:12" x14ac:dyDescent="0.3">
      <c r="A1674" s="77" t="s">
        <v>4111</v>
      </c>
      <c r="B1674" s="77" t="s">
        <v>4112</v>
      </c>
      <c r="C1674" s="77" t="s">
        <v>729</v>
      </c>
      <c r="D1674" s="79"/>
      <c r="F1674" s="77" t="s">
        <v>729</v>
      </c>
      <c r="G1674" s="77" t="s">
        <v>4111</v>
      </c>
      <c r="I1674"/>
      <c r="L1674" s="83"/>
    </row>
    <row r="1675" spans="1:12" x14ac:dyDescent="0.3">
      <c r="A1675" s="77" t="s">
        <v>4113</v>
      </c>
      <c r="B1675" s="77" t="s">
        <v>4114</v>
      </c>
      <c r="C1675" s="77" t="s">
        <v>953</v>
      </c>
      <c r="D1675" s="79"/>
      <c r="F1675" s="77" t="s">
        <v>953</v>
      </c>
      <c r="G1675" s="77" t="s">
        <v>4113</v>
      </c>
      <c r="I1675"/>
      <c r="L1675" s="83"/>
    </row>
    <row r="1676" spans="1:12" x14ac:dyDescent="0.3">
      <c r="A1676" s="77" t="s">
        <v>4115</v>
      </c>
      <c r="B1676" s="77" t="s">
        <v>4116</v>
      </c>
      <c r="C1676" s="77" t="s">
        <v>863</v>
      </c>
      <c r="D1676" s="79"/>
      <c r="F1676" s="77" t="s">
        <v>863</v>
      </c>
      <c r="G1676" s="77" t="s">
        <v>4115</v>
      </c>
      <c r="I1676"/>
      <c r="L1676" s="83"/>
    </row>
    <row r="1677" spans="1:12" x14ac:dyDescent="0.3">
      <c r="A1677" s="77" t="s">
        <v>4117</v>
      </c>
      <c r="B1677" s="77" t="s">
        <v>4118</v>
      </c>
      <c r="C1677" s="77" t="s">
        <v>766</v>
      </c>
      <c r="D1677" s="79"/>
      <c r="F1677" s="77" t="s">
        <v>766</v>
      </c>
      <c r="G1677" s="77" t="s">
        <v>4117</v>
      </c>
      <c r="I1677"/>
      <c r="L1677" s="83"/>
    </row>
    <row r="1678" spans="1:12" x14ac:dyDescent="0.3">
      <c r="A1678" s="77" t="s">
        <v>4119</v>
      </c>
      <c r="B1678" s="77" t="s">
        <v>4120</v>
      </c>
      <c r="C1678" s="77" t="s">
        <v>714</v>
      </c>
      <c r="D1678" s="79"/>
      <c r="F1678" s="77" t="s">
        <v>714</v>
      </c>
      <c r="G1678" s="77" t="s">
        <v>4119</v>
      </c>
      <c r="I1678"/>
      <c r="L1678" s="83"/>
    </row>
    <row r="1679" spans="1:12" x14ac:dyDescent="0.3">
      <c r="A1679" s="77" t="s">
        <v>4121</v>
      </c>
      <c r="B1679" s="77" t="s">
        <v>4122</v>
      </c>
      <c r="C1679" s="77" t="s">
        <v>758</v>
      </c>
      <c r="D1679" s="79"/>
      <c r="F1679" s="77" t="s">
        <v>758</v>
      </c>
      <c r="G1679" s="77" t="s">
        <v>4121</v>
      </c>
      <c r="I1679"/>
      <c r="L1679" s="83"/>
    </row>
    <row r="1680" spans="1:12" x14ac:dyDescent="0.3">
      <c r="A1680" s="77" t="s">
        <v>4123</v>
      </c>
      <c r="B1680" s="77" t="s">
        <v>4124</v>
      </c>
      <c r="C1680" s="77" t="s">
        <v>675</v>
      </c>
      <c r="D1680" s="79"/>
      <c r="F1680" s="77" t="s">
        <v>675</v>
      </c>
      <c r="G1680" s="77" t="s">
        <v>4123</v>
      </c>
      <c r="I1680"/>
      <c r="L1680" s="83"/>
    </row>
    <row r="1681" spans="1:12" x14ac:dyDescent="0.3">
      <c r="A1681" s="77" t="s">
        <v>4125</v>
      </c>
      <c r="B1681" s="77" t="s">
        <v>4126</v>
      </c>
      <c r="C1681" s="77" t="s">
        <v>783</v>
      </c>
      <c r="D1681" s="79"/>
      <c r="F1681" s="77" t="s">
        <v>783</v>
      </c>
      <c r="G1681" s="77" t="s">
        <v>4125</v>
      </c>
      <c r="I1681"/>
      <c r="L1681" s="83"/>
    </row>
    <row r="1682" spans="1:12" x14ac:dyDescent="0.3">
      <c r="A1682" s="77" t="s">
        <v>4127</v>
      </c>
      <c r="B1682" s="77" t="s">
        <v>4128</v>
      </c>
      <c r="C1682" s="77" t="s">
        <v>940</v>
      </c>
      <c r="D1682" s="79"/>
      <c r="F1682" s="77" t="s">
        <v>940</v>
      </c>
      <c r="G1682" s="77" t="s">
        <v>4127</v>
      </c>
      <c r="I1682"/>
      <c r="L1682" s="83"/>
    </row>
    <row r="1683" spans="1:12" x14ac:dyDescent="0.3">
      <c r="A1683" s="77" t="s">
        <v>4129</v>
      </c>
      <c r="B1683" s="77" t="s">
        <v>4130</v>
      </c>
      <c r="C1683" s="77" t="s">
        <v>817</v>
      </c>
      <c r="D1683" s="79"/>
      <c r="F1683" s="77" t="s">
        <v>817</v>
      </c>
      <c r="G1683" s="77" t="s">
        <v>4129</v>
      </c>
      <c r="I1683"/>
      <c r="L1683" s="83"/>
    </row>
    <row r="1684" spans="1:12" x14ac:dyDescent="0.3">
      <c r="A1684" s="77" t="s">
        <v>4131</v>
      </c>
      <c r="B1684" s="77" t="s">
        <v>4132</v>
      </c>
      <c r="C1684" s="77" t="s">
        <v>699</v>
      </c>
      <c r="D1684" s="79"/>
      <c r="F1684" s="77" t="s">
        <v>699</v>
      </c>
      <c r="G1684" s="77" t="s">
        <v>4131</v>
      </c>
      <c r="I1684"/>
      <c r="L1684" s="83"/>
    </row>
    <row r="1685" spans="1:12" x14ac:dyDescent="0.3">
      <c r="A1685" s="77" t="s">
        <v>4133</v>
      </c>
      <c r="B1685" s="77" t="s">
        <v>4134</v>
      </c>
      <c r="C1685" s="77" t="s">
        <v>691</v>
      </c>
      <c r="D1685" s="79"/>
      <c r="F1685" s="77" t="s">
        <v>691</v>
      </c>
      <c r="G1685" s="77" t="s">
        <v>4133</v>
      </c>
      <c r="I1685"/>
      <c r="L1685" s="83"/>
    </row>
    <row r="1686" spans="1:12" x14ac:dyDescent="0.3">
      <c r="A1686" s="77" t="s">
        <v>4135</v>
      </c>
      <c r="B1686" s="77" t="s">
        <v>4136</v>
      </c>
      <c r="C1686" s="77" t="s">
        <v>876</v>
      </c>
      <c r="D1686" s="79"/>
      <c r="F1686" s="77" t="s">
        <v>876</v>
      </c>
      <c r="G1686" s="77" t="s">
        <v>4135</v>
      </c>
      <c r="I1686"/>
      <c r="L1686" s="83"/>
    </row>
    <row r="1687" spans="1:12" x14ac:dyDescent="0.3">
      <c r="A1687" s="77" t="s">
        <v>4137</v>
      </c>
      <c r="B1687" s="77" t="s">
        <v>4138</v>
      </c>
      <c r="C1687" s="77" t="s">
        <v>722</v>
      </c>
      <c r="D1687" s="79"/>
      <c r="F1687" s="77" t="s">
        <v>722</v>
      </c>
      <c r="G1687" s="77" t="s">
        <v>4137</v>
      </c>
      <c r="I1687"/>
      <c r="L1687" s="83"/>
    </row>
    <row r="1688" spans="1:12" x14ac:dyDescent="0.3">
      <c r="A1688" s="77" t="s">
        <v>4139</v>
      </c>
      <c r="B1688" s="77" t="s">
        <v>4140</v>
      </c>
      <c r="C1688" s="77" t="s">
        <v>719</v>
      </c>
      <c r="D1688" s="79"/>
      <c r="F1688" s="77" t="s">
        <v>719</v>
      </c>
      <c r="G1688" s="77" t="s">
        <v>4139</v>
      </c>
      <c r="I1688"/>
      <c r="L1688" s="83"/>
    </row>
    <row r="1689" spans="1:12" x14ac:dyDescent="0.3">
      <c r="A1689" s="77" t="s">
        <v>4141</v>
      </c>
      <c r="B1689" s="77" t="s">
        <v>4142</v>
      </c>
      <c r="C1689" s="77" t="s">
        <v>953</v>
      </c>
      <c r="D1689" s="79"/>
      <c r="F1689" s="77" t="s">
        <v>953</v>
      </c>
      <c r="G1689" s="77" t="s">
        <v>4141</v>
      </c>
      <c r="I1689"/>
      <c r="L1689" s="83"/>
    </row>
    <row r="1690" spans="1:12" x14ac:dyDescent="0.3">
      <c r="A1690" s="77" t="s">
        <v>4143</v>
      </c>
      <c r="B1690" s="77" t="s">
        <v>4144</v>
      </c>
      <c r="C1690" s="77" t="s">
        <v>908</v>
      </c>
      <c r="D1690" s="79"/>
      <c r="F1690" s="77" t="s">
        <v>908</v>
      </c>
      <c r="G1690" s="77" t="s">
        <v>4143</v>
      </c>
      <c r="I1690"/>
      <c r="L1690" s="83"/>
    </row>
    <row r="1691" spans="1:12" x14ac:dyDescent="0.3">
      <c r="A1691" s="77" t="s">
        <v>4145</v>
      </c>
      <c r="B1691" s="77" t="s">
        <v>4146</v>
      </c>
      <c r="C1691" s="77" t="s">
        <v>702</v>
      </c>
      <c r="D1691" s="79"/>
      <c r="F1691" s="77" t="s">
        <v>702</v>
      </c>
      <c r="G1691" s="77" t="s">
        <v>4145</v>
      </c>
      <c r="I1691"/>
      <c r="L1691" s="83"/>
    </row>
    <row r="1692" spans="1:12" x14ac:dyDescent="0.3">
      <c r="A1692" s="77" t="s">
        <v>4147</v>
      </c>
      <c r="B1692" s="77" t="s">
        <v>4148</v>
      </c>
      <c r="C1692" s="77" t="s">
        <v>829</v>
      </c>
      <c r="D1692" s="79"/>
      <c r="F1692" s="77" t="s">
        <v>829</v>
      </c>
      <c r="G1692" s="77" t="s">
        <v>4147</v>
      </c>
      <c r="I1692"/>
      <c r="L1692" s="83"/>
    </row>
    <row r="1693" spans="1:12" x14ac:dyDescent="0.3">
      <c r="A1693" s="77" t="s">
        <v>4149</v>
      </c>
      <c r="B1693" s="77" t="s">
        <v>4150</v>
      </c>
      <c r="C1693" s="77" t="s">
        <v>746</v>
      </c>
      <c r="D1693" s="79"/>
      <c r="F1693" s="77" t="s">
        <v>746</v>
      </c>
      <c r="G1693" s="77" t="s">
        <v>4149</v>
      </c>
      <c r="I1693"/>
      <c r="L1693" s="83"/>
    </row>
    <row r="1694" spans="1:12" x14ac:dyDescent="0.3">
      <c r="A1694" s="77" t="s">
        <v>4151</v>
      </c>
      <c r="B1694" s="77" t="s">
        <v>4152</v>
      </c>
      <c r="C1694" s="77" t="s">
        <v>732</v>
      </c>
      <c r="D1694" s="79"/>
      <c r="F1694" s="77" t="s">
        <v>732</v>
      </c>
      <c r="G1694" s="77" t="s">
        <v>4151</v>
      </c>
      <c r="I1694"/>
      <c r="L1694" s="83"/>
    </row>
    <row r="1695" spans="1:12" x14ac:dyDescent="0.3">
      <c r="A1695" s="77" t="s">
        <v>4153</v>
      </c>
      <c r="B1695" s="77" t="s">
        <v>4154</v>
      </c>
      <c r="C1695" s="77" t="s">
        <v>687</v>
      </c>
      <c r="D1695" s="79"/>
      <c r="F1695" s="77" t="s">
        <v>687</v>
      </c>
      <c r="G1695" s="77" t="s">
        <v>4153</v>
      </c>
      <c r="I1695"/>
      <c r="L1695" s="83"/>
    </row>
    <row r="1696" spans="1:12" x14ac:dyDescent="0.3">
      <c r="A1696" s="77" t="s">
        <v>4155</v>
      </c>
      <c r="B1696" s="77" t="s">
        <v>4156</v>
      </c>
      <c r="C1696" s="77" t="s">
        <v>695</v>
      </c>
      <c r="D1696" s="79"/>
      <c r="F1696" s="77" t="s">
        <v>695</v>
      </c>
      <c r="G1696" s="77" t="s">
        <v>4155</v>
      </c>
      <c r="I1696"/>
      <c r="L1696" s="83"/>
    </row>
    <row r="1697" spans="1:12" x14ac:dyDescent="0.3">
      <c r="A1697" s="77" t="s">
        <v>4157</v>
      </c>
      <c r="B1697" s="77" t="s">
        <v>4158</v>
      </c>
      <c r="C1697" s="77" t="s">
        <v>937</v>
      </c>
      <c r="D1697" s="79"/>
      <c r="F1697" s="77" t="s">
        <v>937</v>
      </c>
      <c r="G1697" s="77" t="s">
        <v>4157</v>
      </c>
      <c r="I1697"/>
      <c r="L1697" s="83"/>
    </row>
    <row r="1698" spans="1:12" x14ac:dyDescent="0.3">
      <c r="A1698" s="77" t="s">
        <v>4159</v>
      </c>
      <c r="B1698" s="77" t="s">
        <v>4160</v>
      </c>
      <c r="C1698" s="77" t="s">
        <v>945</v>
      </c>
      <c r="D1698" s="79"/>
      <c r="F1698" s="77" t="s">
        <v>945</v>
      </c>
      <c r="G1698" s="77" t="s">
        <v>4159</v>
      </c>
      <c r="I1698"/>
      <c r="L1698" s="83"/>
    </row>
    <row r="1699" spans="1:12" x14ac:dyDescent="0.3">
      <c r="A1699" s="77" t="s">
        <v>4161</v>
      </c>
      <c r="B1699" s="77" t="s">
        <v>4162</v>
      </c>
      <c r="C1699" s="77" t="s">
        <v>736</v>
      </c>
      <c r="D1699" s="79"/>
      <c r="F1699" s="77" t="s">
        <v>736</v>
      </c>
      <c r="G1699" s="77" t="s">
        <v>4161</v>
      </c>
      <c r="I1699"/>
      <c r="L1699" s="83"/>
    </row>
    <row r="1700" spans="1:12" x14ac:dyDescent="0.3">
      <c r="A1700" s="77" t="s">
        <v>4163</v>
      </c>
      <c r="B1700" s="77" t="s">
        <v>4164</v>
      </c>
      <c r="C1700" s="77" t="s">
        <v>868</v>
      </c>
      <c r="D1700" s="79"/>
      <c r="F1700" s="77" t="s">
        <v>868</v>
      </c>
      <c r="G1700" s="77" t="s">
        <v>4163</v>
      </c>
      <c r="I1700"/>
      <c r="L1700" s="83"/>
    </row>
    <row r="1701" spans="1:12" x14ac:dyDescent="0.3">
      <c r="A1701" s="77" t="s">
        <v>4165</v>
      </c>
      <c r="B1701" s="77" t="s">
        <v>4166</v>
      </c>
      <c r="C1701" s="77" t="s">
        <v>703</v>
      </c>
      <c r="D1701" s="79"/>
      <c r="F1701" s="77" t="s">
        <v>703</v>
      </c>
      <c r="G1701" s="77" t="s">
        <v>4165</v>
      </c>
      <c r="I1701"/>
      <c r="L1701" s="83"/>
    </row>
    <row r="1702" spans="1:12" x14ac:dyDescent="0.3">
      <c r="A1702" s="77" t="s">
        <v>4167</v>
      </c>
      <c r="B1702" s="77" t="s">
        <v>4168</v>
      </c>
      <c r="C1702" s="77" t="s">
        <v>863</v>
      </c>
      <c r="D1702" s="79"/>
      <c r="F1702" s="77" t="s">
        <v>863</v>
      </c>
      <c r="G1702" s="77" t="s">
        <v>4167</v>
      </c>
      <c r="I1702"/>
      <c r="L1702" s="83"/>
    </row>
    <row r="1703" spans="1:12" x14ac:dyDescent="0.3">
      <c r="A1703" s="77" t="s">
        <v>4169</v>
      </c>
      <c r="B1703" s="77" t="s">
        <v>4170</v>
      </c>
      <c r="C1703" s="77" t="s">
        <v>934</v>
      </c>
      <c r="D1703" s="79"/>
      <c r="F1703" s="77" t="s">
        <v>934</v>
      </c>
      <c r="G1703" s="77" t="s">
        <v>4169</v>
      </c>
      <c r="I1703"/>
      <c r="L1703" s="83"/>
    </row>
    <row r="1704" spans="1:12" x14ac:dyDescent="0.3">
      <c r="A1704" s="77" t="s">
        <v>4171</v>
      </c>
      <c r="B1704" s="77" t="s">
        <v>4172</v>
      </c>
      <c r="C1704" s="77" t="s">
        <v>671</v>
      </c>
      <c r="D1704" s="79"/>
      <c r="F1704" s="77" t="s">
        <v>671</v>
      </c>
      <c r="G1704" s="77" t="s">
        <v>4171</v>
      </c>
      <c r="I1704"/>
      <c r="L1704" s="83"/>
    </row>
    <row r="1705" spans="1:12" x14ac:dyDescent="0.3">
      <c r="A1705" s="77" t="s">
        <v>4173</v>
      </c>
      <c r="B1705" s="77" t="s">
        <v>4174</v>
      </c>
      <c r="C1705" s="77" t="s">
        <v>892</v>
      </c>
      <c r="D1705" s="79"/>
      <c r="F1705" s="77" t="s">
        <v>892</v>
      </c>
      <c r="G1705" s="77" t="s">
        <v>4173</v>
      </c>
      <c r="I1705"/>
      <c r="L1705" s="83"/>
    </row>
    <row r="1706" spans="1:12" x14ac:dyDescent="0.3">
      <c r="A1706" s="77" t="s">
        <v>4175</v>
      </c>
      <c r="B1706" s="77" t="s">
        <v>4176</v>
      </c>
      <c r="C1706" s="77" t="s">
        <v>714</v>
      </c>
      <c r="D1706" s="79"/>
      <c r="F1706" s="77" t="s">
        <v>714</v>
      </c>
      <c r="G1706" s="77" t="s">
        <v>4175</v>
      </c>
      <c r="I1706"/>
      <c r="L1706" s="83"/>
    </row>
    <row r="1707" spans="1:12" x14ac:dyDescent="0.3">
      <c r="A1707" s="77" t="s">
        <v>4177</v>
      </c>
      <c r="B1707" s="77" t="s">
        <v>4178</v>
      </c>
      <c r="C1707" s="77" t="s">
        <v>671</v>
      </c>
      <c r="D1707" s="79"/>
      <c r="F1707" s="77" t="s">
        <v>671</v>
      </c>
      <c r="G1707" s="77" t="s">
        <v>4177</v>
      </c>
      <c r="I1707"/>
      <c r="L1707" s="83"/>
    </row>
    <row r="1708" spans="1:12" x14ac:dyDescent="0.3">
      <c r="A1708" s="77" t="s">
        <v>4179</v>
      </c>
      <c r="B1708" s="77" t="s">
        <v>4180</v>
      </c>
      <c r="C1708" s="77" t="s">
        <v>903</v>
      </c>
      <c r="D1708" s="79"/>
      <c r="F1708" s="77" t="s">
        <v>903</v>
      </c>
      <c r="G1708" s="77" t="s">
        <v>4179</v>
      </c>
      <c r="I1708"/>
      <c r="L1708" s="83"/>
    </row>
    <row r="1709" spans="1:12" x14ac:dyDescent="0.3">
      <c r="A1709" s="77" t="s">
        <v>4181</v>
      </c>
      <c r="B1709" s="77" t="s">
        <v>4182</v>
      </c>
      <c r="C1709" s="77" t="s">
        <v>804</v>
      </c>
      <c r="D1709" s="79"/>
      <c r="F1709" s="77" t="s">
        <v>804</v>
      </c>
      <c r="G1709" s="77" t="s">
        <v>4181</v>
      </c>
      <c r="I1709"/>
      <c r="L1709" s="83"/>
    </row>
    <row r="1710" spans="1:12" x14ac:dyDescent="0.3">
      <c r="A1710" s="77" t="s">
        <v>4183</v>
      </c>
      <c r="B1710" s="77" t="s">
        <v>4184</v>
      </c>
      <c r="C1710" s="77" t="s">
        <v>849</v>
      </c>
      <c r="D1710" s="79"/>
      <c r="F1710" s="77" t="s">
        <v>849</v>
      </c>
      <c r="G1710" s="77" t="s">
        <v>4183</v>
      </c>
      <c r="I1710"/>
      <c r="L1710" s="83"/>
    </row>
    <row r="1711" spans="1:12" x14ac:dyDescent="0.3">
      <c r="A1711" s="77" t="s">
        <v>4185</v>
      </c>
      <c r="B1711" s="77" t="s">
        <v>4186</v>
      </c>
      <c r="C1711" s="77" t="s">
        <v>715</v>
      </c>
      <c r="D1711" s="79"/>
      <c r="F1711" s="77" t="s">
        <v>715</v>
      </c>
      <c r="G1711" s="77" t="s">
        <v>4185</v>
      </c>
      <c r="I1711"/>
      <c r="L1711" s="83"/>
    </row>
    <row r="1712" spans="1:12" x14ac:dyDescent="0.3">
      <c r="A1712" s="77" t="s">
        <v>4187</v>
      </c>
      <c r="B1712" s="77" t="s">
        <v>4188</v>
      </c>
      <c r="C1712" s="77" t="s">
        <v>801</v>
      </c>
      <c r="D1712" s="79"/>
      <c r="F1712" s="77" t="s">
        <v>801</v>
      </c>
      <c r="G1712" s="77" t="s">
        <v>4187</v>
      </c>
      <c r="I1712"/>
      <c r="L1712" s="83"/>
    </row>
    <row r="1713" spans="1:12" x14ac:dyDescent="0.3">
      <c r="A1713" s="77" t="s">
        <v>4189</v>
      </c>
      <c r="B1713" s="77" t="s">
        <v>4190</v>
      </c>
      <c r="C1713" s="77" t="s">
        <v>671</v>
      </c>
      <c r="D1713" s="79"/>
      <c r="F1713" s="77" t="s">
        <v>671</v>
      </c>
      <c r="G1713" s="77" t="s">
        <v>4189</v>
      </c>
      <c r="I1713"/>
      <c r="L1713" s="83"/>
    </row>
    <row r="1714" spans="1:12" x14ac:dyDescent="0.3">
      <c r="A1714" s="77" t="s">
        <v>4191</v>
      </c>
      <c r="B1714" s="77" t="s">
        <v>4192</v>
      </c>
      <c r="C1714" s="77" t="s">
        <v>850</v>
      </c>
      <c r="D1714" s="79"/>
      <c r="F1714" s="77" t="s">
        <v>850</v>
      </c>
      <c r="G1714" s="77" t="s">
        <v>4191</v>
      </c>
      <c r="I1714"/>
      <c r="L1714" s="83"/>
    </row>
    <row r="1715" spans="1:12" x14ac:dyDescent="0.3">
      <c r="A1715" s="77" t="s">
        <v>4193</v>
      </c>
      <c r="B1715" s="77" t="s">
        <v>4194</v>
      </c>
      <c r="C1715" s="77" t="s">
        <v>758</v>
      </c>
      <c r="D1715" s="79"/>
      <c r="F1715" s="77" t="s">
        <v>758</v>
      </c>
      <c r="G1715" s="77" t="s">
        <v>4193</v>
      </c>
      <c r="I1715"/>
      <c r="L1715" s="83"/>
    </row>
    <row r="1716" spans="1:12" x14ac:dyDescent="0.3">
      <c r="A1716" s="77" t="s">
        <v>4195</v>
      </c>
      <c r="B1716" s="77" t="s">
        <v>4196</v>
      </c>
      <c r="C1716" s="77" t="s">
        <v>675</v>
      </c>
      <c r="D1716" s="79"/>
      <c r="F1716" s="77" t="s">
        <v>675</v>
      </c>
      <c r="G1716" s="77" t="s">
        <v>4195</v>
      </c>
      <c r="I1716"/>
      <c r="L1716" s="83"/>
    </row>
    <row r="1717" spans="1:12" x14ac:dyDescent="0.3">
      <c r="A1717" s="77" t="s">
        <v>4197</v>
      </c>
      <c r="B1717" s="77" t="s">
        <v>4198</v>
      </c>
      <c r="C1717" s="77" t="s">
        <v>695</v>
      </c>
      <c r="D1717" s="79"/>
      <c r="F1717" s="77" t="s">
        <v>695</v>
      </c>
      <c r="G1717" s="77" t="s">
        <v>4197</v>
      </c>
      <c r="I1717"/>
      <c r="L1717" s="83"/>
    </row>
    <row r="1718" spans="1:12" x14ac:dyDescent="0.3">
      <c r="A1718" s="77" t="s">
        <v>4199</v>
      </c>
      <c r="B1718" s="77" t="s">
        <v>4200</v>
      </c>
      <c r="C1718" s="77" t="s">
        <v>711</v>
      </c>
      <c r="D1718" s="79"/>
      <c r="F1718" s="77" t="s">
        <v>711</v>
      </c>
      <c r="G1718" s="77" t="s">
        <v>4199</v>
      </c>
      <c r="I1718"/>
      <c r="L1718" s="83"/>
    </row>
    <row r="1719" spans="1:12" x14ac:dyDescent="0.3">
      <c r="A1719" s="77" t="s">
        <v>4201</v>
      </c>
      <c r="B1719" s="77" t="s">
        <v>4202</v>
      </c>
      <c r="C1719" s="77" t="s">
        <v>671</v>
      </c>
      <c r="D1719" s="79"/>
      <c r="F1719" s="77" t="s">
        <v>671</v>
      </c>
      <c r="G1719" s="77" t="s">
        <v>4201</v>
      </c>
      <c r="I1719"/>
      <c r="L1719" s="83"/>
    </row>
    <row r="1720" spans="1:12" x14ac:dyDescent="0.3">
      <c r="A1720" s="77" t="s">
        <v>4203</v>
      </c>
      <c r="B1720" s="77" t="s">
        <v>4204</v>
      </c>
      <c r="C1720" s="77" t="s">
        <v>893</v>
      </c>
      <c r="D1720" s="79"/>
      <c r="F1720" s="77" t="s">
        <v>893</v>
      </c>
      <c r="G1720" s="77" t="s">
        <v>4203</v>
      </c>
      <c r="I1720"/>
      <c r="L1720" s="83"/>
    </row>
    <row r="1721" spans="1:12" x14ac:dyDescent="0.3">
      <c r="A1721" s="77" t="s">
        <v>4205</v>
      </c>
      <c r="B1721" s="77" t="s">
        <v>4206</v>
      </c>
      <c r="C1721" s="77" t="s">
        <v>671</v>
      </c>
      <c r="D1721" s="79"/>
      <c r="F1721" s="77" t="s">
        <v>671</v>
      </c>
      <c r="G1721" s="77" t="s">
        <v>4205</v>
      </c>
      <c r="I1721"/>
      <c r="L1721" s="83"/>
    </row>
    <row r="1722" spans="1:12" x14ac:dyDescent="0.3">
      <c r="A1722" s="77" t="s">
        <v>4207</v>
      </c>
      <c r="B1722" s="77" t="s">
        <v>4208</v>
      </c>
      <c r="C1722" s="77" t="s">
        <v>671</v>
      </c>
      <c r="D1722" s="79"/>
      <c r="F1722" s="77" t="s">
        <v>671</v>
      </c>
      <c r="G1722" s="77" t="s">
        <v>4207</v>
      </c>
      <c r="I1722"/>
      <c r="L1722" s="83"/>
    </row>
    <row r="1723" spans="1:12" x14ac:dyDescent="0.3">
      <c r="A1723" s="77" t="s">
        <v>4209</v>
      </c>
      <c r="B1723" s="77" t="s">
        <v>4210</v>
      </c>
      <c r="C1723" s="77" t="s">
        <v>695</v>
      </c>
      <c r="D1723" s="79"/>
      <c r="F1723" s="77" t="s">
        <v>695</v>
      </c>
      <c r="G1723" s="77" t="s">
        <v>4209</v>
      </c>
      <c r="I1723"/>
      <c r="L1723" s="83"/>
    </row>
    <row r="1724" spans="1:12" x14ac:dyDescent="0.3">
      <c r="A1724" s="77" t="s">
        <v>4211</v>
      </c>
      <c r="B1724" s="77" t="s">
        <v>4212</v>
      </c>
      <c r="C1724" s="77" t="s">
        <v>671</v>
      </c>
      <c r="D1724" s="79"/>
      <c r="F1724" s="77" t="s">
        <v>671</v>
      </c>
      <c r="G1724" s="77" t="s">
        <v>4211</v>
      </c>
      <c r="I1724"/>
      <c r="L1724" s="83"/>
    </row>
    <row r="1725" spans="1:12" x14ac:dyDescent="0.3">
      <c r="A1725" s="77" t="s">
        <v>4213</v>
      </c>
      <c r="B1725" s="77" t="s">
        <v>4214</v>
      </c>
      <c r="C1725" s="77" t="s">
        <v>850</v>
      </c>
      <c r="D1725" s="79"/>
      <c r="F1725" s="77" t="s">
        <v>850</v>
      </c>
      <c r="G1725" s="77" t="s">
        <v>4213</v>
      </c>
      <c r="I1725"/>
      <c r="L1725" s="83"/>
    </row>
    <row r="1726" spans="1:12" x14ac:dyDescent="0.3">
      <c r="A1726" s="77" t="s">
        <v>4215</v>
      </c>
      <c r="B1726" s="77" t="s">
        <v>4216</v>
      </c>
      <c r="C1726" s="77" t="s">
        <v>714</v>
      </c>
      <c r="D1726" s="79"/>
      <c r="F1726" s="77" t="s">
        <v>714</v>
      </c>
      <c r="G1726" s="77" t="s">
        <v>4215</v>
      </c>
      <c r="I1726"/>
      <c r="L1726" s="83"/>
    </row>
    <row r="1727" spans="1:12" x14ac:dyDescent="0.3">
      <c r="A1727" s="77" t="s">
        <v>4217</v>
      </c>
      <c r="B1727" s="77" t="s">
        <v>4218</v>
      </c>
      <c r="C1727" s="77" t="s">
        <v>714</v>
      </c>
      <c r="D1727" s="79"/>
      <c r="F1727" s="77" t="s">
        <v>714</v>
      </c>
      <c r="G1727" s="77" t="s">
        <v>4217</v>
      </c>
      <c r="I1727"/>
      <c r="L1727" s="83"/>
    </row>
    <row r="1728" spans="1:12" x14ac:dyDescent="0.3">
      <c r="A1728" s="77" t="s">
        <v>4219</v>
      </c>
      <c r="B1728" s="77" t="s">
        <v>4220</v>
      </c>
      <c r="C1728" s="77" t="s">
        <v>937</v>
      </c>
      <c r="D1728" s="79"/>
      <c r="F1728" s="77" t="s">
        <v>937</v>
      </c>
      <c r="G1728" s="77" t="s">
        <v>4219</v>
      </c>
      <c r="I1728"/>
      <c r="L1728" s="83"/>
    </row>
    <row r="1729" spans="1:12" x14ac:dyDescent="0.3">
      <c r="A1729" s="77" t="s">
        <v>4221</v>
      </c>
      <c r="B1729" s="77" t="s">
        <v>4222</v>
      </c>
      <c r="C1729" s="77" t="s">
        <v>707</v>
      </c>
      <c r="D1729" s="79"/>
      <c r="F1729" s="77" t="s">
        <v>707</v>
      </c>
      <c r="G1729" s="77" t="s">
        <v>4221</v>
      </c>
      <c r="I1729"/>
      <c r="L1729" s="83"/>
    </row>
    <row r="1730" spans="1:12" x14ac:dyDescent="0.3">
      <c r="A1730" s="77" t="s">
        <v>4223</v>
      </c>
      <c r="B1730" s="77" t="s">
        <v>4224</v>
      </c>
      <c r="C1730" s="77" t="s">
        <v>678</v>
      </c>
      <c r="D1730" s="79"/>
      <c r="F1730" s="77" t="s">
        <v>678</v>
      </c>
      <c r="G1730" s="77" t="s">
        <v>4223</v>
      </c>
      <c r="I1730"/>
      <c r="L1730" s="83"/>
    </row>
    <row r="1731" spans="1:12" x14ac:dyDescent="0.3">
      <c r="A1731" s="77" t="s">
        <v>4225</v>
      </c>
      <c r="B1731" s="77" t="s">
        <v>4226</v>
      </c>
      <c r="C1731" s="77" t="s">
        <v>876</v>
      </c>
      <c r="D1731" s="79"/>
      <c r="F1731" s="77" t="s">
        <v>876</v>
      </c>
      <c r="G1731" s="77" t="s">
        <v>4225</v>
      </c>
      <c r="I1731"/>
      <c r="L1731" s="83"/>
    </row>
    <row r="1732" spans="1:12" x14ac:dyDescent="0.3">
      <c r="A1732" s="77" t="s">
        <v>4227</v>
      </c>
      <c r="B1732" s="77" t="s">
        <v>4228</v>
      </c>
      <c r="C1732" s="77" t="s">
        <v>714</v>
      </c>
      <c r="D1732" s="79"/>
      <c r="F1732" s="77" t="s">
        <v>714</v>
      </c>
      <c r="G1732" s="77" t="s">
        <v>4227</v>
      </c>
      <c r="I1732"/>
      <c r="L1732" s="83"/>
    </row>
    <row r="1733" spans="1:12" x14ac:dyDescent="0.3">
      <c r="A1733" s="77" t="s">
        <v>4229</v>
      </c>
      <c r="B1733" s="77" t="s">
        <v>4230</v>
      </c>
      <c r="C1733" s="77" t="s">
        <v>740</v>
      </c>
      <c r="D1733" s="79"/>
      <c r="F1733" s="77" t="s">
        <v>740</v>
      </c>
      <c r="G1733" s="77" t="s">
        <v>4229</v>
      </c>
      <c r="I1733"/>
      <c r="L1733" s="83"/>
    </row>
    <row r="1734" spans="1:12" x14ac:dyDescent="0.3">
      <c r="A1734" s="77" t="s">
        <v>4231</v>
      </c>
      <c r="B1734" s="77" t="s">
        <v>4232</v>
      </c>
      <c r="C1734" s="77" t="s">
        <v>714</v>
      </c>
      <c r="D1734" s="79"/>
      <c r="F1734" s="77" t="s">
        <v>714</v>
      </c>
      <c r="G1734" s="77" t="s">
        <v>4231</v>
      </c>
      <c r="I1734"/>
      <c r="L1734" s="83"/>
    </row>
    <row r="1735" spans="1:12" x14ac:dyDescent="0.3">
      <c r="A1735" s="77" t="s">
        <v>4233</v>
      </c>
      <c r="B1735" s="77" t="s">
        <v>4234</v>
      </c>
      <c r="C1735" s="77" t="s">
        <v>757</v>
      </c>
      <c r="D1735" s="79"/>
      <c r="F1735" s="77" t="s">
        <v>757</v>
      </c>
      <c r="G1735" s="77" t="s">
        <v>4233</v>
      </c>
      <c r="I1735"/>
      <c r="L1735" s="83"/>
    </row>
    <row r="1736" spans="1:12" x14ac:dyDescent="0.3">
      <c r="A1736" s="77" t="s">
        <v>4235</v>
      </c>
      <c r="B1736" s="77" t="s">
        <v>4236</v>
      </c>
      <c r="C1736" s="77" t="s">
        <v>892</v>
      </c>
      <c r="D1736" s="79"/>
      <c r="F1736" s="77" t="s">
        <v>892</v>
      </c>
      <c r="G1736" s="77" t="s">
        <v>4235</v>
      </c>
      <c r="I1736"/>
      <c r="L1736" s="83"/>
    </row>
    <row r="1737" spans="1:12" x14ac:dyDescent="0.3">
      <c r="A1737" s="77" t="s">
        <v>4237</v>
      </c>
      <c r="B1737" s="77" t="s">
        <v>4238</v>
      </c>
      <c r="C1737" s="77" t="s">
        <v>893</v>
      </c>
      <c r="D1737" s="79"/>
      <c r="F1737" s="77" t="s">
        <v>893</v>
      </c>
      <c r="G1737" s="77" t="s">
        <v>4237</v>
      </c>
      <c r="I1737"/>
      <c r="L1737" s="83"/>
    </row>
    <row r="1738" spans="1:12" x14ac:dyDescent="0.3">
      <c r="A1738" s="77" t="s">
        <v>4239</v>
      </c>
      <c r="B1738" s="77" t="s">
        <v>4240</v>
      </c>
      <c r="C1738" s="77" t="s">
        <v>722</v>
      </c>
      <c r="D1738" s="79"/>
      <c r="F1738" s="77" t="s">
        <v>722</v>
      </c>
      <c r="G1738" s="77" t="s">
        <v>4239</v>
      </c>
      <c r="I1738"/>
      <c r="L1738" s="83"/>
    </row>
    <row r="1739" spans="1:12" x14ac:dyDescent="0.3">
      <c r="A1739" s="77" t="s">
        <v>4241</v>
      </c>
      <c r="B1739" s="77" t="s">
        <v>4242</v>
      </c>
      <c r="C1739" s="77" t="s">
        <v>743</v>
      </c>
      <c r="D1739" s="79"/>
      <c r="F1739" s="77" t="s">
        <v>743</v>
      </c>
      <c r="G1739" s="77" t="s">
        <v>4241</v>
      </c>
      <c r="I1739"/>
      <c r="L1739" s="83"/>
    </row>
    <row r="1740" spans="1:12" x14ac:dyDescent="0.3">
      <c r="A1740" s="77" t="s">
        <v>4243</v>
      </c>
      <c r="B1740" s="77" t="s">
        <v>4244</v>
      </c>
      <c r="C1740" s="77" t="s">
        <v>919</v>
      </c>
      <c r="D1740" s="79"/>
      <c r="F1740" s="77" t="s">
        <v>919</v>
      </c>
      <c r="G1740" s="77" t="s">
        <v>4243</v>
      </c>
      <c r="I1740"/>
      <c r="L1740" s="83"/>
    </row>
    <row r="1741" spans="1:12" x14ac:dyDescent="0.3">
      <c r="A1741" s="77" t="s">
        <v>4245</v>
      </c>
      <c r="B1741" s="77" t="s">
        <v>4246</v>
      </c>
      <c r="C1741" s="77" t="s">
        <v>671</v>
      </c>
      <c r="D1741" s="79"/>
      <c r="F1741" s="77" t="s">
        <v>671</v>
      </c>
      <c r="G1741" s="77" t="s">
        <v>4245</v>
      </c>
      <c r="I1741"/>
      <c r="L1741" s="83"/>
    </row>
    <row r="1742" spans="1:12" x14ac:dyDescent="0.3">
      <c r="A1742" s="77" t="s">
        <v>4247</v>
      </c>
      <c r="B1742" s="77" t="s">
        <v>4248</v>
      </c>
      <c r="C1742" s="77" t="s">
        <v>674</v>
      </c>
      <c r="D1742" s="79"/>
      <c r="F1742" s="77" t="s">
        <v>674</v>
      </c>
      <c r="G1742" s="77" t="s">
        <v>4247</v>
      </c>
      <c r="I1742"/>
      <c r="L1742" s="83"/>
    </row>
    <row r="1743" spans="1:12" x14ac:dyDescent="0.3">
      <c r="A1743" s="77" t="s">
        <v>4249</v>
      </c>
      <c r="B1743" s="77" t="s">
        <v>4250</v>
      </c>
      <c r="C1743" s="77" t="s">
        <v>736</v>
      </c>
      <c r="D1743" s="79"/>
      <c r="F1743" s="77" t="s">
        <v>736</v>
      </c>
      <c r="G1743" s="77" t="s">
        <v>4249</v>
      </c>
      <c r="I1743"/>
      <c r="L1743" s="83"/>
    </row>
    <row r="1744" spans="1:12" x14ac:dyDescent="0.3">
      <c r="A1744" s="77" t="s">
        <v>4251</v>
      </c>
      <c r="B1744" s="77" t="s">
        <v>4252</v>
      </c>
      <c r="C1744" s="77" t="s">
        <v>953</v>
      </c>
      <c r="D1744" s="79"/>
      <c r="F1744" s="77" t="s">
        <v>953</v>
      </c>
      <c r="G1744" s="77" t="s">
        <v>4251</v>
      </c>
      <c r="I1744"/>
      <c r="L1744" s="83"/>
    </row>
    <row r="1745" spans="1:12" x14ac:dyDescent="0.3">
      <c r="A1745" s="77" t="s">
        <v>4253</v>
      </c>
      <c r="B1745" s="77" t="s">
        <v>4254</v>
      </c>
      <c r="C1745" s="77" t="s">
        <v>722</v>
      </c>
      <c r="D1745" s="79"/>
      <c r="F1745" s="77" t="s">
        <v>722</v>
      </c>
      <c r="G1745" s="77" t="s">
        <v>4253</v>
      </c>
      <c r="I1745"/>
      <c r="L1745" s="83"/>
    </row>
    <row r="1746" spans="1:12" x14ac:dyDescent="0.3">
      <c r="A1746" s="77" t="s">
        <v>4255</v>
      </c>
      <c r="B1746" s="77" t="s">
        <v>4256</v>
      </c>
      <c r="C1746" s="77" t="s">
        <v>940</v>
      </c>
      <c r="D1746" s="79"/>
      <c r="F1746" s="77" t="s">
        <v>940</v>
      </c>
      <c r="G1746" s="77" t="s">
        <v>4255</v>
      </c>
      <c r="I1746"/>
      <c r="L1746" s="83"/>
    </row>
    <row r="1747" spans="1:12" x14ac:dyDescent="0.3">
      <c r="A1747" s="77" t="s">
        <v>4257</v>
      </c>
      <c r="B1747" s="77" t="s">
        <v>4258</v>
      </c>
      <c r="C1747" s="77" t="s">
        <v>940</v>
      </c>
      <c r="D1747" s="79"/>
      <c r="F1747" s="77" t="s">
        <v>940</v>
      </c>
      <c r="G1747" s="77" t="s">
        <v>4257</v>
      </c>
      <c r="I1747"/>
      <c r="L1747" s="83"/>
    </row>
    <row r="1748" spans="1:12" x14ac:dyDescent="0.3">
      <c r="A1748" s="77" t="s">
        <v>4259</v>
      </c>
      <c r="B1748" s="77" t="s">
        <v>4260</v>
      </c>
      <c r="C1748" s="77" t="s">
        <v>830</v>
      </c>
      <c r="D1748" s="79"/>
      <c r="F1748" s="77" t="s">
        <v>830</v>
      </c>
      <c r="G1748" s="77" t="s">
        <v>4259</v>
      </c>
      <c r="I1748"/>
      <c r="L1748" s="83"/>
    </row>
    <row r="1749" spans="1:12" x14ac:dyDescent="0.3">
      <c r="A1749" s="77" t="s">
        <v>4261</v>
      </c>
      <c r="B1749" s="77" t="s">
        <v>4262</v>
      </c>
      <c r="C1749" s="77" t="s">
        <v>710</v>
      </c>
      <c r="D1749" s="79"/>
      <c r="F1749" s="77" t="s">
        <v>710</v>
      </c>
      <c r="G1749" s="77" t="s">
        <v>4261</v>
      </c>
      <c r="I1749"/>
      <c r="L1749" s="83"/>
    </row>
    <row r="1750" spans="1:12" x14ac:dyDescent="0.3">
      <c r="A1750" s="77" t="s">
        <v>4263</v>
      </c>
      <c r="B1750" s="77" t="s">
        <v>4264</v>
      </c>
      <c r="C1750" s="77" t="s">
        <v>702</v>
      </c>
      <c r="D1750" s="79"/>
      <c r="F1750" s="77" t="s">
        <v>702</v>
      </c>
      <c r="G1750" s="77" t="s">
        <v>4263</v>
      </c>
      <c r="I1750"/>
      <c r="L1750" s="83"/>
    </row>
    <row r="1751" spans="1:12" x14ac:dyDescent="0.3">
      <c r="A1751" s="77" t="s">
        <v>4265</v>
      </c>
      <c r="B1751" s="77" t="s">
        <v>4266</v>
      </c>
      <c r="C1751" s="77" t="s">
        <v>702</v>
      </c>
      <c r="D1751" s="79"/>
      <c r="F1751" s="77" t="s">
        <v>702</v>
      </c>
      <c r="G1751" s="77" t="s">
        <v>4265</v>
      </c>
      <c r="I1751"/>
      <c r="L1751" s="83"/>
    </row>
    <row r="1752" spans="1:12" x14ac:dyDescent="0.3">
      <c r="A1752" s="77" t="s">
        <v>4267</v>
      </c>
      <c r="B1752" s="77" t="s">
        <v>4268</v>
      </c>
      <c r="C1752" s="77" t="s">
        <v>710</v>
      </c>
      <c r="D1752" s="79"/>
      <c r="F1752" s="77" t="s">
        <v>710</v>
      </c>
      <c r="G1752" s="77" t="s">
        <v>4267</v>
      </c>
      <c r="I1752"/>
      <c r="L1752" s="83"/>
    </row>
    <row r="1753" spans="1:12" x14ac:dyDescent="0.3">
      <c r="A1753" s="77" t="s">
        <v>4269</v>
      </c>
      <c r="B1753" s="77" t="s">
        <v>4270</v>
      </c>
      <c r="C1753" s="77" t="s">
        <v>809</v>
      </c>
      <c r="D1753" s="79"/>
      <c r="F1753" s="77" t="s">
        <v>809</v>
      </c>
      <c r="G1753" s="77" t="s">
        <v>4269</v>
      </c>
      <c r="I1753"/>
      <c r="L1753" s="83"/>
    </row>
    <row r="1754" spans="1:12" x14ac:dyDescent="0.3">
      <c r="A1754" s="77" t="s">
        <v>4271</v>
      </c>
      <c r="B1754" s="77" t="s">
        <v>4272</v>
      </c>
      <c r="C1754" s="77" t="s">
        <v>714</v>
      </c>
      <c r="D1754" s="79"/>
      <c r="F1754" s="77" t="s">
        <v>714</v>
      </c>
      <c r="G1754" s="77" t="s">
        <v>4271</v>
      </c>
      <c r="I1754"/>
      <c r="L1754" s="83"/>
    </row>
    <row r="1755" spans="1:12" x14ac:dyDescent="0.3">
      <c r="A1755" s="77" t="s">
        <v>4273</v>
      </c>
      <c r="B1755" s="77" t="s">
        <v>4274</v>
      </c>
      <c r="C1755" s="77" t="s">
        <v>674</v>
      </c>
      <c r="D1755" s="79"/>
      <c r="F1755" s="77" t="s">
        <v>674</v>
      </c>
      <c r="G1755" s="77" t="s">
        <v>4273</v>
      </c>
      <c r="I1755"/>
      <c r="L1755" s="83"/>
    </row>
    <row r="1756" spans="1:12" x14ac:dyDescent="0.3">
      <c r="A1756" s="77" t="s">
        <v>4275</v>
      </c>
      <c r="B1756" s="77" t="s">
        <v>4276</v>
      </c>
      <c r="C1756" s="77" t="s">
        <v>829</v>
      </c>
      <c r="D1756" s="79"/>
      <c r="F1756" s="77" t="s">
        <v>829</v>
      </c>
      <c r="G1756" s="77" t="s">
        <v>4275</v>
      </c>
      <c r="I1756"/>
      <c r="L1756" s="83"/>
    </row>
    <row r="1757" spans="1:12" x14ac:dyDescent="0.3">
      <c r="A1757" s="77" t="s">
        <v>4277</v>
      </c>
      <c r="B1757" s="77" t="s">
        <v>4278</v>
      </c>
      <c r="C1757" s="77" t="s">
        <v>740</v>
      </c>
      <c r="D1757" s="79"/>
      <c r="F1757" s="77" t="s">
        <v>740</v>
      </c>
      <c r="G1757" s="77" t="s">
        <v>4277</v>
      </c>
      <c r="I1757"/>
      <c r="L1757" s="83"/>
    </row>
    <row r="1758" spans="1:12" x14ac:dyDescent="0.3">
      <c r="A1758" s="77" t="s">
        <v>4279</v>
      </c>
      <c r="B1758" s="77" t="s">
        <v>4280</v>
      </c>
      <c r="C1758" s="77" t="s">
        <v>702</v>
      </c>
      <c r="D1758" s="79"/>
      <c r="F1758" s="77" t="s">
        <v>702</v>
      </c>
      <c r="G1758" s="77" t="s">
        <v>4279</v>
      </c>
      <c r="I1758"/>
      <c r="L1758" s="83"/>
    </row>
    <row r="1759" spans="1:12" x14ac:dyDescent="0.3">
      <c r="A1759" s="77" t="s">
        <v>4281</v>
      </c>
      <c r="B1759" s="77" t="s">
        <v>4282</v>
      </c>
      <c r="C1759" s="77" t="s">
        <v>893</v>
      </c>
      <c r="D1759" s="79"/>
      <c r="F1759" s="77" t="s">
        <v>893</v>
      </c>
      <c r="G1759" s="77" t="s">
        <v>4281</v>
      </c>
      <c r="I1759"/>
      <c r="L1759" s="83"/>
    </row>
    <row r="1760" spans="1:12" x14ac:dyDescent="0.3">
      <c r="A1760" s="77" t="s">
        <v>4283</v>
      </c>
      <c r="B1760" s="77" t="s">
        <v>4284</v>
      </c>
      <c r="C1760" s="77" t="s">
        <v>829</v>
      </c>
      <c r="D1760" s="79"/>
      <c r="F1760" s="77" t="s">
        <v>829</v>
      </c>
      <c r="G1760" s="77" t="s">
        <v>4283</v>
      </c>
      <c r="I1760"/>
      <c r="L1760" s="83"/>
    </row>
    <row r="1761" spans="1:12" x14ac:dyDescent="0.3">
      <c r="A1761" s="77" t="s">
        <v>4285</v>
      </c>
      <c r="B1761" s="77" t="s">
        <v>4286</v>
      </c>
      <c r="C1761" s="77" t="s">
        <v>925</v>
      </c>
      <c r="D1761" s="79"/>
      <c r="F1761" s="77" t="s">
        <v>925</v>
      </c>
      <c r="G1761" s="77" t="s">
        <v>4285</v>
      </c>
      <c r="I1761"/>
      <c r="L1761" s="83"/>
    </row>
    <row r="1762" spans="1:12" x14ac:dyDescent="0.3">
      <c r="A1762" s="77" t="s">
        <v>4287</v>
      </c>
      <c r="B1762" s="77" t="s">
        <v>4288</v>
      </c>
      <c r="C1762" s="77" t="s">
        <v>903</v>
      </c>
      <c r="D1762" s="79"/>
      <c r="F1762" s="77" t="s">
        <v>903</v>
      </c>
      <c r="G1762" s="77" t="s">
        <v>4287</v>
      </c>
      <c r="I1762"/>
      <c r="L1762" s="83"/>
    </row>
    <row r="1763" spans="1:12" x14ac:dyDescent="0.3">
      <c r="A1763" s="77" t="s">
        <v>4289</v>
      </c>
      <c r="B1763" s="77" t="s">
        <v>4290</v>
      </c>
      <c r="C1763" s="77" t="s">
        <v>903</v>
      </c>
      <c r="D1763" s="79"/>
      <c r="F1763" s="77" t="s">
        <v>903</v>
      </c>
      <c r="G1763" s="77" t="s">
        <v>4289</v>
      </c>
      <c r="I1763"/>
      <c r="L1763" s="83"/>
    </row>
    <row r="1764" spans="1:12" x14ac:dyDescent="0.3">
      <c r="A1764" s="77" t="s">
        <v>4291</v>
      </c>
      <c r="B1764" s="77" t="s">
        <v>4292</v>
      </c>
      <c r="C1764" s="77" t="s">
        <v>940</v>
      </c>
      <c r="D1764" s="79"/>
      <c r="F1764" s="77" t="s">
        <v>940</v>
      </c>
      <c r="G1764" s="77" t="s">
        <v>4291</v>
      </c>
      <c r="I1764"/>
      <c r="L1764" s="83"/>
    </row>
    <row r="1765" spans="1:12" x14ac:dyDescent="0.3">
      <c r="A1765" s="77" t="s">
        <v>4293</v>
      </c>
      <c r="B1765" s="77" t="s">
        <v>4294</v>
      </c>
      <c r="C1765" s="77" t="s">
        <v>695</v>
      </c>
      <c r="D1765" s="79"/>
      <c r="F1765" s="77" t="s">
        <v>695</v>
      </c>
      <c r="G1765" s="77" t="s">
        <v>4293</v>
      </c>
      <c r="I1765"/>
      <c r="L1765" s="83"/>
    </row>
    <row r="1766" spans="1:12" x14ac:dyDescent="0.3">
      <c r="A1766" s="77" t="s">
        <v>4295</v>
      </c>
      <c r="B1766" s="77" t="s">
        <v>4296</v>
      </c>
      <c r="C1766" s="77" t="s">
        <v>678</v>
      </c>
      <c r="D1766" s="79"/>
      <c r="F1766" s="77" t="s">
        <v>678</v>
      </c>
      <c r="G1766" s="77" t="s">
        <v>4295</v>
      </c>
      <c r="I1766"/>
      <c r="L1766" s="83"/>
    </row>
    <row r="1767" spans="1:12" x14ac:dyDescent="0.3">
      <c r="A1767" s="77" t="s">
        <v>4297</v>
      </c>
      <c r="B1767" s="77" t="s">
        <v>4298</v>
      </c>
      <c r="C1767" s="77" t="s">
        <v>670</v>
      </c>
      <c r="D1767" s="79"/>
      <c r="F1767" s="77" t="s">
        <v>670</v>
      </c>
      <c r="G1767" s="77" t="s">
        <v>4297</v>
      </c>
      <c r="I1767"/>
      <c r="L1767" s="83"/>
    </row>
    <row r="1768" spans="1:12" x14ac:dyDescent="0.3">
      <c r="A1768" s="77" t="s">
        <v>4299</v>
      </c>
      <c r="B1768" s="77" t="s">
        <v>4300</v>
      </c>
      <c r="C1768" s="77" t="s">
        <v>671</v>
      </c>
      <c r="D1768" s="79"/>
      <c r="F1768" s="77" t="s">
        <v>671</v>
      </c>
      <c r="G1768" s="77" t="s">
        <v>4299</v>
      </c>
      <c r="I1768"/>
      <c r="L1768" s="83"/>
    </row>
    <row r="1769" spans="1:12" x14ac:dyDescent="0.3">
      <c r="A1769" s="77" t="s">
        <v>4301</v>
      </c>
      <c r="B1769" s="77" t="s">
        <v>4302</v>
      </c>
      <c r="C1769" s="77" t="s">
        <v>674</v>
      </c>
      <c r="D1769" s="79"/>
      <c r="F1769" s="77" t="s">
        <v>674</v>
      </c>
      <c r="G1769" s="77" t="s">
        <v>4301</v>
      </c>
      <c r="I1769"/>
      <c r="L1769" s="83"/>
    </row>
    <row r="1770" spans="1:12" x14ac:dyDescent="0.3">
      <c r="A1770" s="77" t="s">
        <v>4303</v>
      </c>
      <c r="B1770" s="77" t="s">
        <v>4304</v>
      </c>
      <c r="C1770" s="77" t="s">
        <v>695</v>
      </c>
      <c r="D1770" s="79"/>
      <c r="F1770" s="77" t="s">
        <v>695</v>
      </c>
      <c r="G1770" s="77" t="s">
        <v>4303</v>
      </c>
      <c r="I1770"/>
      <c r="L1770" s="83"/>
    </row>
    <row r="1771" spans="1:12" x14ac:dyDescent="0.3">
      <c r="A1771" s="77" t="s">
        <v>4305</v>
      </c>
      <c r="B1771" s="77" t="s">
        <v>4306</v>
      </c>
      <c r="C1771" s="77" t="s">
        <v>732</v>
      </c>
      <c r="D1771" s="79"/>
      <c r="F1771" s="77" t="s">
        <v>732</v>
      </c>
      <c r="G1771" s="77" t="s">
        <v>4305</v>
      </c>
      <c r="I1771"/>
      <c r="L1771" s="83"/>
    </row>
    <row r="1772" spans="1:12" x14ac:dyDescent="0.3">
      <c r="A1772" s="77" t="s">
        <v>4307</v>
      </c>
      <c r="B1772" s="77" t="s">
        <v>4308</v>
      </c>
      <c r="C1772" s="77" t="s">
        <v>836</v>
      </c>
      <c r="D1772" s="79"/>
      <c r="F1772" s="77" t="s">
        <v>836</v>
      </c>
      <c r="G1772" s="77" t="s">
        <v>4307</v>
      </c>
      <c r="I1772"/>
      <c r="L1772" s="83"/>
    </row>
    <row r="1773" spans="1:12" x14ac:dyDescent="0.3">
      <c r="A1773" s="77" t="s">
        <v>4309</v>
      </c>
      <c r="B1773" s="77" t="s">
        <v>4310</v>
      </c>
      <c r="C1773" s="77" t="s">
        <v>710</v>
      </c>
      <c r="D1773" s="79"/>
      <c r="F1773" s="77" t="s">
        <v>710</v>
      </c>
      <c r="G1773" s="77" t="s">
        <v>4309</v>
      </c>
      <c r="I1773"/>
      <c r="L1773" s="83"/>
    </row>
    <row r="1774" spans="1:12" x14ac:dyDescent="0.3">
      <c r="A1774" s="77" t="s">
        <v>4311</v>
      </c>
      <c r="B1774" s="77" t="s">
        <v>4312</v>
      </c>
      <c r="C1774" s="77" t="s">
        <v>714</v>
      </c>
      <c r="D1774" s="79"/>
      <c r="F1774" s="77" t="s">
        <v>714</v>
      </c>
      <c r="G1774" s="77" t="s">
        <v>4311</v>
      </c>
      <c r="I1774"/>
      <c r="L1774" s="83"/>
    </row>
    <row r="1775" spans="1:12" x14ac:dyDescent="0.3">
      <c r="A1775" s="77" t="s">
        <v>4313</v>
      </c>
      <c r="B1775" s="77" t="s">
        <v>4314</v>
      </c>
      <c r="C1775" s="77" t="s">
        <v>732</v>
      </c>
      <c r="D1775" s="79"/>
      <c r="F1775" s="77" t="s">
        <v>732</v>
      </c>
      <c r="G1775" s="77" t="s">
        <v>4313</v>
      </c>
      <c r="I1775"/>
      <c r="L1775" s="83"/>
    </row>
    <row r="1776" spans="1:12" x14ac:dyDescent="0.3">
      <c r="A1776" s="77" t="s">
        <v>4315</v>
      </c>
      <c r="B1776" s="77" t="s">
        <v>4316</v>
      </c>
      <c r="C1776" s="77" t="s">
        <v>725</v>
      </c>
      <c r="D1776" s="79"/>
      <c r="F1776" s="77" t="s">
        <v>725</v>
      </c>
      <c r="G1776" s="77" t="s">
        <v>4315</v>
      </c>
      <c r="I1776"/>
      <c r="L1776" s="83"/>
    </row>
    <row r="1777" spans="1:12" x14ac:dyDescent="0.3">
      <c r="A1777" s="77" t="s">
        <v>4317</v>
      </c>
      <c r="B1777" s="77" t="s">
        <v>4318</v>
      </c>
      <c r="C1777" s="77" t="s">
        <v>820</v>
      </c>
      <c r="D1777" s="79"/>
      <c r="F1777" s="77" t="s">
        <v>820</v>
      </c>
      <c r="G1777" s="77" t="s">
        <v>4317</v>
      </c>
      <c r="I1777"/>
      <c r="L1777" s="83"/>
    </row>
    <row r="1778" spans="1:12" x14ac:dyDescent="0.3">
      <c r="A1778" s="77" t="s">
        <v>4319</v>
      </c>
      <c r="B1778" s="77" t="s">
        <v>4320</v>
      </c>
      <c r="C1778" s="77" t="s">
        <v>840</v>
      </c>
      <c r="D1778" s="79"/>
      <c r="F1778" s="77" t="s">
        <v>840</v>
      </c>
      <c r="G1778" s="77" t="s">
        <v>4319</v>
      </c>
      <c r="I1778"/>
      <c r="L1778" s="83"/>
    </row>
    <row r="1779" spans="1:12" x14ac:dyDescent="0.3">
      <c r="A1779" s="77" t="s">
        <v>4321</v>
      </c>
      <c r="B1779" s="77" t="s">
        <v>4322</v>
      </c>
      <c r="C1779" s="77" t="s">
        <v>876</v>
      </c>
      <c r="D1779" s="79"/>
      <c r="F1779" s="77" t="s">
        <v>876</v>
      </c>
      <c r="G1779" s="77" t="s">
        <v>4321</v>
      </c>
      <c r="I1779"/>
      <c r="L1779" s="83"/>
    </row>
    <row r="1780" spans="1:12" x14ac:dyDescent="0.3">
      <c r="A1780" s="77" t="s">
        <v>4323</v>
      </c>
      <c r="B1780" s="77" t="s">
        <v>4324</v>
      </c>
      <c r="C1780" s="77" t="s">
        <v>690</v>
      </c>
      <c r="D1780" s="79"/>
      <c r="F1780" s="77" t="s">
        <v>690</v>
      </c>
      <c r="G1780" s="77" t="s">
        <v>4323</v>
      </c>
      <c r="I1780"/>
      <c r="L1780" s="83"/>
    </row>
    <row r="1781" spans="1:12" x14ac:dyDescent="0.3">
      <c r="A1781" s="77" t="s">
        <v>4325</v>
      </c>
      <c r="B1781" s="77" t="s">
        <v>4326</v>
      </c>
      <c r="C1781" s="77" t="s">
        <v>671</v>
      </c>
      <c r="D1781" s="79"/>
      <c r="F1781" s="77" t="s">
        <v>671</v>
      </c>
      <c r="G1781" s="77" t="s">
        <v>4325</v>
      </c>
      <c r="I1781"/>
      <c r="L1781" s="83"/>
    </row>
    <row r="1782" spans="1:12" x14ac:dyDescent="0.3">
      <c r="A1782" s="77" t="s">
        <v>4327</v>
      </c>
      <c r="B1782" s="77" t="s">
        <v>4328</v>
      </c>
      <c r="C1782" s="77" t="s">
        <v>922</v>
      </c>
      <c r="D1782" s="79"/>
      <c r="F1782" s="77" t="s">
        <v>922</v>
      </c>
      <c r="G1782" s="77" t="s">
        <v>4327</v>
      </c>
      <c r="I1782"/>
      <c r="L1782" s="83"/>
    </row>
    <row r="1783" spans="1:12" x14ac:dyDescent="0.3">
      <c r="A1783" s="77" t="s">
        <v>4329</v>
      </c>
      <c r="B1783" s="77" t="s">
        <v>4330</v>
      </c>
      <c r="C1783" s="77" t="s">
        <v>868</v>
      </c>
      <c r="D1783" s="79"/>
      <c r="F1783" s="77" t="s">
        <v>868</v>
      </c>
      <c r="G1783" s="77" t="s">
        <v>4329</v>
      </c>
      <c r="I1783"/>
      <c r="L1783" s="83"/>
    </row>
    <row r="1784" spans="1:12" x14ac:dyDescent="0.3">
      <c r="A1784" s="77" t="s">
        <v>4331</v>
      </c>
      <c r="B1784" s="77" t="s">
        <v>4332</v>
      </c>
      <c r="C1784" s="77" t="s">
        <v>757</v>
      </c>
      <c r="D1784" s="79"/>
      <c r="F1784" s="77" t="s">
        <v>757</v>
      </c>
      <c r="G1784" s="77" t="s">
        <v>4331</v>
      </c>
      <c r="I1784"/>
      <c r="L1784" s="83"/>
    </row>
    <row r="1785" spans="1:12" x14ac:dyDescent="0.3">
      <c r="A1785" s="77" t="s">
        <v>4333</v>
      </c>
      <c r="B1785" s="77" t="s">
        <v>4334</v>
      </c>
      <c r="C1785" s="77" t="s">
        <v>833</v>
      </c>
      <c r="D1785" s="79"/>
      <c r="F1785" s="77" t="s">
        <v>833</v>
      </c>
      <c r="G1785" s="77" t="s">
        <v>4333</v>
      </c>
      <c r="I1785"/>
      <c r="L1785" s="83"/>
    </row>
    <row r="1786" spans="1:12" x14ac:dyDescent="0.3">
      <c r="A1786" s="77" t="s">
        <v>4335</v>
      </c>
      <c r="B1786" s="77" t="s">
        <v>4336</v>
      </c>
      <c r="C1786" s="77" t="s">
        <v>671</v>
      </c>
      <c r="D1786" s="79"/>
      <c r="F1786" s="77" t="s">
        <v>671</v>
      </c>
      <c r="G1786" s="77" t="s">
        <v>4335</v>
      </c>
      <c r="I1786"/>
      <c r="L1786" s="83"/>
    </row>
    <row r="1787" spans="1:12" x14ac:dyDescent="0.3">
      <c r="A1787" s="77" t="s">
        <v>4337</v>
      </c>
      <c r="B1787" s="77" t="s">
        <v>4338</v>
      </c>
      <c r="C1787" s="77" t="s">
        <v>719</v>
      </c>
      <c r="D1787" s="79"/>
      <c r="F1787" s="77" t="s">
        <v>719</v>
      </c>
      <c r="G1787" s="77" t="s">
        <v>4337</v>
      </c>
      <c r="I1787"/>
      <c r="L1787" s="83"/>
    </row>
    <row r="1788" spans="1:12" x14ac:dyDescent="0.3">
      <c r="A1788" s="77" t="s">
        <v>4339</v>
      </c>
      <c r="B1788" s="77" t="s">
        <v>4340</v>
      </c>
      <c r="C1788" s="77" t="s">
        <v>800</v>
      </c>
      <c r="D1788" s="79"/>
      <c r="F1788" s="77" t="s">
        <v>800</v>
      </c>
      <c r="G1788" s="77" t="s">
        <v>4339</v>
      </c>
      <c r="I1788"/>
      <c r="L1788" s="83"/>
    </row>
    <row r="1789" spans="1:12" x14ac:dyDescent="0.3">
      <c r="A1789" s="77" t="s">
        <v>4341</v>
      </c>
      <c r="B1789" s="77" t="s">
        <v>4342</v>
      </c>
      <c r="C1789" s="77" t="s">
        <v>800</v>
      </c>
      <c r="D1789" s="79"/>
      <c r="F1789" s="77" t="s">
        <v>800</v>
      </c>
      <c r="G1789" s="77" t="s">
        <v>4341</v>
      </c>
      <c r="I1789"/>
      <c r="L1789" s="83"/>
    </row>
    <row r="1790" spans="1:12" x14ac:dyDescent="0.3">
      <c r="A1790" s="77" t="s">
        <v>4343</v>
      </c>
      <c r="B1790" s="77" t="s">
        <v>4344</v>
      </c>
      <c r="C1790" s="77" t="s">
        <v>675</v>
      </c>
      <c r="D1790" s="79"/>
      <c r="F1790" s="77" t="s">
        <v>675</v>
      </c>
      <c r="G1790" s="77" t="s">
        <v>4343</v>
      </c>
      <c r="I1790"/>
      <c r="L1790" s="83"/>
    </row>
    <row r="1791" spans="1:12" x14ac:dyDescent="0.3">
      <c r="A1791" s="77" t="s">
        <v>4345</v>
      </c>
      <c r="B1791" s="77" t="s">
        <v>4346</v>
      </c>
      <c r="C1791" s="77" t="s">
        <v>719</v>
      </c>
      <c r="D1791" s="79"/>
      <c r="F1791" s="77" t="s">
        <v>719</v>
      </c>
      <c r="G1791" s="77" t="s">
        <v>4345</v>
      </c>
      <c r="I1791"/>
      <c r="L1791" s="83"/>
    </row>
    <row r="1792" spans="1:12" x14ac:dyDescent="0.3">
      <c r="A1792" s="77" t="s">
        <v>4347</v>
      </c>
      <c r="B1792" s="77" t="s">
        <v>4348</v>
      </c>
      <c r="C1792" s="77" t="s">
        <v>754</v>
      </c>
      <c r="D1792" s="79"/>
      <c r="F1792" s="77" t="s">
        <v>754</v>
      </c>
      <c r="G1792" s="77" t="s">
        <v>4347</v>
      </c>
      <c r="I1792"/>
      <c r="L1792" s="83"/>
    </row>
    <row r="1793" spans="1:12" x14ac:dyDescent="0.3">
      <c r="A1793" s="77" t="s">
        <v>4349</v>
      </c>
      <c r="B1793" s="77" t="s">
        <v>4350</v>
      </c>
      <c r="C1793" s="77" t="s">
        <v>733</v>
      </c>
      <c r="D1793" s="79"/>
      <c r="F1793" s="77" t="s">
        <v>733</v>
      </c>
      <c r="G1793" s="77" t="s">
        <v>4349</v>
      </c>
      <c r="I1793"/>
      <c r="L1793" s="83"/>
    </row>
    <row r="1794" spans="1:12" x14ac:dyDescent="0.3">
      <c r="A1794" s="77" t="s">
        <v>4351</v>
      </c>
      <c r="B1794" s="77" t="s">
        <v>4352</v>
      </c>
      <c r="C1794" s="77" t="s">
        <v>754</v>
      </c>
      <c r="D1794" s="79"/>
      <c r="F1794" s="77" t="s">
        <v>754</v>
      </c>
      <c r="G1794" s="77" t="s">
        <v>4351</v>
      </c>
      <c r="I1794"/>
      <c r="L1794" s="83"/>
    </row>
    <row r="1795" spans="1:12" x14ac:dyDescent="0.3">
      <c r="A1795" s="77" t="s">
        <v>4353</v>
      </c>
      <c r="B1795" s="77" t="s">
        <v>4354</v>
      </c>
      <c r="C1795" s="77" t="s">
        <v>702</v>
      </c>
      <c r="D1795" s="79"/>
      <c r="F1795" s="77" t="s">
        <v>702</v>
      </c>
      <c r="G1795" s="77" t="s">
        <v>4353</v>
      </c>
      <c r="I1795"/>
      <c r="L1795" s="83"/>
    </row>
    <row r="1796" spans="1:12" x14ac:dyDescent="0.3">
      <c r="A1796" s="77" t="s">
        <v>4355</v>
      </c>
      <c r="B1796" s="77" t="s">
        <v>4356</v>
      </c>
      <c r="C1796" s="77" t="s">
        <v>856</v>
      </c>
      <c r="D1796" s="79"/>
      <c r="F1796" s="77" t="s">
        <v>856</v>
      </c>
      <c r="G1796" s="77" t="s">
        <v>4355</v>
      </c>
      <c r="I1796"/>
      <c r="L1796" s="83"/>
    </row>
    <row r="1797" spans="1:12" x14ac:dyDescent="0.3">
      <c r="A1797" s="77" t="s">
        <v>4357</v>
      </c>
      <c r="B1797" s="77" t="s">
        <v>4358</v>
      </c>
      <c r="C1797" s="77" t="s">
        <v>892</v>
      </c>
      <c r="D1797" s="79"/>
      <c r="F1797" s="77" t="s">
        <v>892</v>
      </c>
      <c r="G1797" s="77" t="s">
        <v>4357</v>
      </c>
      <c r="I1797"/>
      <c r="L1797" s="83"/>
    </row>
    <row r="1798" spans="1:12" x14ac:dyDescent="0.3">
      <c r="A1798" s="77" t="s">
        <v>4359</v>
      </c>
      <c r="B1798" s="77" t="s">
        <v>4360</v>
      </c>
      <c r="C1798" s="77" t="s">
        <v>767</v>
      </c>
      <c r="D1798" s="79"/>
      <c r="F1798" s="77" t="s">
        <v>767</v>
      </c>
      <c r="G1798" s="77" t="s">
        <v>4359</v>
      </c>
      <c r="I1798"/>
      <c r="L1798" s="83"/>
    </row>
    <row r="1799" spans="1:12" x14ac:dyDescent="0.3">
      <c r="A1799" s="77" t="s">
        <v>4361</v>
      </c>
      <c r="B1799" s="77" t="s">
        <v>4362</v>
      </c>
      <c r="C1799" s="77" t="s">
        <v>671</v>
      </c>
      <c r="D1799" s="79"/>
      <c r="F1799" s="77" t="s">
        <v>671</v>
      </c>
      <c r="G1799" s="77" t="s">
        <v>4361</v>
      </c>
      <c r="I1799"/>
      <c r="L1799" s="83"/>
    </row>
    <row r="1800" spans="1:12" x14ac:dyDescent="0.3">
      <c r="A1800" s="77" t="s">
        <v>4363</v>
      </c>
      <c r="B1800" s="77" t="s">
        <v>4364</v>
      </c>
      <c r="C1800" s="77" t="s">
        <v>667</v>
      </c>
      <c r="D1800" s="79"/>
      <c r="F1800" s="77" t="s">
        <v>667</v>
      </c>
      <c r="G1800" s="77" t="s">
        <v>4363</v>
      </c>
      <c r="I1800"/>
      <c r="L1800" s="83"/>
    </row>
    <row r="1801" spans="1:12" x14ac:dyDescent="0.3">
      <c r="A1801" s="77" t="s">
        <v>4365</v>
      </c>
      <c r="B1801" s="77" t="s">
        <v>4366</v>
      </c>
      <c r="C1801" s="77" t="s">
        <v>674</v>
      </c>
      <c r="D1801" s="79"/>
      <c r="F1801" s="77" t="s">
        <v>674</v>
      </c>
      <c r="G1801" s="77" t="s">
        <v>4365</v>
      </c>
      <c r="I1801"/>
      <c r="L1801" s="83"/>
    </row>
    <row r="1802" spans="1:12" x14ac:dyDescent="0.3">
      <c r="A1802" s="77" t="s">
        <v>4367</v>
      </c>
      <c r="B1802" s="77" t="s">
        <v>4368</v>
      </c>
      <c r="C1802" s="77" t="s">
        <v>687</v>
      </c>
      <c r="D1802" s="79"/>
      <c r="F1802" s="77" t="s">
        <v>687</v>
      </c>
      <c r="G1802" s="77" t="s">
        <v>4367</v>
      </c>
      <c r="I1802"/>
      <c r="L1802" s="83"/>
    </row>
    <row r="1803" spans="1:12" x14ac:dyDescent="0.3">
      <c r="A1803" s="77" t="s">
        <v>4369</v>
      </c>
      <c r="B1803" s="77" t="s">
        <v>4370</v>
      </c>
      <c r="C1803" s="77" t="s">
        <v>794</v>
      </c>
      <c r="D1803" s="79"/>
      <c r="F1803" s="77" t="s">
        <v>794</v>
      </c>
      <c r="G1803" s="77" t="s">
        <v>4369</v>
      </c>
      <c r="I1803"/>
      <c r="L1803" s="83"/>
    </row>
    <row r="1804" spans="1:12" x14ac:dyDescent="0.3">
      <c r="A1804" s="77" t="s">
        <v>4371</v>
      </c>
      <c r="B1804" s="77" t="s">
        <v>4372</v>
      </c>
      <c r="C1804" s="77" t="s">
        <v>687</v>
      </c>
      <c r="D1804" s="79"/>
      <c r="F1804" s="77" t="s">
        <v>687</v>
      </c>
      <c r="G1804" s="77" t="s">
        <v>4371</v>
      </c>
      <c r="I1804"/>
      <c r="L1804" s="83"/>
    </row>
    <row r="1805" spans="1:12" x14ac:dyDescent="0.3">
      <c r="A1805" s="77" t="s">
        <v>4373</v>
      </c>
      <c r="B1805" s="77" t="s">
        <v>4374</v>
      </c>
      <c r="C1805" s="77" t="s">
        <v>719</v>
      </c>
      <c r="D1805" s="79"/>
      <c r="F1805" s="77" t="s">
        <v>719</v>
      </c>
      <c r="G1805" s="77" t="s">
        <v>4373</v>
      </c>
      <c r="I1805"/>
      <c r="L1805" s="83"/>
    </row>
    <row r="1806" spans="1:12" x14ac:dyDescent="0.3">
      <c r="A1806" s="77" t="s">
        <v>4375</v>
      </c>
      <c r="B1806" s="77" t="s">
        <v>4376</v>
      </c>
      <c r="C1806" s="77" t="s">
        <v>758</v>
      </c>
      <c r="D1806" s="79"/>
      <c r="F1806" s="77" t="s">
        <v>758</v>
      </c>
      <c r="G1806" s="77" t="s">
        <v>4375</v>
      </c>
      <c r="I1806"/>
      <c r="L1806" s="83"/>
    </row>
    <row r="1807" spans="1:12" x14ac:dyDescent="0.3">
      <c r="A1807" s="77" t="s">
        <v>4377</v>
      </c>
      <c r="B1807" s="77" t="s">
        <v>4378</v>
      </c>
      <c r="C1807" s="77" t="s">
        <v>740</v>
      </c>
      <c r="D1807" s="79"/>
      <c r="F1807" s="77" t="s">
        <v>740</v>
      </c>
      <c r="G1807" s="77" t="s">
        <v>4377</v>
      </c>
      <c r="I1807"/>
      <c r="L1807" s="83"/>
    </row>
    <row r="1808" spans="1:12" x14ac:dyDescent="0.3">
      <c r="A1808" s="77" t="s">
        <v>4379</v>
      </c>
      <c r="B1808" s="77" t="s">
        <v>4380</v>
      </c>
      <c r="C1808" s="77" t="s">
        <v>719</v>
      </c>
      <c r="D1808" s="79"/>
      <c r="F1808" s="77" t="s">
        <v>719</v>
      </c>
      <c r="G1808" s="77" t="s">
        <v>4379</v>
      </c>
      <c r="I1808"/>
      <c r="L1808" s="83"/>
    </row>
    <row r="1809" spans="1:12" x14ac:dyDescent="0.3">
      <c r="A1809" s="77" t="s">
        <v>4381</v>
      </c>
      <c r="B1809" s="77" t="s">
        <v>4382</v>
      </c>
      <c r="C1809" s="77" t="s">
        <v>699</v>
      </c>
      <c r="D1809" s="79"/>
      <c r="F1809" s="77" t="s">
        <v>699</v>
      </c>
      <c r="G1809" s="77" t="s">
        <v>4381</v>
      </c>
      <c r="I1809"/>
      <c r="L1809" s="83"/>
    </row>
    <row r="1810" spans="1:12" x14ac:dyDescent="0.3">
      <c r="A1810" s="77" t="s">
        <v>4383</v>
      </c>
      <c r="B1810" s="77" t="s">
        <v>4384</v>
      </c>
      <c r="C1810" s="77" t="s">
        <v>945</v>
      </c>
      <c r="D1810" s="79"/>
      <c r="F1810" s="77" t="s">
        <v>945</v>
      </c>
      <c r="G1810" s="77" t="s">
        <v>4383</v>
      </c>
      <c r="I1810"/>
      <c r="L1810" s="83"/>
    </row>
    <row r="1811" spans="1:12" x14ac:dyDescent="0.3">
      <c r="A1811" s="77" t="s">
        <v>4385</v>
      </c>
      <c r="B1811" s="77" t="s">
        <v>4386</v>
      </c>
      <c r="C1811" s="77" t="s">
        <v>833</v>
      </c>
      <c r="D1811" s="79"/>
      <c r="F1811" s="77" t="s">
        <v>833</v>
      </c>
      <c r="G1811" s="77" t="s">
        <v>4385</v>
      </c>
      <c r="I1811"/>
      <c r="L1811" s="83"/>
    </row>
    <row r="1812" spans="1:12" x14ac:dyDescent="0.3">
      <c r="A1812" s="77" t="s">
        <v>4387</v>
      </c>
      <c r="B1812" s="77" t="s">
        <v>4388</v>
      </c>
      <c r="C1812" s="77" t="s">
        <v>849</v>
      </c>
      <c r="D1812" s="79"/>
      <c r="F1812" s="77" t="s">
        <v>849</v>
      </c>
      <c r="G1812" s="77" t="s">
        <v>4387</v>
      </c>
      <c r="I1812"/>
      <c r="L1812" s="83"/>
    </row>
    <row r="1813" spans="1:12" x14ac:dyDescent="0.3">
      <c r="A1813" s="77" t="s">
        <v>4389</v>
      </c>
      <c r="B1813" s="77" t="s">
        <v>4390</v>
      </c>
      <c r="C1813" s="77" t="s">
        <v>758</v>
      </c>
      <c r="D1813" s="79"/>
      <c r="F1813" s="77" t="s">
        <v>758</v>
      </c>
      <c r="G1813" s="77" t="s">
        <v>4389</v>
      </c>
      <c r="I1813"/>
      <c r="L1813" s="83"/>
    </row>
    <row r="1814" spans="1:12" x14ac:dyDescent="0.3">
      <c r="A1814" s="77" t="s">
        <v>4391</v>
      </c>
      <c r="B1814" s="77" t="s">
        <v>4392</v>
      </c>
      <c r="C1814" s="77" t="s">
        <v>722</v>
      </c>
      <c r="D1814" s="79"/>
      <c r="F1814" s="77" t="s">
        <v>722</v>
      </c>
      <c r="G1814" s="77" t="s">
        <v>4391</v>
      </c>
      <c r="I1814"/>
      <c r="L1814" s="83"/>
    </row>
    <row r="1815" spans="1:12" x14ac:dyDescent="0.3">
      <c r="A1815" s="77" t="s">
        <v>4393</v>
      </c>
      <c r="B1815" s="77" t="s">
        <v>4394</v>
      </c>
      <c r="C1815" s="77" t="s">
        <v>729</v>
      </c>
      <c r="D1815" s="79"/>
      <c r="F1815" s="77" t="s">
        <v>729</v>
      </c>
      <c r="G1815" s="77" t="s">
        <v>4393</v>
      </c>
      <c r="I1815"/>
      <c r="L1815" s="83"/>
    </row>
    <row r="1816" spans="1:12" x14ac:dyDescent="0.3">
      <c r="A1816" s="77" t="s">
        <v>4395</v>
      </c>
      <c r="B1816" s="77" t="s">
        <v>4396</v>
      </c>
      <c r="C1816" s="77" t="s">
        <v>682</v>
      </c>
      <c r="D1816" s="79"/>
      <c r="F1816" s="77" t="s">
        <v>682</v>
      </c>
      <c r="G1816" s="77" t="s">
        <v>4395</v>
      </c>
      <c r="I1816"/>
      <c r="L1816" s="83"/>
    </row>
    <row r="1817" spans="1:12" x14ac:dyDescent="0.3">
      <c r="A1817" s="77" t="s">
        <v>4397</v>
      </c>
      <c r="B1817" s="77" t="s">
        <v>4398</v>
      </c>
      <c r="C1817" s="77" t="s">
        <v>691</v>
      </c>
      <c r="D1817" s="79"/>
      <c r="F1817" s="77" t="s">
        <v>691</v>
      </c>
      <c r="G1817" s="77" t="s">
        <v>4397</v>
      </c>
      <c r="I1817"/>
      <c r="L1817" s="83"/>
    </row>
    <row r="1818" spans="1:12" x14ac:dyDescent="0.3">
      <c r="A1818" s="77" t="s">
        <v>4399</v>
      </c>
      <c r="B1818" s="77" t="s">
        <v>4400</v>
      </c>
      <c r="C1818" s="77" t="s">
        <v>691</v>
      </c>
      <c r="D1818" s="79"/>
      <c r="F1818" s="77" t="s">
        <v>691</v>
      </c>
      <c r="G1818" s="77" t="s">
        <v>4399</v>
      </c>
      <c r="I1818"/>
      <c r="L1818" s="83"/>
    </row>
    <row r="1819" spans="1:12" x14ac:dyDescent="0.3">
      <c r="A1819" s="77" t="s">
        <v>4401</v>
      </c>
      <c r="B1819" s="77" t="s">
        <v>4402</v>
      </c>
      <c r="C1819" s="77" t="s">
        <v>686</v>
      </c>
      <c r="D1819" s="79"/>
      <c r="F1819" s="77" t="s">
        <v>686</v>
      </c>
      <c r="G1819" s="77" t="s">
        <v>4401</v>
      </c>
      <c r="I1819"/>
      <c r="L1819" s="83"/>
    </row>
    <row r="1820" spans="1:12" x14ac:dyDescent="0.3">
      <c r="A1820" s="77" t="s">
        <v>4403</v>
      </c>
      <c r="B1820" s="77" t="s">
        <v>4404</v>
      </c>
      <c r="C1820" s="77" t="s">
        <v>794</v>
      </c>
      <c r="D1820" s="79"/>
      <c r="F1820" s="77" t="s">
        <v>794</v>
      </c>
      <c r="G1820" s="77" t="s">
        <v>4403</v>
      </c>
      <c r="I1820"/>
      <c r="L1820" s="83"/>
    </row>
    <row r="1821" spans="1:12" x14ac:dyDescent="0.3">
      <c r="A1821" s="77" t="s">
        <v>4405</v>
      </c>
      <c r="B1821" s="77" t="s">
        <v>4406</v>
      </c>
      <c r="C1821" s="77" t="s">
        <v>761</v>
      </c>
      <c r="D1821" s="79"/>
      <c r="F1821" s="77" t="s">
        <v>761</v>
      </c>
      <c r="G1821" s="77" t="s">
        <v>4405</v>
      </c>
      <c r="I1821"/>
      <c r="L1821" s="83"/>
    </row>
    <row r="1822" spans="1:12" x14ac:dyDescent="0.3">
      <c r="A1822" s="77" t="s">
        <v>4407</v>
      </c>
      <c r="B1822" s="77" t="s">
        <v>4408</v>
      </c>
      <c r="C1822" s="77" t="s">
        <v>694</v>
      </c>
      <c r="D1822" s="79"/>
      <c r="F1822" s="77" t="s">
        <v>694</v>
      </c>
      <c r="G1822" s="77" t="s">
        <v>4407</v>
      </c>
      <c r="I1822"/>
      <c r="L1822" s="83"/>
    </row>
    <row r="1823" spans="1:12" x14ac:dyDescent="0.3">
      <c r="A1823" s="77" t="s">
        <v>4409</v>
      </c>
      <c r="B1823" s="77" t="s">
        <v>4410</v>
      </c>
      <c r="C1823" s="77" t="s">
        <v>732</v>
      </c>
      <c r="D1823" s="79"/>
      <c r="F1823" s="77" t="s">
        <v>732</v>
      </c>
      <c r="G1823" s="77" t="s">
        <v>4409</v>
      </c>
      <c r="I1823"/>
      <c r="L1823" s="83"/>
    </row>
    <row r="1824" spans="1:12" x14ac:dyDescent="0.3">
      <c r="A1824" s="77" t="s">
        <v>4411</v>
      </c>
      <c r="B1824" s="77" t="s">
        <v>4412</v>
      </c>
      <c r="C1824" s="77" t="s">
        <v>722</v>
      </c>
      <c r="D1824" s="79"/>
      <c r="F1824" s="77" t="s">
        <v>722</v>
      </c>
      <c r="G1824" s="77" t="s">
        <v>4411</v>
      </c>
      <c r="I1824"/>
      <c r="L1824" s="83"/>
    </row>
    <row r="1825" spans="1:12" x14ac:dyDescent="0.3">
      <c r="A1825" s="77" t="s">
        <v>4413</v>
      </c>
      <c r="B1825" s="77" t="s">
        <v>4414</v>
      </c>
      <c r="C1825" s="77" t="s">
        <v>873</v>
      </c>
      <c r="D1825" s="79"/>
      <c r="F1825" s="77" t="s">
        <v>873</v>
      </c>
      <c r="G1825" s="77" t="s">
        <v>4413</v>
      </c>
      <c r="I1825"/>
      <c r="L1825" s="83"/>
    </row>
    <row r="1826" spans="1:12" x14ac:dyDescent="0.3">
      <c r="A1826" s="77" t="s">
        <v>4415</v>
      </c>
      <c r="B1826" s="77" t="s">
        <v>4416</v>
      </c>
      <c r="C1826" s="77" t="s">
        <v>801</v>
      </c>
      <c r="D1826" s="79"/>
      <c r="F1826" s="77" t="s">
        <v>801</v>
      </c>
      <c r="G1826" s="77" t="s">
        <v>4415</v>
      </c>
      <c r="I1826"/>
      <c r="L1826" s="83"/>
    </row>
    <row r="1827" spans="1:12" x14ac:dyDescent="0.3">
      <c r="A1827" s="77" t="s">
        <v>4417</v>
      </c>
      <c r="B1827" s="77" t="s">
        <v>4418</v>
      </c>
      <c r="C1827" s="77" t="s">
        <v>830</v>
      </c>
      <c r="D1827" s="79"/>
      <c r="F1827" s="77" t="s">
        <v>830</v>
      </c>
      <c r="G1827" s="77" t="s">
        <v>4417</v>
      </c>
      <c r="I1827"/>
      <c r="L1827" s="83"/>
    </row>
    <row r="1828" spans="1:12" x14ac:dyDescent="0.3">
      <c r="A1828" s="77" t="s">
        <v>4419</v>
      </c>
      <c r="B1828" s="77" t="s">
        <v>4420</v>
      </c>
      <c r="C1828" s="77" t="s">
        <v>837</v>
      </c>
      <c r="D1828" s="79"/>
      <c r="F1828" s="77" t="s">
        <v>837</v>
      </c>
      <c r="G1828" s="77" t="s">
        <v>4419</v>
      </c>
      <c r="I1828"/>
      <c r="L1828" s="83"/>
    </row>
    <row r="1829" spans="1:12" x14ac:dyDescent="0.3">
      <c r="A1829" s="77" t="s">
        <v>4421</v>
      </c>
      <c r="B1829" s="77" t="s">
        <v>4422</v>
      </c>
      <c r="C1829" s="77" t="s">
        <v>739</v>
      </c>
      <c r="D1829" s="79"/>
      <c r="F1829" s="77" t="s">
        <v>739</v>
      </c>
      <c r="G1829" s="77" t="s">
        <v>4421</v>
      </c>
      <c r="I1829"/>
      <c r="L1829" s="83"/>
    </row>
    <row r="1830" spans="1:12" x14ac:dyDescent="0.3">
      <c r="A1830" s="77" t="s">
        <v>4423</v>
      </c>
      <c r="B1830" s="77" t="s">
        <v>4424</v>
      </c>
      <c r="C1830" s="77" t="s">
        <v>674</v>
      </c>
      <c r="D1830" s="79"/>
      <c r="F1830" s="77" t="s">
        <v>674</v>
      </c>
      <c r="G1830" s="77" t="s">
        <v>4423</v>
      </c>
      <c r="I1830"/>
      <c r="L1830" s="83"/>
    </row>
    <row r="1831" spans="1:12" x14ac:dyDescent="0.3">
      <c r="A1831" s="77" t="s">
        <v>4425</v>
      </c>
      <c r="B1831" s="77" t="s">
        <v>4426</v>
      </c>
      <c r="C1831" s="77" t="s">
        <v>678</v>
      </c>
      <c r="D1831" s="79"/>
      <c r="F1831" s="77" t="s">
        <v>678</v>
      </c>
      <c r="G1831" s="77" t="s">
        <v>4425</v>
      </c>
      <c r="I1831"/>
      <c r="L1831" s="83"/>
    </row>
    <row r="1832" spans="1:12" x14ac:dyDescent="0.3">
      <c r="A1832" s="77" t="s">
        <v>4427</v>
      </c>
      <c r="B1832" s="77" t="s">
        <v>4428</v>
      </c>
      <c r="C1832" s="77" t="s">
        <v>714</v>
      </c>
      <c r="D1832" s="79"/>
      <c r="F1832" s="77" t="s">
        <v>714</v>
      </c>
      <c r="G1832" s="77" t="s">
        <v>4427</v>
      </c>
      <c r="I1832"/>
      <c r="L1832" s="83"/>
    </row>
    <row r="1833" spans="1:12" x14ac:dyDescent="0.3">
      <c r="A1833" s="77" t="s">
        <v>4429</v>
      </c>
      <c r="B1833" s="77" t="s">
        <v>4430</v>
      </c>
      <c r="C1833" s="77" t="s">
        <v>776</v>
      </c>
      <c r="D1833" s="79"/>
      <c r="F1833" s="77" t="s">
        <v>776</v>
      </c>
      <c r="G1833" s="77" t="s">
        <v>4429</v>
      </c>
      <c r="I1833"/>
      <c r="L1833" s="83"/>
    </row>
    <row r="1834" spans="1:12" x14ac:dyDescent="0.3">
      <c r="A1834" s="77" t="s">
        <v>4431</v>
      </c>
      <c r="B1834" s="77" t="s">
        <v>4432</v>
      </c>
      <c r="C1834" s="77" t="s">
        <v>746</v>
      </c>
      <c r="D1834" s="79"/>
      <c r="F1834" s="77" t="s">
        <v>746</v>
      </c>
      <c r="G1834" s="77" t="s">
        <v>4431</v>
      </c>
      <c r="I1834"/>
      <c r="L1834" s="83"/>
    </row>
    <row r="1835" spans="1:12" x14ac:dyDescent="0.3">
      <c r="A1835" s="77" t="s">
        <v>4433</v>
      </c>
      <c r="B1835" s="77" t="s">
        <v>4434</v>
      </c>
      <c r="C1835" s="77" t="s">
        <v>937</v>
      </c>
      <c r="D1835" s="79"/>
      <c r="F1835" s="77" t="s">
        <v>937</v>
      </c>
      <c r="G1835" s="77" t="s">
        <v>4433</v>
      </c>
      <c r="I1835"/>
      <c r="L1835" s="83"/>
    </row>
    <row r="1836" spans="1:12" x14ac:dyDescent="0.3">
      <c r="A1836" s="77" t="s">
        <v>4435</v>
      </c>
      <c r="B1836" s="77" t="s">
        <v>4436</v>
      </c>
      <c r="C1836" s="77" t="s">
        <v>674</v>
      </c>
      <c r="D1836" s="79"/>
      <c r="F1836" s="77" t="s">
        <v>674</v>
      </c>
      <c r="G1836" s="77" t="s">
        <v>4435</v>
      </c>
      <c r="I1836"/>
      <c r="L1836" s="83"/>
    </row>
    <row r="1837" spans="1:12" x14ac:dyDescent="0.3">
      <c r="A1837" s="77" t="s">
        <v>4437</v>
      </c>
      <c r="B1837" s="77" t="s">
        <v>4438</v>
      </c>
      <c r="C1837" s="77" t="s">
        <v>714</v>
      </c>
      <c r="D1837" s="79"/>
      <c r="F1837" s="77" t="s">
        <v>714</v>
      </c>
      <c r="G1837" s="77" t="s">
        <v>4437</v>
      </c>
      <c r="I1837"/>
      <c r="L1837" s="83"/>
    </row>
    <row r="1838" spans="1:12" x14ac:dyDescent="0.3">
      <c r="A1838" s="77" t="s">
        <v>4439</v>
      </c>
      <c r="B1838" s="77" t="s">
        <v>4440</v>
      </c>
      <c r="C1838" s="77" t="s">
        <v>868</v>
      </c>
      <c r="D1838" s="79"/>
      <c r="F1838" s="77" t="s">
        <v>868</v>
      </c>
      <c r="G1838" s="77" t="s">
        <v>4439</v>
      </c>
      <c r="I1838"/>
      <c r="L1838" s="83"/>
    </row>
    <row r="1839" spans="1:12" x14ac:dyDescent="0.3">
      <c r="A1839" s="77" t="s">
        <v>4441</v>
      </c>
      <c r="B1839" s="77" t="s">
        <v>4442</v>
      </c>
      <c r="C1839" s="77" t="s">
        <v>683</v>
      </c>
      <c r="D1839" s="79"/>
      <c r="F1839" s="77" t="s">
        <v>683</v>
      </c>
      <c r="G1839" s="77" t="s">
        <v>4441</v>
      </c>
      <c r="I1839"/>
      <c r="L1839" s="83"/>
    </row>
    <row r="1840" spans="1:12" x14ac:dyDescent="0.3">
      <c r="A1840" s="77" t="s">
        <v>4443</v>
      </c>
      <c r="B1840" s="77" t="s">
        <v>4444</v>
      </c>
      <c r="C1840" s="77" t="s">
        <v>937</v>
      </c>
      <c r="D1840" s="79"/>
      <c r="F1840" s="77" t="s">
        <v>937</v>
      </c>
      <c r="G1840" s="77" t="s">
        <v>4443</v>
      </c>
      <c r="I1840"/>
      <c r="L1840" s="83"/>
    </row>
    <row r="1841" spans="1:12" x14ac:dyDescent="0.3">
      <c r="A1841" s="77" t="s">
        <v>4445</v>
      </c>
      <c r="B1841" s="77" t="s">
        <v>4446</v>
      </c>
      <c r="C1841" s="77" t="s">
        <v>714</v>
      </c>
      <c r="D1841" s="79"/>
      <c r="F1841" s="77" t="s">
        <v>714</v>
      </c>
      <c r="G1841" s="77" t="s">
        <v>4445</v>
      </c>
      <c r="I1841"/>
      <c r="L1841" s="83"/>
    </row>
    <row r="1842" spans="1:12" x14ac:dyDescent="0.3">
      <c r="A1842" s="77" t="s">
        <v>4447</v>
      </c>
      <c r="B1842" s="77" t="s">
        <v>4448</v>
      </c>
      <c r="C1842" s="77" t="s">
        <v>919</v>
      </c>
      <c r="D1842" s="79"/>
      <c r="F1842" s="77" t="s">
        <v>919</v>
      </c>
      <c r="G1842" s="77" t="s">
        <v>4447</v>
      </c>
      <c r="I1842"/>
      <c r="L1842" s="83"/>
    </row>
    <row r="1843" spans="1:12" x14ac:dyDescent="0.3">
      <c r="A1843" s="77" t="s">
        <v>4449</v>
      </c>
      <c r="B1843" s="77" t="s">
        <v>4450</v>
      </c>
      <c r="C1843" s="77" t="s">
        <v>707</v>
      </c>
      <c r="D1843" s="79"/>
      <c r="F1843" s="77" t="s">
        <v>707</v>
      </c>
      <c r="G1843" s="77" t="s">
        <v>4449</v>
      </c>
      <c r="I1843"/>
      <c r="L1843" s="83"/>
    </row>
    <row r="1844" spans="1:12" x14ac:dyDescent="0.3">
      <c r="A1844" s="77" t="s">
        <v>4451</v>
      </c>
      <c r="B1844" s="77" t="s">
        <v>4452</v>
      </c>
      <c r="C1844" s="77" t="s">
        <v>925</v>
      </c>
      <c r="D1844" s="79"/>
      <c r="F1844" s="77" t="s">
        <v>925</v>
      </c>
      <c r="G1844" s="77" t="s">
        <v>4451</v>
      </c>
      <c r="I1844"/>
      <c r="L1844" s="83"/>
    </row>
    <row r="1845" spans="1:12" x14ac:dyDescent="0.3">
      <c r="A1845" s="77" t="s">
        <v>4453</v>
      </c>
      <c r="B1845" s="77" t="s">
        <v>4454</v>
      </c>
      <c r="C1845" s="77" t="s">
        <v>670</v>
      </c>
      <c r="D1845" s="79"/>
      <c r="F1845" s="77" t="s">
        <v>670</v>
      </c>
      <c r="G1845" s="77" t="s">
        <v>4453</v>
      </c>
      <c r="I1845"/>
      <c r="L1845" s="83"/>
    </row>
    <row r="1846" spans="1:12" x14ac:dyDescent="0.3">
      <c r="A1846" s="77" t="s">
        <v>4455</v>
      </c>
      <c r="B1846" s="77" t="s">
        <v>4456</v>
      </c>
      <c r="C1846" s="77" t="s">
        <v>729</v>
      </c>
      <c r="D1846" s="79"/>
      <c r="F1846" s="77" t="s">
        <v>729</v>
      </c>
      <c r="G1846" s="77" t="s">
        <v>4455</v>
      </c>
      <c r="I1846"/>
      <c r="L1846" s="83"/>
    </row>
    <row r="1847" spans="1:12" x14ac:dyDescent="0.3">
      <c r="A1847" s="77" t="s">
        <v>4457</v>
      </c>
      <c r="B1847" s="77" t="s">
        <v>4458</v>
      </c>
      <c r="C1847" s="77" t="s">
        <v>683</v>
      </c>
      <c r="D1847" s="79"/>
      <c r="F1847" s="77" t="s">
        <v>683</v>
      </c>
      <c r="G1847" s="77" t="s">
        <v>4457</v>
      </c>
      <c r="I1847"/>
      <c r="L1847" s="83"/>
    </row>
    <row r="1848" spans="1:12" x14ac:dyDescent="0.3">
      <c r="A1848" s="77" t="s">
        <v>4459</v>
      </c>
      <c r="B1848" s="77" t="s">
        <v>4460</v>
      </c>
      <c r="C1848" s="77" t="s">
        <v>729</v>
      </c>
      <c r="D1848" s="79"/>
      <c r="F1848" s="77" t="s">
        <v>729</v>
      </c>
      <c r="G1848" s="77" t="s">
        <v>4459</v>
      </c>
      <c r="I1848"/>
      <c r="L1848" s="83"/>
    </row>
    <row r="1849" spans="1:12" x14ac:dyDescent="0.3">
      <c r="A1849" s="77" t="s">
        <v>4461</v>
      </c>
      <c r="B1849" s="77" t="s">
        <v>4462</v>
      </c>
      <c r="C1849" s="77" t="s">
        <v>782</v>
      </c>
      <c r="D1849" s="79"/>
      <c r="F1849" s="77" t="s">
        <v>782</v>
      </c>
      <c r="G1849" s="77" t="s">
        <v>4461</v>
      </c>
      <c r="I1849"/>
      <c r="L1849" s="83"/>
    </row>
    <row r="1850" spans="1:12" x14ac:dyDescent="0.3">
      <c r="A1850" s="77" t="s">
        <v>4463</v>
      </c>
      <c r="B1850" s="77" t="s">
        <v>4464</v>
      </c>
      <c r="C1850" s="77" t="s">
        <v>782</v>
      </c>
      <c r="D1850" s="79"/>
      <c r="F1850" s="77" t="s">
        <v>782</v>
      </c>
      <c r="G1850" s="77" t="s">
        <v>4463</v>
      </c>
      <c r="I1850"/>
      <c r="L1850" s="83"/>
    </row>
    <row r="1851" spans="1:12" x14ac:dyDescent="0.3">
      <c r="A1851" s="77" t="s">
        <v>4465</v>
      </c>
      <c r="B1851" s="77" t="s">
        <v>4466</v>
      </c>
      <c r="C1851" s="77" t="s">
        <v>782</v>
      </c>
      <c r="D1851" s="79"/>
      <c r="F1851" s="77" t="s">
        <v>782</v>
      </c>
      <c r="G1851" s="77" t="s">
        <v>4465</v>
      </c>
      <c r="I1851"/>
      <c r="L1851" s="83"/>
    </row>
    <row r="1852" spans="1:12" x14ac:dyDescent="0.3">
      <c r="A1852" s="77" t="s">
        <v>4467</v>
      </c>
      <c r="B1852" s="77" t="s">
        <v>4468</v>
      </c>
      <c r="C1852" s="77" t="s">
        <v>840</v>
      </c>
      <c r="D1852" s="79"/>
      <c r="F1852" s="77" t="s">
        <v>840</v>
      </c>
      <c r="G1852" s="77" t="s">
        <v>4467</v>
      </c>
      <c r="I1852"/>
      <c r="L1852" s="83"/>
    </row>
    <row r="1853" spans="1:12" x14ac:dyDescent="0.3">
      <c r="A1853" s="77" t="s">
        <v>4469</v>
      </c>
      <c r="B1853" s="77" t="s">
        <v>4470</v>
      </c>
      <c r="C1853" s="77" t="s">
        <v>707</v>
      </c>
      <c r="D1853" s="79"/>
      <c r="F1853" s="77" t="s">
        <v>707</v>
      </c>
      <c r="G1853" s="77" t="s">
        <v>4469</v>
      </c>
      <c r="I1853"/>
      <c r="L1853" s="83"/>
    </row>
    <row r="1854" spans="1:12" x14ac:dyDescent="0.3">
      <c r="A1854" s="77" t="s">
        <v>4471</v>
      </c>
      <c r="B1854" s="77" t="s">
        <v>4472</v>
      </c>
      <c r="C1854" s="77" t="s">
        <v>782</v>
      </c>
      <c r="D1854" s="79"/>
      <c r="F1854" s="77" t="s">
        <v>782</v>
      </c>
      <c r="G1854" s="77" t="s">
        <v>4471</v>
      </c>
      <c r="I1854"/>
      <c r="L1854" s="83"/>
    </row>
    <row r="1855" spans="1:12" x14ac:dyDescent="0.3">
      <c r="A1855" s="77" t="s">
        <v>4473</v>
      </c>
      <c r="B1855" s="77" t="s">
        <v>4474</v>
      </c>
      <c r="C1855" s="77" t="s">
        <v>773</v>
      </c>
      <c r="D1855" s="79"/>
      <c r="F1855" s="77" t="s">
        <v>773</v>
      </c>
      <c r="G1855" s="77" t="s">
        <v>4473</v>
      </c>
      <c r="I1855"/>
      <c r="L1855" s="83"/>
    </row>
    <row r="1856" spans="1:12" x14ac:dyDescent="0.3">
      <c r="A1856" s="77" t="s">
        <v>4475</v>
      </c>
      <c r="B1856" s="77" t="s">
        <v>4476</v>
      </c>
      <c r="C1856" s="77" t="s">
        <v>757</v>
      </c>
      <c r="D1856" s="79"/>
      <c r="F1856" s="77" t="s">
        <v>757</v>
      </c>
      <c r="G1856" s="77" t="s">
        <v>4475</v>
      </c>
      <c r="I1856"/>
      <c r="L1856" s="83"/>
    </row>
    <row r="1857" spans="1:12" x14ac:dyDescent="0.3">
      <c r="A1857" s="77" t="s">
        <v>4477</v>
      </c>
      <c r="B1857" s="77" t="s">
        <v>4478</v>
      </c>
      <c r="C1857" s="77" t="s">
        <v>667</v>
      </c>
      <c r="D1857" s="79"/>
      <c r="F1857" s="77" t="s">
        <v>667</v>
      </c>
      <c r="G1857" s="77" t="s">
        <v>4477</v>
      </c>
      <c r="I1857"/>
      <c r="L1857" s="83"/>
    </row>
    <row r="1858" spans="1:12" x14ac:dyDescent="0.3">
      <c r="A1858" s="77" t="s">
        <v>4479</v>
      </c>
      <c r="B1858" s="77" t="s">
        <v>4480</v>
      </c>
      <c r="C1858" s="77" t="s">
        <v>761</v>
      </c>
      <c r="D1858" s="79"/>
      <c r="F1858" s="77" t="s">
        <v>761</v>
      </c>
      <c r="G1858" s="77" t="s">
        <v>4479</v>
      </c>
      <c r="I1858"/>
      <c r="L1858" s="83"/>
    </row>
    <row r="1859" spans="1:12" x14ac:dyDescent="0.3">
      <c r="A1859" s="77" t="s">
        <v>4481</v>
      </c>
      <c r="B1859" s="77" t="s">
        <v>4482</v>
      </c>
      <c r="C1859" s="77" t="s">
        <v>892</v>
      </c>
      <c r="D1859" s="79"/>
      <c r="F1859" s="77" t="s">
        <v>892</v>
      </c>
      <c r="G1859" s="77" t="s">
        <v>4481</v>
      </c>
      <c r="I1859"/>
      <c r="L1859" s="83"/>
    </row>
    <row r="1860" spans="1:12" x14ac:dyDescent="0.3">
      <c r="A1860" s="77" t="s">
        <v>4483</v>
      </c>
      <c r="B1860" s="77" t="s">
        <v>4484</v>
      </c>
      <c r="C1860" s="77" t="s">
        <v>702</v>
      </c>
      <c r="D1860" s="79"/>
      <c r="F1860" s="77" t="s">
        <v>702</v>
      </c>
      <c r="G1860" s="77" t="s">
        <v>4483</v>
      </c>
      <c r="I1860"/>
      <c r="L1860" s="83"/>
    </row>
    <row r="1861" spans="1:12" x14ac:dyDescent="0.3">
      <c r="A1861" s="77" t="s">
        <v>4485</v>
      </c>
      <c r="B1861" s="77" t="s">
        <v>4486</v>
      </c>
      <c r="C1861" s="77" t="s">
        <v>863</v>
      </c>
      <c r="D1861" s="79"/>
      <c r="F1861" s="77" t="s">
        <v>863</v>
      </c>
      <c r="G1861" s="77" t="s">
        <v>4485</v>
      </c>
      <c r="I1861"/>
      <c r="L1861" s="83"/>
    </row>
    <row r="1862" spans="1:12" x14ac:dyDescent="0.3">
      <c r="A1862" s="77" t="s">
        <v>4487</v>
      </c>
      <c r="B1862" s="77" t="s">
        <v>4488</v>
      </c>
      <c r="C1862" s="77" t="s">
        <v>740</v>
      </c>
      <c r="D1862" s="79"/>
      <c r="F1862" s="77" t="s">
        <v>740</v>
      </c>
      <c r="G1862" s="77" t="s">
        <v>4487</v>
      </c>
      <c r="I1862"/>
      <c r="L1862" s="83"/>
    </row>
    <row r="1863" spans="1:12" x14ac:dyDescent="0.3">
      <c r="A1863" s="77" t="s">
        <v>4489</v>
      </c>
      <c r="B1863" s="77" t="s">
        <v>4490</v>
      </c>
      <c r="C1863" s="77" t="s">
        <v>809</v>
      </c>
      <c r="D1863" s="79"/>
      <c r="F1863" s="77" t="s">
        <v>809</v>
      </c>
      <c r="G1863" s="77" t="s">
        <v>4489</v>
      </c>
      <c r="I1863"/>
      <c r="L1863" s="83"/>
    </row>
    <row r="1864" spans="1:12" x14ac:dyDescent="0.3">
      <c r="A1864" s="77" t="s">
        <v>4491</v>
      </c>
      <c r="B1864" s="77" t="s">
        <v>4492</v>
      </c>
      <c r="C1864" s="77" t="s">
        <v>761</v>
      </c>
      <c r="D1864" s="79"/>
      <c r="F1864" s="77" t="s">
        <v>761</v>
      </c>
      <c r="G1864" s="77" t="s">
        <v>4491</v>
      </c>
      <c r="I1864"/>
      <c r="L1864" s="83"/>
    </row>
    <row r="1865" spans="1:12" x14ac:dyDescent="0.3">
      <c r="A1865" s="77" t="s">
        <v>4493</v>
      </c>
      <c r="B1865" s="77" t="s">
        <v>4494</v>
      </c>
      <c r="C1865" s="77" t="s">
        <v>761</v>
      </c>
      <c r="D1865" s="79"/>
      <c r="F1865" s="77" t="s">
        <v>761</v>
      </c>
      <c r="G1865" s="77" t="s">
        <v>4493</v>
      </c>
      <c r="I1865"/>
      <c r="L1865" s="83"/>
    </row>
    <row r="1866" spans="1:12" x14ac:dyDescent="0.3">
      <c r="A1866" s="77" t="s">
        <v>4495</v>
      </c>
      <c r="B1866" s="77" t="s">
        <v>4496</v>
      </c>
      <c r="C1866" s="77" t="s">
        <v>739</v>
      </c>
      <c r="D1866" s="79"/>
      <c r="F1866" s="77" t="s">
        <v>739</v>
      </c>
      <c r="G1866" s="77" t="s">
        <v>4495</v>
      </c>
      <c r="I1866"/>
      <c r="L1866" s="83"/>
    </row>
    <row r="1867" spans="1:12" x14ac:dyDescent="0.3">
      <c r="A1867" s="77" t="s">
        <v>4497</v>
      </c>
      <c r="B1867" s="77" t="s">
        <v>4498</v>
      </c>
      <c r="C1867" s="77" t="s">
        <v>767</v>
      </c>
      <c r="D1867" s="79"/>
      <c r="F1867" s="77" t="s">
        <v>767</v>
      </c>
      <c r="G1867" s="77" t="s">
        <v>4497</v>
      </c>
      <c r="I1867"/>
      <c r="L1867" s="83"/>
    </row>
    <row r="1868" spans="1:12" x14ac:dyDescent="0.3">
      <c r="A1868" s="77" t="s">
        <v>4499</v>
      </c>
      <c r="B1868" s="77" t="s">
        <v>4500</v>
      </c>
      <c r="C1868" s="77" t="s">
        <v>770</v>
      </c>
      <c r="D1868" s="79"/>
      <c r="F1868" s="77" t="s">
        <v>770</v>
      </c>
      <c r="G1868" s="77" t="s">
        <v>4499</v>
      </c>
      <c r="I1868"/>
      <c r="L1868" s="83"/>
    </row>
    <row r="1869" spans="1:12" x14ac:dyDescent="0.3">
      <c r="A1869" s="77" t="s">
        <v>4501</v>
      </c>
      <c r="B1869" s="77" t="s">
        <v>4502</v>
      </c>
      <c r="C1869" s="77" t="s">
        <v>686</v>
      </c>
      <c r="D1869" s="79"/>
      <c r="F1869" s="77" t="s">
        <v>686</v>
      </c>
      <c r="G1869" s="77" t="s">
        <v>4501</v>
      </c>
      <c r="I1869"/>
      <c r="L1869" s="83"/>
    </row>
    <row r="1870" spans="1:12" x14ac:dyDescent="0.3">
      <c r="A1870" s="77" t="s">
        <v>4503</v>
      </c>
      <c r="B1870" s="77" t="s">
        <v>4504</v>
      </c>
      <c r="C1870" s="77" t="s">
        <v>773</v>
      </c>
      <c r="D1870" s="79"/>
      <c r="F1870" s="77" t="s">
        <v>773</v>
      </c>
      <c r="G1870" s="77" t="s">
        <v>4503</v>
      </c>
      <c r="I1870"/>
      <c r="L1870" s="83"/>
    </row>
    <row r="1871" spans="1:12" x14ac:dyDescent="0.3">
      <c r="A1871" s="77" t="s">
        <v>4505</v>
      </c>
      <c r="B1871" s="77" t="s">
        <v>4506</v>
      </c>
      <c r="C1871" s="77" t="s">
        <v>667</v>
      </c>
      <c r="D1871" s="79"/>
      <c r="F1871" s="77" t="s">
        <v>667</v>
      </c>
      <c r="G1871" s="77" t="s">
        <v>4505</v>
      </c>
      <c r="I1871"/>
      <c r="L1871" s="83"/>
    </row>
    <row r="1872" spans="1:12" x14ac:dyDescent="0.3">
      <c r="A1872" s="77" t="s">
        <v>4507</v>
      </c>
      <c r="B1872" s="77" t="s">
        <v>4508</v>
      </c>
      <c r="C1872" s="77" t="s">
        <v>846</v>
      </c>
      <c r="D1872" s="79"/>
      <c r="F1872" s="77" t="s">
        <v>846</v>
      </c>
      <c r="G1872" s="77" t="s">
        <v>4507</v>
      </c>
      <c r="I1872"/>
      <c r="L1872" s="83"/>
    </row>
    <row r="1873" spans="1:12" x14ac:dyDescent="0.3">
      <c r="A1873" s="77" t="s">
        <v>4509</v>
      </c>
      <c r="B1873" s="77" t="s">
        <v>4510</v>
      </c>
      <c r="C1873" s="77" t="s">
        <v>719</v>
      </c>
      <c r="D1873" s="79"/>
      <c r="F1873" s="77" t="s">
        <v>719</v>
      </c>
      <c r="G1873" s="77" t="s">
        <v>4509</v>
      </c>
      <c r="I1873"/>
      <c r="L1873" s="83"/>
    </row>
    <row r="1874" spans="1:12" x14ac:dyDescent="0.3">
      <c r="A1874" s="77" t="s">
        <v>4511</v>
      </c>
      <c r="B1874" s="77" t="s">
        <v>4512</v>
      </c>
      <c r="C1874" s="77" t="s">
        <v>732</v>
      </c>
      <c r="D1874" s="79"/>
      <c r="F1874" s="77" t="s">
        <v>732</v>
      </c>
      <c r="G1874" s="77" t="s">
        <v>4511</v>
      </c>
      <c r="I1874"/>
      <c r="L1874" s="83"/>
    </row>
    <row r="1875" spans="1:12" x14ac:dyDescent="0.3">
      <c r="A1875" s="77" t="s">
        <v>4513</v>
      </c>
      <c r="B1875" s="77" t="s">
        <v>4514</v>
      </c>
      <c r="C1875" s="77" t="s">
        <v>893</v>
      </c>
      <c r="D1875" s="79"/>
      <c r="F1875" s="77" t="s">
        <v>893</v>
      </c>
      <c r="G1875" s="77" t="s">
        <v>4513</v>
      </c>
      <c r="I1875"/>
      <c r="L1875" s="83"/>
    </row>
    <row r="1876" spans="1:12" x14ac:dyDescent="0.3">
      <c r="A1876" s="77" t="s">
        <v>4515</v>
      </c>
      <c r="B1876" s="77" t="s">
        <v>4516</v>
      </c>
      <c r="C1876" s="77" t="s">
        <v>670</v>
      </c>
      <c r="D1876" s="79"/>
      <c r="F1876" s="77" t="s">
        <v>670</v>
      </c>
      <c r="G1876" s="77" t="s">
        <v>4515</v>
      </c>
      <c r="I1876"/>
      <c r="L1876" s="83"/>
    </row>
    <row r="1877" spans="1:12" x14ac:dyDescent="0.3">
      <c r="A1877" s="77" t="s">
        <v>4517</v>
      </c>
      <c r="B1877" s="77" t="s">
        <v>4518</v>
      </c>
      <c r="C1877" s="77" t="s">
        <v>711</v>
      </c>
      <c r="D1877" s="79"/>
      <c r="F1877" s="77" t="s">
        <v>711</v>
      </c>
      <c r="G1877" s="77" t="s">
        <v>4517</v>
      </c>
      <c r="I1877"/>
      <c r="L1877" s="83"/>
    </row>
    <row r="1878" spans="1:12" x14ac:dyDescent="0.3">
      <c r="A1878" s="77" t="s">
        <v>4519</v>
      </c>
      <c r="B1878" s="77" t="s">
        <v>4520</v>
      </c>
      <c r="C1878" s="77" t="s">
        <v>850</v>
      </c>
      <c r="D1878" s="79"/>
      <c r="F1878" s="77" t="s">
        <v>850</v>
      </c>
      <c r="G1878" s="77" t="s">
        <v>4519</v>
      </c>
      <c r="I1878"/>
      <c r="L1878" s="83"/>
    </row>
    <row r="1879" spans="1:12" x14ac:dyDescent="0.3">
      <c r="A1879" s="77" t="s">
        <v>4521</v>
      </c>
      <c r="B1879" s="77" t="s">
        <v>4522</v>
      </c>
      <c r="C1879" s="77" t="s">
        <v>850</v>
      </c>
      <c r="D1879" s="79"/>
      <c r="F1879" s="77" t="s">
        <v>850</v>
      </c>
      <c r="G1879" s="77" t="s">
        <v>4521</v>
      </c>
      <c r="I1879"/>
      <c r="L1879" s="83"/>
    </row>
    <row r="1880" spans="1:12" x14ac:dyDescent="0.3">
      <c r="A1880" s="77" t="s">
        <v>4523</v>
      </c>
      <c r="B1880" s="77" t="s">
        <v>4524</v>
      </c>
      <c r="C1880" s="77" t="s">
        <v>850</v>
      </c>
      <c r="D1880" s="79"/>
      <c r="F1880" s="77" t="s">
        <v>850</v>
      </c>
      <c r="G1880" s="77" t="s">
        <v>4523</v>
      </c>
      <c r="I1880"/>
      <c r="L1880" s="83"/>
    </row>
    <row r="1881" spans="1:12" x14ac:dyDescent="0.3">
      <c r="A1881" s="77" t="s">
        <v>4525</v>
      </c>
      <c r="B1881" s="77" t="s">
        <v>4526</v>
      </c>
      <c r="C1881" s="77" t="s">
        <v>868</v>
      </c>
      <c r="D1881" s="79"/>
      <c r="F1881" s="77" t="s">
        <v>868</v>
      </c>
      <c r="G1881" s="77" t="s">
        <v>4525</v>
      </c>
      <c r="I1881"/>
      <c r="L1881" s="83"/>
    </row>
    <row r="1882" spans="1:12" x14ac:dyDescent="0.3">
      <c r="A1882" s="77" t="s">
        <v>4527</v>
      </c>
      <c r="B1882" s="77" t="s">
        <v>4528</v>
      </c>
      <c r="C1882" s="77" t="s">
        <v>836</v>
      </c>
      <c r="D1882" s="79"/>
      <c r="F1882" s="77" t="s">
        <v>836</v>
      </c>
      <c r="G1882" s="77" t="s">
        <v>4527</v>
      </c>
      <c r="I1882"/>
      <c r="L1882" s="83"/>
    </row>
    <row r="1883" spans="1:12" x14ac:dyDescent="0.3">
      <c r="A1883" s="77" t="s">
        <v>4529</v>
      </c>
      <c r="B1883" s="77" t="s">
        <v>4530</v>
      </c>
      <c r="C1883" s="77" t="s">
        <v>940</v>
      </c>
      <c r="D1883" s="79"/>
      <c r="F1883" s="77" t="s">
        <v>940</v>
      </c>
      <c r="G1883" s="77" t="s">
        <v>4529</v>
      </c>
      <c r="I1883"/>
      <c r="L1883" s="83"/>
    </row>
    <row r="1884" spans="1:12" x14ac:dyDescent="0.3">
      <c r="A1884" s="77" t="s">
        <v>4531</v>
      </c>
      <c r="B1884" s="77" t="s">
        <v>4532</v>
      </c>
      <c r="C1884" s="77" t="s">
        <v>674</v>
      </c>
      <c r="D1884" s="79"/>
      <c r="F1884" s="77" t="s">
        <v>674</v>
      </c>
      <c r="G1884" s="77" t="s">
        <v>4531</v>
      </c>
      <c r="I1884"/>
      <c r="L1884" s="83"/>
    </row>
    <row r="1885" spans="1:12" x14ac:dyDescent="0.3">
      <c r="A1885" s="77" t="s">
        <v>4533</v>
      </c>
      <c r="B1885" s="77" t="s">
        <v>4534</v>
      </c>
      <c r="C1885" s="77" t="s">
        <v>714</v>
      </c>
      <c r="D1885" s="79"/>
      <c r="F1885" s="77" t="s">
        <v>714</v>
      </c>
      <c r="G1885" s="77" t="s">
        <v>4533</v>
      </c>
      <c r="I1885"/>
      <c r="L1885" s="83"/>
    </row>
    <row r="1886" spans="1:12" x14ac:dyDescent="0.3">
      <c r="A1886" s="77" t="s">
        <v>4535</v>
      </c>
      <c r="B1886" s="77" t="s">
        <v>4536</v>
      </c>
      <c r="C1886" s="77" t="s">
        <v>714</v>
      </c>
      <c r="D1886" s="79"/>
      <c r="F1886" s="77" t="s">
        <v>714</v>
      </c>
      <c r="G1886" s="77" t="s">
        <v>4535</v>
      </c>
      <c r="I1886"/>
      <c r="L1886" s="83"/>
    </row>
    <row r="1887" spans="1:12" x14ac:dyDescent="0.3">
      <c r="A1887" s="77" t="s">
        <v>4537</v>
      </c>
      <c r="B1887" s="77" t="s">
        <v>4538</v>
      </c>
      <c r="C1887" s="77" t="s">
        <v>782</v>
      </c>
      <c r="D1887" s="79"/>
      <c r="F1887" s="77" t="s">
        <v>782</v>
      </c>
      <c r="G1887" s="77" t="s">
        <v>4537</v>
      </c>
      <c r="I1887"/>
      <c r="L1887" s="83"/>
    </row>
    <row r="1888" spans="1:12" x14ac:dyDescent="0.3">
      <c r="A1888" s="77" t="s">
        <v>4539</v>
      </c>
      <c r="B1888" s="77" t="s">
        <v>4540</v>
      </c>
      <c r="C1888" s="77" t="s">
        <v>963</v>
      </c>
      <c r="D1888" s="79"/>
      <c r="F1888" s="77" t="s">
        <v>963</v>
      </c>
      <c r="G1888" s="77" t="s">
        <v>4539</v>
      </c>
      <c r="I1888"/>
      <c r="L1888" s="83"/>
    </row>
    <row r="1889" spans="1:12" x14ac:dyDescent="0.3">
      <c r="A1889" s="77" t="s">
        <v>4541</v>
      </c>
      <c r="B1889" s="77" t="s">
        <v>4542</v>
      </c>
      <c r="C1889" s="77" t="s">
        <v>850</v>
      </c>
      <c r="D1889" s="79"/>
      <c r="F1889" s="77" t="s">
        <v>850</v>
      </c>
      <c r="G1889" s="77" t="s">
        <v>4541</v>
      </c>
      <c r="I1889"/>
      <c r="L1889" s="83"/>
    </row>
    <row r="1890" spans="1:12" x14ac:dyDescent="0.3">
      <c r="A1890" s="77" t="s">
        <v>4543</v>
      </c>
      <c r="B1890" s="77" t="s">
        <v>4544</v>
      </c>
      <c r="C1890" s="77" t="s">
        <v>940</v>
      </c>
      <c r="D1890" s="79"/>
      <c r="F1890" s="77" t="s">
        <v>940</v>
      </c>
      <c r="G1890" s="77" t="s">
        <v>4543</v>
      </c>
      <c r="I1890"/>
      <c r="L1890" s="83"/>
    </row>
    <row r="1891" spans="1:12" x14ac:dyDescent="0.3">
      <c r="A1891" s="77" t="s">
        <v>4545</v>
      </c>
      <c r="B1891" s="77" t="s">
        <v>4546</v>
      </c>
      <c r="C1891" s="77" t="s">
        <v>674</v>
      </c>
      <c r="D1891" s="79"/>
      <c r="F1891" s="77" t="s">
        <v>674</v>
      </c>
      <c r="G1891" s="77" t="s">
        <v>4545</v>
      </c>
      <c r="I1891"/>
      <c r="L1891" s="83"/>
    </row>
    <row r="1892" spans="1:12" x14ac:dyDescent="0.3">
      <c r="A1892" s="77" t="s">
        <v>4547</v>
      </c>
      <c r="B1892" s="77" t="s">
        <v>4548</v>
      </c>
      <c r="C1892" s="77" t="s">
        <v>892</v>
      </c>
      <c r="D1892" s="79"/>
      <c r="F1892" s="77" t="s">
        <v>892</v>
      </c>
      <c r="G1892" s="77" t="s">
        <v>4547</v>
      </c>
      <c r="I1892"/>
      <c r="L1892" s="83"/>
    </row>
    <row r="1893" spans="1:12" x14ac:dyDescent="0.3">
      <c r="A1893" s="77" t="s">
        <v>4549</v>
      </c>
      <c r="B1893" s="77" t="s">
        <v>4550</v>
      </c>
      <c r="C1893" s="77" t="s">
        <v>963</v>
      </c>
      <c r="D1893" s="79"/>
      <c r="F1893" s="77" t="s">
        <v>963</v>
      </c>
      <c r="G1893" s="77" t="s">
        <v>4549</v>
      </c>
      <c r="I1893"/>
      <c r="L1893" s="83"/>
    </row>
    <row r="1894" spans="1:12" x14ac:dyDescent="0.3">
      <c r="A1894" s="77" t="s">
        <v>4551</v>
      </c>
      <c r="B1894" s="77" t="s">
        <v>4552</v>
      </c>
      <c r="C1894" s="77" t="s">
        <v>953</v>
      </c>
      <c r="D1894" s="79"/>
      <c r="F1894" s="77" t="s">
        <v>953</v>
      </c>
      <c r="G1894" s="77" t="s">
        <v>4551</v>
      </c>
      <c r="I1894"/>
      <c r="L1894" s="83"/>
    </row>
    <row r="1895" spans="1:12" x14ac:dyDescent="0.3">
      <c r="A1895" s="77" t="s">
        <v>4553</v>
      </c>
      <c r="B1895" s="77" t="s">
        <v>4554</v>
      </c>
      <c r="C1895" s="77" t="s">
        <v>925</v>
      </c>
      <c r="D1895" s="79"/>
      <c r="F1895" s="77" t="s">
        <v>925</v>
      </c>
      <c r="G1895" s="77" t="s">
        <v>4553</v>
      </c>
      <c r="I1895"/>
      <c r="L1895" s="83"/>
    </row>
    <row r="1896" spans="1:12" x14ac:dyDescent="0.3">
      <c r="A1896" s="77" t="s">
        <v>4555</v>
      </c>
      <c r="B1896" s="77" t="s">
        <v>4556</v>
      </c>
      <c r="C1896" s="77" t="s">
        <v>671</v>
      </c>
      <c r="D1896" s="79"/>
      <c r="F1896" s="77" t="s">
        <v>671</v>
      </c>
      <c r="G1896" s="77" t="s">
        <v>4555</v>
      </c>
      <c r="I1896"/>
      <c r="L1896" s="83"/>
    </row>
    <row r="1897" spans="1:12" x14ac:dyDescent="0.3">
      <c r="A1897" s="77" t="s">
        <v>4557</v>
      </c>
      <c r="B1897" s="77" t="s">
        <v>4558</v>
      </c>
      <c r="C1897" s="77" t="s">
        <v>925</v>
      </c>
      <c r="D1897" s="79"/>
      <c r="F1897" s="77" t="s">
        <v>925</v>
      </c>
      <c r="G1897" s="77" t="s">
        <v>4557</v>
      </c>
      <c r="I1897"/>
      <c r="L1897" s="83"/>
    </row>
    <row r="1898" spans="1:12" x14ac:dyDescent="0.3">
      <c r="A1898" s="77" t="s">
        <v>4559</v>
      </c>
      <c r="B1898" s="77" t="s">
        <v>4560</v>
      </c>
      <c r="C1898" s="77" t="s">
        <v>840</v>
      </c>
      <c r="D1898" s="79"/>
      <c r="F1898" s="77" t="s">
        <v>840</v>
      </c>
      <c r="G1898" s="77" t="s">
        <v>4559</v>
      </c>
      <c r="I1898"/>
      <c r="L1898" s="83"/>
    </row>
    <row r="1899" spans="1:12" x14ac:dyDescent="0.3">
      <c r="A1899" s="77" t="s">
        <v>4561</v>
      </c>
      <c r="B1899" s="77" t="s">
        <v>4562</v>
      </c>
      <c r="C1899" s="77" t="s">
        <v>950</v>
      </c>
      <c r="D1899" s="79"/>
      <c r="F1899" s="77" t="s">
        <v>950</v>
      </c>
      <c r="G1899" s="77" t="s">
        <v>4561</v>
      </c>
      <c r="I1899"/>
      <c r="L1899" s="83"/>
    </row>
    <row r="1900" spans="1:12" x14ac:dyDescent="0.3">
      <c r="A1900" s="77" t="s">
        <v>4563</v>
      </c>
      <c r="B1900" s="77" t="s">
        <v>4564</v>
      </c>
      <c r="C1900" s="77" t="s">
        <v>940</v>
      </c>
      <c r="D1900" s="79"/>
      <c r="F1900" s="77" t="s">
        <v>940</v>
      </c>
      <c r="G1900" s="77" t="s">
        <v>4563</v>
      </c>
      <c r="I1900"/>
      <c r="L1900" s="83"/>
    </row>
    <row r="1901" spans="1:12" x14ac:dyDescent="0.3">
      <c r="A1901" s="77" t="s">
        <v>4565</v>
      </c>
      <c r="B1901" s="77" t="s">
        <v>4566</v>
      </c>
      <c r="C1901" s="77" t="s">
        <v>940</v>
      </c>
      <c r="D1901" s="79"/>
      <c r="F1901" s="77" t="s">
        <v>940</v>
      </c>
      <c r="G1901" s="77" t="s">
        <v>4565</v>
      </c>
      <c r="I1901"/>
      <c r="L1901" s="83"/>
    </row>
    <row r="1902" spans="1:12" x14ac:dyDescent="0.3">
      <c r="A1902" s="77" t="s">
        <v>4567</v>
      </c>
      <c r="B1902" s="77" t="s">
        <v>4568</v>
      </c>
      <c r="C1902" s="77" t="s">
        <v>694</v>
      </c>
      <c r="D1902" s="79"/>
      <c r="F1902" s="77" t="s">
        <v>694</v>
      </c>
      <c r="G1902" s="77" t="s">
        <v>4567</v>
      </c>
      <c r="I1902"/>
      <c r="L1902" s="83"/>
    </row>
    <row r="1903" spans="1:12" x14ac:dyDescent="0.3">
      <c r="A1903" s="77" t="s">
        <v>4569</v>
      </c>
      <c r="B1903" s="77" t="s">
        <v>4570</v>
      </c>
      <c r="C1903" s="77" t="s">
        <v>694</v>
      </c>
      <c r="D1903" s="79"/>
      <c r="F1903" s="77" t="s">
        <v>694</v>
      </c>
      <c r="G1903" s="77" t="s">
        <v>4569</v>
      </c>
      <c r="I1903"/>
      <c r="L1903" s="83"/>
    </row>
    <row r="1904" spans="1:12" x14ac:dyDescent="0.3">
      <c r="A1904" s="77" t="s">
        <v>4571</v>
      </c>
      <c r="B1904" s="77" t="s">
        <v>4572</v>
      </c>
      <c r="C1904" s="77" t="s">
        <v>707</v>
      </c>
      <c r="D1904" s="79"/>
      <c r="F1904" s="77" t="s">
        <v>707</v>
      </c>
      <c r="G1904" s="77" t="s">
        <v>4571</v>
      </c>
      <c r="I1904"/>
      <c r="L1904" s="83"/>
    </row>
    <row r="1905" spans="1:12" x14ac:dyDescent="0.3">
      <c r="A1905" s="77" t="s">
        <v>4573</v>
      </c>
      <c r="B1905" s="77" t="s">
        <v>4574</v>
      </c>
      <c r="C1905" s="77" t="s">
        <v>833</v>
      </c>
      <c r="D1905" s="79"/>
      <c r="F1905" s="77" t="s">
        <v>833</v>
      </c>
      <c r="G1905" s="77" t="s">
        <v>4573</v>
      </c>
      <c r="I1905"/>
      <c r="L1905" s="83"/>
    </row>
    <row r="1906" spans="1:12" x14ac:dyDescent="0.3">
      <c r="A1906" s="77" t="s">
        <v>4575</v>
      </c>
      <c r="B1906" s="77" t="s">
        <v>4576</v>
      </c>
      <c r="C1906" s="77" t="s">
        <v>940</v>
      </c>
      <c r="D1906" s="79"/>
      <c r="F1906" s="77" t="s">
        <v>940</v>
      </c>
      <c r="G1906" s="77" t="s">
        <v>4575</v>
      </c>
      <c r="I1906"/>
      <c r="L1906" s="83"/>
    </row>
    <row r="1907" spans="1:12" x14ac:dyDescent="0.3">
      <c r="A1907" s="77" t="s">
        <v>4577</v>
      </c>
      <c r="B1907" s="77" t="s">
        <v>4578</v>
      </c>
      <c r="C1907" s="77" t="s">
        <v>868</v>
      </c>
      <c r="D1907" s="79"/>
      <c r="F1907" s="77" t="s">
        <v>868</v>
      </c>
      <c r="G1907" s="77" t="s">
        <v>4577</v>
      </c>
      <c r="I1907"/>
      <c r="L1907" s="83"/>
    </row>
    <row r="1908" spans="1:12" x14ac:dyDescent="0.3">
      <c r="A1908" s="77" t="s">
        <v>4579</v>
      </c>
      <c r="B1908" s="77" t="s">
        <v>4580</v>
      </c>
      <c r="C1908" s="77" t="s">
        <v>903</v>
      </c>
      <c r="D1908" s="79"/>
      <c r="F1908" s="77" t="s">
        <v>903</v>
      </c>
      <c r="G1908" s="77" t="s">
        <v>4579</v>
      </c>
      <c r="I1908"/>
      <c r="L1908" s="83"/>
    </row>
    <row r="1909" spans="1:12" x14ac:dyDescent="0.3">
      <c r="A1909" s="77" t="s">
        <v>4581</v>
      </c>
      <c r="B1909" s="77" t="s">
        <v>4582</v>
      </c>
      <c r="C1909" s="77" t="s">
        <v>830</v>
      </c>
      <c r="D1909" s="79"/>
      <c r="F1909" s="77" t="s">
        <v>830</v>
      </c>
      <c r="G1909" s="77" t="s">
        <v>4581</v>
      </c>
      <c r="I1909"/>
      <c r="L1909" s="83"/>
    </row>
    <row r="1910" spans="1:12" x14ac:dyDescent="0.3">
      <c r="A1910" s="77" t="s">
        <v>4583</v>
      </c>
      <c r="B1910" s="77" t="s">
        <v>4584</v>
      </c>
      <c r="C1910" s="77" t="s">
        <v>691</v>
      </c>
      <c r="D1910" s="79"/>
      <c r="F1910" s="77" t="s">
        <v>691</v>
      </c>
      <c r="G1910" s="77" t="s">
        <v>4583</v>
      </c>
      <c r="I1910"/>
      <c r="L1910" s="83"/>
    </row>
    <row r="1911" spans="1:12" x14ac:dyDescent="0.3">
      <c r="A1911" s="77" t="s">
        <v>4585</v>
      </c>
      <c r="B1911" s="77" t="s">
        <v>4586</v>
      </c>
      <c r="C1911" s="77" t="s">
        <v>674</v>
      </c>
      <c r="D1911" s="79"/>
      <c r="F1911" s="77" t="s">
        <v>674</v>
      </c>
      <c r="G1911" s="77" t="s">
        <v>4585</v>
      </c>
      <c r="I1911"/>
      <c r="L1911" s="83"/>
    </row>
    <row r="1912" spans="1:12" x14ac:dyDescent="0.3">
      <c r="A1912" s="77" t="s">
        <v>4587</v>
      </c>
      <c r="B1912" s="77" t="s">
        <v>4588</v>
      </c>
      <c r="C1912" s="77" t="s">
        <v>729</v>
      </c>
      <c r="D1912" s="79"/>
      <c r="F1912" s="77" t="s">
        <v>729</v>
      </c>
      <c r="G1912" s="77" t="s">
        <v>4587</v>
      </c>
      <c r="I1912"/>
      <c r="L1912" s="83"/>
    </row>
    <row r="1913" spans="1:12" x14ac:dyDescent="0.3">
      <c r="A1913" s="77" t="s">
        <v>4589</v>
      </c>
      <c r="B1913" s="77" t="s">
        <v>4590</v>
      </c>
      <c r="C1913" s="77" t="s">
        <v>836</v>
      </c>
      <c r="D1913" s="79"/>
      <c r="F1913" s="77" t="s">
        <v>836</v>
      </c>
      <c r="G1913" s="77" t="s">
        <v>4589</v>
      </c>
      <c r="I1913"/>
      <c r="L1913" s="83"/>
    </row>
    <row r="1914" spans="1:12" x14ac:dyDescent="0.3">
      <c r="A1914" s="77" t="s">
        <v>4591</v>
      </c>
      <c r="B1914" s="77" t="s">
        <v>4592</v>
      </c>
      <c r="C1914" s="77" t="s">
        <v>707</v>
      </c>
      <c r="D1914" s="79"/>
      <c r="F1914" s="77" t="s">
        <v>707</v>
      </c>
      <c r="G1914" s="77" t="s">
        <v>4591</v>
      </c>
      <c r="I1914"/>
      <c r="L1914" s="83"/>
    </row>
    <row r="1915" spans="1:12" x14ac:dyDescent="0.3">
      <c r="A1915" s="77" t="s">
        <v>4593</v>
      </c>
      <c r="B1915" s="77" t="s">
        <v>4594</v>
      </c>
      <c r="C1915" s="77" t="s">
        <v>757</v>
      </c>
      <c r="D1915" s="79"/>
      <c r="F1915" s="77" t="s">
        <v>757</v>
      </c>
      <c r="G1915" s="77" t="s">
        <v>4593</v>
      </c>
      <c r="I1915"/>
      <c r="L1915" s="83"/>
    </row>
    <row r="1916" spans="1:12" x14ac:dyDescent="0.3">
      <c r="A1916" s="77" t="s">
        <v>4595</v>
      </c>
      <c r="B1916" s="77" t="s">
        <v>4596</v>
      </c>
      <c r="C1916" s="77" t="s">
        <v>893</v>
      </c>
      <c r="D1916" s="79"/>
      <c r="F1916" s="77" t="s">
        <v>893</v>
      </c>
      <c r="G1916" s="77" t="s">
        <v>4595</v>
      </c>
      <c r="I1916"/>
      <c r="L1916" s="83"/>
    </row>
    <row r="1917" spans="1:12" x14ac:dyDescent="0.3">
      <c r="A1917" s="77" t="s">
        <v>4597</v>
      </c>
      <c r="B1917" s="77" t="s">
        <v>4598</v>
      </c>
      <c r="C1917" s="77" t="s">
        <v>812</v>
      </c>
      <c r="D1917" s="79"/>
      <c r="F1917" s="77" t="s">
        <v>812</v>
      </c>
      <c r="G1917" s="77" t="s">
        <v>4597</v>
      </c>
      <c r="I1917"/>
      <c r="L1917" s="83"/>
    </row>
    <row r="1918" spans="1:12" x14ac:dyDescent="0.3">
      <c r="A1918" s="77" t="s">
        <v>4599</v>
      </c>
      <c r="B1918" s="77" t="s">
        <v>4600</v>
      </c>
      <c r="C1918" s="77" t="s">
        <v>729</v>
      </c>
      <c r="D1918" s="79"/>
      <c r="F1918" s="77" t="s">
        <v>729</v>
      </c>
      <c r="G1918" s="77" t="s">
        <v>4599</v>
      </c>
      <c r="I1918"/>
      <c r="L1918" s="83"/>
    </row>
    <row r="1919" spans="1:12" x14ac:dyDescent="0.3">
      <c r="A1919" s="77" t="s">
        <v>4601</v>
      </c>
      <c r="B1919" s="77" t="s">
        <v>4602</v>
      </c>
      <c r="C1919" s="77" t="s">
        <v>919</v>
      </c>
      <c r="D1919" s="79"/>
      <c r="F1919" s="77" t="s">
        <v>919</v>
      </c>
      <c r="G1919" s="77" t="s">
        <v>4601</v>
      </c>
      <c r="I1919"/>
      <c r="L1919" s="83"/>
    </row>
    <row r="1920" spans="1:12" x14ac:dyDescent="0.3">
      <c r="A1920" s="77" t="s">
        <v>4603</v>
      </c>
      <c r="B1920" s="77" t="s">
        <v>4604</v>
      </c>
      <c r="C1920" s="77" t="s">
        <v>863</v>
      </c>
      <c r="D1920" s="79"/>
      <c r="F1920" s="77" t="s">
        <v>863</v>
      </c>
      <c r="G1920" s="77" t="s">
        <v>4603</v>
      </c>
      <c r="I1920"/>
      <c r="L1920" s="83"/>
    </row>
    <row r="1921" spans="1:12" x14ac:dyDescent="0.3">
      <c r="A1921" s="77" t="s">
        <v>4605</v>
      </c>
      <c r="B1921" s="77" t="s">
        <v>4606</v>
      </c>
      <c r="C1921" s="77" t="s">
        <v>863</v>
      </c>
      <c r="D1921" s="79"/>
      <c r="F1921" s="77" t="s">
        <v>863</v>
      </c>
      <c r="G1921" s="77" t="s">
        <v>4605</v>
      </c>
      <c r="I1921"/>
      <c r="L1921" s="83"/>
    </row>
    <row r="1922" spans="1:12" x14ac:dyDescent="0.3">
      <c r="A1922" s="77" t="s">
        <v>4607</v>
      </c>
      <c r="B1922" s="77" t="s">
        <v>4608</v>
      </c>
      <c r="C1922" s="77" t="s">
        <v>963</v>
      </c>
      <c r="D1922" s="79"/>
      <c r="F1922" s="77" t="s">
        <v>963</v>
      </c>
      <c r="G1922" s="77" t="s">
        <v>4607</v>
      </c>
      <c r="I1922"/>
      <c r="L1922" s="83"/>
    </row>
    <row r="1923" spans="1:12" x14ac:dyDescent="0.3">
      <c r="A1923" s="77" t="s">
        <v>4609</v>
      </c>
      <c r="B1923" s="77" t="s">
        <v>4610</v>
      </c>
      <c r="C1923" s="77" t="s">
        <v>690</v>
      </c>
      <c r="D1923" s="79"/>
      <c r="F1923" s="77" t="s">
        <v>690</v>
      </c>
      <c r="G1923" s="77" t="s">
        <v>4609</v>
      </c>
      <c r="I1923"/>
      <c r="L1923" s="83"/>
    </row>
    <row r="1924" spans="1:12" x14ac:dyDescent="0.3">
      <c r="A1924" s="77" t="s">
        <v>4611</v>
      </c>
      <c r="B1924" s="77" t="s">
        <v>4612</v>
      </c>
      <c r="C1924" s="77" t="s">
        <v>726</v>
      </c>
      <c r="D1924" s="79"/>
      <c r="F1924" s="77" t="s">
        <v>726</v>
      </c>
      <c r="G1924" s="77" t="s">
        <v>4611</v>
      </c>
      <c r="I1924"/>
      <c r="L1924" s="83"/>
    </row>
    <row r="1925" spans="1:12" x14ac:dyDescent="0.3">
      <c r="A1925" s="77" t="s">
        <v>4613</v>
      </c>
      <c r="B1925" s="77" t="s">
        <v>4614</v>
      </c>
      <c r="C1925" s="77" t="s">
        <v>687</v>
      </c>
      <c r="D1925" s="79"/>
      <c r="F1925" s="77" t="s">
        <v>687</v>
      </c>
      <c r="G1925" s="77" t="s">
        <v>4613</v>
      </c>
      <c r="I1925"/>
      <c r="L1925" s="83"/>
    </row>
    <row r="1926" spans="1:12" x14ac:dyDescent="0.3">
      <c r="A1926" s="77" t="s">
        <v>4615</v>
      </c>
      <c r="B1926" s="77" t="s">
        <v>4616</v>
      </c>
      <c r="C1926" s="77" t="s">
        <v>746</v>
      </c>
      <c r="D1926" s="79"/>
      <c r="F1926" s="77" t="s">
        <v>746</v>
      </c>
      <c r="G1926" s="77" t="s">
        <v>4615</v>
      </c>
      <c r="I1926"/>
      <c r="L1926" s="83"/>
    </row>
    <row r="1927" spans="1:12" x14ac:dyDescent="0.3">
      <c r="A1927" s="77" t="s">
        <v>4617</v>
      </c>
      <c r="B1927" s="77" t="s">
        <v>4618</v>
      </c>
      <c r="C1927" s="77" t="s">
        <v>710</v>
      </c>
      <c r="D1927" s="79"/>
      <c r="F1927" s="77" t="s">
        <v>710</v>
      </c>
      <c r="G1927" s="77" t="s">
        <v>4617</v>
      </c>
      <c r="I1927"/>
      <c r="L1927" s="83"/>
    </row>
    <row r="1928" spans="1:12" x14ac:dyDescent="0.3">
      <c r="A1928" s="77" t="s">
        <v>4619</v>
      </c>
      <c r="B1928" s="77" t="s">
        <v>4620</v>
      </c>
      <c r="C1928" s="77" t="s">
        <v>761</v>
      </c>
      <c r="D1928" s="79"/>
      <c r="F1928" s="77" t="s">
        <v>761</v>
      </c>
      <c r="G1928" s="77" t="s">
        <v>4619</v>
      </c>
      <c r="I1928"/>
      <c r="L1928" s="83"/>
    </row>
    <row r="1929" spans="1:12" x14ac:dyDescent="0.3">
      <c r="A1929" s="77" t="s">
        <v>4621</v>
      </c>
      <c r="B1929" s="77" t="s">
        <v>4622</v>
      </c>
      <c r="C1929" s="77" t="s">
        <v>758</v>
      </c>
      <c r="D1929" s="79"/>
      <c r="F1929" s="77" t="s">
        <v>758</v>
      </c>
      <c r="G1929" s="77" t="s">
        <v>4621</v>
      </c>
      <c r="I1929"/>
      <c r="L1929" s="83"/>
    </row>
    <row r="1930" spans="1:12" x14ac:dyDescent="0.3">
      <c r="A1930" s="77" t="s">
        <v>4623</v>
      </c>
      <c r="B1930" s="77" t="s">
        <v>4624</v>
      </c>
      <c r="C1930" s="77" t="s">
        <v>671</v>
      </c>
      <c r="D1930" s="79"/>
      <c r="F1930" s="77" t="s">
        <v>671</v>
      </c>
      <c r="G1930" s="77" t="s">
        <v>4623</v>
      </c>
      <c r="I1930"/>
      <c r="L1930" s="83"/>
    </row>
    <row r="1931" spans="1:12" x14ac:dyDescent="0.3">
      <c r="A1931" s="77" t="s">
        <v>4625</v>
      </c>
      <c r="B1931" s="77" t="s">
        <v>4626</v>
      </c>
      <c r="C1931" s="77" t="s">
        <v>703</v>
      </c>
      <c r="D1931" s="79"/>
      <c r="F1931" s="77" t="s">
        <v>703</v>
      </c>
      <c r="G1931" s="77" t="s">
        <v>4625</v>
      </c>
      <c r="I1931"/>
      <c r="L1931" s="83"/>
    </row>
    <row r="1932" spans="1:12" x14ac:dyDescent="0.3">
      <c r="A1932" s="77" t="s">
        <v>4627</v>
      </c>
      <c r="B1932" s="77" t="s">
        <v>4628</v>
      </c>
      <c r="C1932" s="77" t="s">
        <v>761</v>
      </c>
      <c r="D1932" s="79"/>
      <c r="F1932" s="77" t="s">
        <v>761</v>
      </c>
      <c r="G1932" s="77" t="s">
        <v>4627</v>
      </c>
      <c r="I1932"/>
      <c r="L1932" s="83"/>
    </row>
    <row r="1933" spans="1:12" x14ac:dyDescent="0.3">
      <c r="A1933" s="77" t="s">
        <v>4629</v>
      </c>
      <c r="B1933" s="77" t="s">
        <v>4630</v>
      </c>
      <c r="C1933" s="77" t="s">
        <v>695</v>
      </c>
      <c r="D1933" s="79"/>
      <c r="F1933" s="77" t="s">
        <v>695</v>
      </c>
      <c r="G1933" s="77" t="s">
        <v>4629</v>
      </c>
      <c r="I1933"/>
      <c r="L1933" s="83"/>
    </row>
    <row r="1934" spans="1:12" x14ac:dyDescent="0.3">
      <c r="A1934" s="77" t="s">
        <v>4631</v>
      </c>
      <c r="B1934" s="77" t="s">
        <v>4632</v>
      </c>
      <c r="C1934" s="77" t="s">
        <v>729</v>
      </c>
      <c r="D1934" s="79"/>
      <c r="F1934" s="77" t="s">
        <v>729</v>
      </c>
      <c r="G1934" s="77" t="s">
        <v>4631</v>
      </c>
      <c r="I1934"/>
      <c r="L1934" s="83"/>
    </row>
    <row r="1935" spans="1:12" x14ac:dyDescent="0.3">
      <c r="A1935" s="77" t="s">
        <v>4633</v>
      </c>
      <c r="B1935" s="77" t="s">
        <v>4634</v>
      </c>
      <c r="C1935" s="77" t="s">
        <v>732</v>
      </c>
      <c r="D1935" s="79"/>
      <c r="F1935" s="77" t="s">
        <v>732</v>
      </c>
      <c r="G1935" s="77" t="s">
        <v>4633</v>
      </c>
      <c r="I1935"/>
      <c r="L1935" s="83"/>
    </row>
    <row r="1936" spans="1:12" x14ac:dyDescent="0.3">
      <c r="A1936" s="77" t="s">
        <v>4635</v>
      </c>
      <c r="B1936" s="77" t="s">
        <v>4636</v>
      </c>
      <c r="C1936" s="77" t="s">
        <v>714</v>
      </c>
      <c r="D1936" s="79"/>
      <c r="F1936" s="77" t="s">
        <v>714</v>
      </c>
      <c r="G1936" s="77" t="s">
        <v>4635</v>
      </c>
      <c r="I1936"/>
      <c r="L1936" s="83"/>
    </row>
    <row r="1937" spans="1:12" x14ac:dyDescent="0.3">
      <c r="A1937" s="77" t="s">
        <v>4637</v>
      </c>
      <c r="B1937" s="77" t="s">
        <v>4638</v>
      </c>
      <c r="C1937" s="77" t="s">
        <v>710</v>
      </c>
      <c r="D1937" s="79"/>
      <c r="F1937" s="77" t="s">
        <v>710</v>
      </c>
      <c r="G1937" s="77" t="s">
        <v>4637</v>
      </c>
      <c r="I1937"/>
      <c r="L1937" s="83"/>
    </row>
    <row r="1938" spans="1:12" x14ac:dyDescent="0.3">
      <c r="A1938" s="77" t="s">
        <v>4639</v>
      </c>
      <c r="B1938" s="77" t="s">
        <v>4640</v>
      </c>
      <c r="C1938" s="77" t="s">
        <v>671</v>
      </c>
      <c r="D1938" s="79"/>
      <c r="F1938" s="77" t="s">
        <v>671</v>
      </c>
      <c r="G1938" s="77" t="s">
        <v>4639</v>
      </c>
      <c r="I1938"/>
      <c r="L1938" s="83"/>
    </row>
    <row r="1939" spans="1:12" x14ac:dyDescent="0.3">
      <c r="A1939" s="77" t="s">
        <v>4641</v>
      </c>
      <c r="B1939" s="77" t="s">
        <v>4642</v>
      </c>
      <c r="C1939" s="77" t="s">
        <v>794</v>
      </c>
      <c r="D1939" s="79"/>
      <c r="F1939" s="77" t="s">
        <v>794</v>
      </c>
      <c r="G1939" s="77" t="s">
        <v>4641</v>
      </c>
      <c r="I1939"/>
      <c r="L1939" s="83"/>
    </row>
    <row r="1940" spans="1:12" x14ac:dyDescent="0.3">
      <c r="A1940" s="77" t="s">
        <v>4643</v>
      </c>
      <c r="B1940" s="77" t="s">
        <v>4644</v>
      </c>
      <c r="C1940" s="77" t="s">
        <v>776</v>
      </c>
      <c r="D1940" s="79"/>
      <c r="F1940" s="77" t="s">
        <v>776</v>
      </c>
      <c r="G1940" s="77" t="s">
        <v>4643</v>
      </c>
      <c r="I1940"/>
      <c r="L1940" s="83"/>
    </row>
    <row r="1941" spans="1:12" x14ac:dyDescent="0.3">
      <c r="A1941" s="77" t="s">
        <v>4645</v>
      </c>
      <c r="B1941" s="77" t="s">
        <v>4646</v>
      </c>
      <c r="C1941" s="77" t="s">
        <v>776</v>
      </c>
      <c r="D1941" s="79"/>
      <c r="F1941" s="77" t="s">
        <v>776</v>
      </c>
      <c r="G1941" s="77" t="s">
        <v>4645</v>
      </c>
      <c r="I1941"/>
      <c r="L1941" s="83"/>
    </row>
    <row r="1942" spans="1:12" x14ac:dyDescent="0.3">
      <c r="A1942" s="77" t="s">
        <v>4647</v>
      </c>
      <c r="B1942" s="77" t="s">
        <v>4648</v>
      </c>
      <c r="C1942" s="77" t="s">
        <v>937</v>
      </c>
      <c r="D1942" s="79"/>
      <c r="F1942" s="77" t="s">
        <v>937</v>
      </c>
      <c r="G1942" s="77" t="s">
        <v>4647</v>
      </c>
      <c r="I1942"/>
      <c r="L1942" s="83"/>
    </row>
    <row r="1943" spans="1:12" x14ac:dyDescent="0.3">
      <c r="A1943" s="77" t="s">
        <v>4649</v>
      </c>
      <c r="B1943" s="77" t="s">
        <v>4650</v>
      </c>
      <c r="C1943" s="77" t="s">
        <v>726</v>
      </c>
      <c r="D1943" s="79"/>
      <c r="F1943" s="77" t="s">
        <v>726</v>
      </c>
      <c r="G1943" s="77" t="s">
        <v>4649</v>
      </c>
      <c r="I1943"/>
      <c r="L1943" s="83"/>
    </row>
    <row r="1944" spans="1:12" x14ac:dyDescent="0.3">
      <c r="A1944" s="77" t="s">
        <v>4651</v>
      </c>
      <c r="B1944" s="77" t="s">
        <v>4652</v>
      </c>
      <c r="C1944" s="77" t="s">
        <v>960</v>
      </c>
      <c r="D1944" s="79"/>
      <c r="F1944" s="77" t="s">
        <v>960</v>
      </c>
      <c r="G1944" s="77" t="s">
        <v>4651</v>
      </c>
      <c r="I1944"/>
      <c r="L1944" s="83"/>
    </row>
    <row r="1945" spans="1:12" x14ac:dyDescent="0.3">
      <c r="A1945" s="77" t="s">
        <v>4653</v>
      </c>
      <c r="B1945" s="77" t="s">
        <v>4654</v>
      </c>
      <c r="C1945" s="77" t="s">
        <v>743</v>
      </c>
      <c r="D1945" s="79"/>
      <c r="F1945" s="77" t="s">
        <v>743</v>
      </c>
      <c r="G1945" s="77" t="s">
        <v>4653</v>
      </c>
      <c r="I1945"/>
      <c r="L1945" s="83"/>
    </row>
    <row r="1946" spans="1:12" x14ac:dyDescent="0.3">
      <c r="A1946" s="77" t="s">
        <v>4655</v>
      </c>
      <c r="B1946" s="77" t="s">
        <v>4656</v>
      </c>
      <c r="C1946" s="77" t="s">
        <v>940</v>
      </c>
      <c r="D1946" s="79"/>
      <c r="F1946" s="77" t="s">
        <v>940</v>
      </c>
      <c r="G1946" s="77" t="s">
        <v>4655</v>
      </c>
      <c r="I1946"/>
      <c r="L1946" s="83"/>
    </row>
    <row r="1947" spans="1:12" x14ac:dyDescent="0.3">
      <c r="A1947" s="77" t="s">
        <v>4657</v>
      </c>
      <c r="B1947" s="77" t="s">
        <v>4658</v>
      </c>
      <c r="C1947" s="77" t="s">
        <v>767</v>
      </c>
      <c r="D1947" s="79"/>
      <c r="F1947" s="77" t="s">
        <v>767</v>
      </c>
      <c r="G1947" s="77" t="s">
        <v>4657</v>
      </c>
      <c r="I1947"/>
      <c r="L1947" s="83"/>
    </row>
    <row r="1948" spans="1:12" x14ac:dyDescent="0.3">
      <c r="A1948" s="77" t="s">
        <v>4659</v>
      </c>
      <c r="B1948" s="77" t="s">
        <v>4660</v>
      </c>
      <c r="C1948" s="77" t="s">
        <v>707</v>
      </c>
      <c r="D1948" s="79"/>
      <c r="F1948" s="77" t="s">
        <v>707</v>
      </c>
      <c r="G1948" s="77" t="s">
        <v>4659</v>
      </c>
      <c r="I1948"/>
      <c r="L1948" s="83"/>
    </row>
    <row r="1949" spans="1:12" x14ac:dyDescent="0.3">
      <c r="A1949" s="77" t="s">
        <v>4661</v>
      </c>
      <c r="B1949" s="77" t="s">
        <v>4662</v>
      </c>
      <c r="C1949" s="77" t="s">
        <v>707</v>
      </c>
      <c r="D1949" s="79"/>
      <c r="F1949" s="77" t="s">
        <v>707</v>
      </c>
      <c r="G1949" s="77" t="s">
        <v>4661</v>
      </c>
      <c r="I1949"/>
      <c r="L1949" s="83"/>
    </row>
    <row r="1950" spans="1:12" x14ac:dyDescent="0.3">
      <c r="A1950" s="77" t="s">
        <v>4663</v>
      </c>
      <c r="B1950" s="77" t="s">
        <v>4664</v>
      </c>
      <c r="C1950" s="77" t="s">
        <v>715</v>
      </c>
      <c r="D1950" s="79"/>
      <c r="F1950" s="77" t="s">
        <v>715</v>
      </c>
      <c r="G1950" s="77" t="s">
        <v>4663</v>
      </c>
      <c r="I1950"/>
      <c r="L1950" s="83"/>
    </row>
    <row r="1951" spans="1:12" x14ac:dyDescent="0.3">
      <c r="A1951" s="77" t="s">
        <v>4665</v>
      </c>
      <c r="B1951" s="77" t="s">
        <v>4666</v>
      </c>
      <c r="C1951" s="77" t="s">
        <v>707</v>
      </c>
      <c r="D1951" s="79"/>
      <c r="F1951" s="77" t="s">
        <v>707</v>
      </c>
      <c r="G1951" s="77" t="s">
        <v>4665</v>
      </c>
      <c r="I1951"/>
      <c r="L1951" s="83"/>
    </row>
    <row r="1952" spans="1:12" x14ac:dyDescent="0.3">
      <c r="A1952" s="77" t="s">
        <v>4667</v>
      </c>
      <c r="B1952" s="77" t="s">
        <v>4668</v>
      </c>
      <c r="C1952" s="77" t="s">
        <v>829</v>
      </c>
      <c r="D1952" s="79"/>
      <c r="F1952" s="77" t="s">
        <v>829</v>
      </c>
      <c r="G1952" s="77" t="s">
        <v>4667</v>
      </c>
      <c r="I1952"/>
      <c r="L1952" s="83"/>
    </row>
    <row r="1953" spans="1:12" x14ac:dyDescent="0.3">
      <c r="A1953" s="77" t="s">
        <v>4669</v>
      </c>
      <c r="B1953" s="77" t="s">
        <v>4670</v>
      </c>
      <c r="C1953" s="77" t="s">
        <v>931</v>
      </c>
      <c r="D1953" s="79"/>
      <c r="F1953" s="77" t="s">
        <v>931</v>
      </c>
      <c r="G1953" s="77" t="s">
        <v>4669</v>
      </c>
      <c r="I1953"/>
      <c r="L1953" s="83"/>
    </row>
    <row r="1954" spans="1:12" x14ac:dyDescent="0.3">
      <c r="A1954" s="77" t="s">
        <v>4671</v>
      </c>
      <c r="B1954" s="77" t="s">
        <v>4672</v>
      </c>
      <c r="C1954" s="77" t="s">
        <v>940</v>
      </c>
      <c r="D1954" s="79"/>
      <c r="F1954" s="77" t="s">
        <v>940</v>
      </c>
      <c r="G1954" s="77" t="s">
        <v>4671</v>
      </c>
      <c r="I1954"/>
      <c r="L1954" s="83"/>
    </row>
    <row r="1955" spans="1:12" x14ac:dyDescent="0.3">
      <c r="A1955" s="77" t="s">
        <v>4673</v>
      </c>
      <c r="B1955" s="77" t="s">
        <v>4674</v>
      </c>
      <c r="C1955" s="77" t="s">
        <v>714</v>
      </c>
      <c r="D1955" s="79"/>
      <c r="F1955" s="77" t="s">
        <v>714</v>
      </c>
      <c r="G1955" s="77" t="s">
        <v>4673</v>
      </c>
      <c r="I1955"/>
      <c r="L1955" s="83"/>
    </row>
    <row r="1956" spans="1:12" x14ac:dyDescent="0.3">
      <c r="A1956" s="77" t="s">
        <v>4675</v>
      </c>
      <c r="B1956" s="77" t="s">
        <v>4676</v>
      </c>
      <c r="C1956" s="77" t="s">
        <v>777</v>
      </c>
      <c r="D1956" s="79"/>
      <c r="F1956" s="77" t="s">
        <v>777</v>
      </c>
      <c r="G1956" s="77" t="s">
        <v>4675</v>
      </c>
      <c r="I1956"/>
      <c r="L1956" s="83"/>
    </row>
    <row r="1957" spans="1:12" x14ac:dyDescent="0.3">
      <c r="A1957" s="77" t="s">
        <v>4677</v>
      </c>
      <c r="B1957" s="77" t="s">
        <v>4678</v>
      </c>
      <c r="C1957" s="77" t="s">
        <v>732</v>
      </c>
      <c r="D1957" s="79"/>
      <c r="F1957" s="77" t="s">
        <v>732</v>
      </c>
      <c r="G1957" s="77" t="s">
        <v>4677</v>
      </c>
      <c r="I1957"/>
      <c r="L1957" s="83"/>
    </row>
    <row r="1958" spans="1:12" x14ac:dyDescent="0.3">
      <c r="A1958" s="77" t="s">
        <v>4679</v>
      </c>
      <c r="B1958" s="77" t="s">
        <v>4680</v>
      </c>
      <c r="C1958" s="77" t="s">
        <v>767</v>
      </c>
      <c r="D1958" s="79"/>
      <c r="F1958" s="77" t="s">
        <v>767</v>
      </c>
      <c r="G1958" s="77" t="s">
        <v>4679</v>
      </c>
      <c r="I1958"/>
      <c r="L1958" s="83"/>
    </row>
    <row r="1959" spans="1:12" x14ac:dyDescent="0.3">
      <c r="A1959" s="77" t="s">
        <v>4681</v>
      </c>
      <c r="B1959" s="77" t="s">
        <v>4682</v>
      </c>
      <c r="C1959" s="77" t="s">
        <v>770</v>
      </c>
      <c r="D1959" s="79"/>
      <c r="F1959" s="77" t="s">
        <v>770</v>
      </c>
      <c r="G1959" s="77" t="s">
        <v>4681</v>
      </c>
      <c r="I1959"/>
      <c r="L1959" s="83"/>
    </row>
    <row r="1960" spans="1:12" x14ac:dyDescent="0.3">
      <c r="A1960" s="77" t="s">
        <v>4683</v>
      </c>
      <c r="B1960" s="77" t="s">
        <v>4684</v>
      </c>
      <c r="C1960" s="77" t="s">
        <v>686</v>
      </c>
      <c r="D1960" s="79"/>
      <c r="F1960" s="77" t="s">
        <v>686</v>
      </c>
      <c r="G1960" s="77" t="s">
        <v>4683</v>
      </c>
      <c r="I1960"/>
      <c r="L1960" s="83"/>
    </row>
    <row r="1961" spans="1:12" x14ac:dyDescent="0.3">
      <c r="A1961" s="77" t="s">
        <v>4685</v>
      </c>
      <c r="B1961" s="77" t="s">
        <v>4686</v>
      </c>
      <c r="C1961" s="77" t="s">
        <v>719</v>
      </c>
      <c r="D1961" s="79"/>
      <c r="F1961" s="77" t="s">
        <v>719</v>
      </c>
      <c r="G1961" s="77" t="s">
        <v>4685</v>
      </c>
      <c r="I1961"/>
      <c r="L1961" s="83"/>
    </row>
    <row r="1962" spans="1:12" x14ac:dyDescent="0.3">
      <c r="A1962" s="77" t="s">
        <v>4687</v>
      </c>
      <c r="B1962" s="77" t="s">
        <v>4688</v>
      </c>
      <c r="C1962" s="77" t="s">
        <v>850</v>
      </c>
      <c r="D1962" s="79"/>
      <c r="F1962" s="77" t="s">
        <v>850</v>
      </c>
      <c r="G1962" s="77" t="s">
        <v>4687</v>
      </c>
      <c r="I1962"/>
      <c r="L1962" s="83"/>
    </row>
    <row r="1963" spans="1:12" x14ac:dyDescent="0.3">
      <c r="A1963" s="77" t="s">
        <v>4689</v>
      </c>
      <c r="B1963" s="77" t="s">
        <v>4690</v>
      </c>
      <c r="C1963" s="77" t="s">
        <v>757</v>
      </c>
      <c r="D1963" s="79"/>
      <c r="F1963" s="77" t="s">
        <v>757</v>
      </c>
      <c r="G1963" s="77" t="s">
        <v>4689</v>
      </c>
      <c r="I1963"/>
      <c r="L1963" s="83"/>
    </row>
    <row r="1964" spans="1:12" x14ac:dyDescent="0.3">
      <c r="A1964" s="77" t="s">
        <v>4691</v>
      </c>
      <c r="B1964" s="77" t="s">
        <v>4692</v>
      </c>
      <c r="C1964" s="77" t="s">
        <v>770</v>
      </c>
      <c r="D1964" s="79"/>
      <c r="F1964" s="77" t="s">
        <v>770</v>
      </c>
      <c r="G1964" s="77" t="s">
        <v>4691</v>
      </c>
      <c r="I1964"/>
      <c r="L1964" s="83"/>
    </row>
    <row r="1965" spans="1:12" x14ac:dyDescent="0.3">
      <c r="A1965" s="77" t="s">
        <v>4693</v>
      </c>
      <c r="B1965" s="77" t="s">
        <v>4694</v>
      </c>
      <c r="C1965" s="77" t="s">
        <v>794</v>
      </c>
      <c r="D1965" s="79"/>
      <c r="F1965" s="77" t="s">
        <v>794</v>
      </c>
      <c r="G1965" s="77" t="s">
        <v>4693</v>
      </c>
      <c r="I1965"/>
      <c r="L1965" s="83"/>
    </row>
    <row r="1966" spans="1:12" x14ac:dyDescent="0.3">
      <c r="A1966" s="77" t="s">
        <v>4695</v>
      </c>
      <c r="B1966" s="77" t="s">
        <v>4696</v>
      </c>
      <c r="C1966" s="77" t="s">
        <v>850</v>
      </c>
      <c r="D1966" s="79"/>
      <c r="F1966" s="77" t="s">
        <v>850</v>
      </c>
      <c r="G1966" s="77" t="s">
        <v>4695</v>
      </c>
      <c r="I1966"/>
      <c r="L1966" s="83"/>
    </row>
    <row r="1967" spans="1:12" x14ac:dyDescent="0.3">
      <c r="A1967" s="77" t="s">
        <v>4697</v>
      </c>
      <c r="B1967" s="77" t="s">
        <v>4698</v>
      </c>
      <c r="C1967" s="77" t="s">
        <v>674</v>
      </c>
      <c r="D1967" s="79"/>
      <c r="F1967" s="77" t="s">
        <v>674</v>
      </c>
      <c r="G1967" s="77" t="s">
        <v>4697</v>
      </c>
      <c r="I1967"/>
      <c r="L1967" s="83"/>
    </row>
    <row r="1968" spans="1:12" x14ac:dyDescent="0.3">
      <c r="A1968" s="77" t="s">
        <v>4699</v>
      </c>
      <c r="B1968" s="77" t="s">
        <v>4700</v>
      </c>
      <c r="C1968" s="77" t="s">
        <v>893</v>
      </c>
      <c r="D1968" s="79"/>
      <c r="F1968" s="77" t="s">
        <v>893</v>
      </c>
      <c r="G1968" s="77" t="s">
        <v>4699</v>
      </c>
      <c r="I1968"/>
      <c r="L1968" s="83"/>
    </row>
    <row r="1969" spans="1:12" x14ac:dyDescent="0.3">
      <c r="A1969" s="77" t="s">
        <v>4701</v>
      </c>
      <c r="B1969" s="77" t="s">
        <v>4702</v>
      </c>
      <c r="C1969" s="77" t="s">
        <v>732</v>
      </c>
      <c r="D1969" s="79"/>
      <c r="F1969" s="77" t="s">
        <v>732</v>
      </c>
      <c r="G1969" s="77" t="s">
        <v>4701</v>
      </c>
      <c r="I1969"/>
      <c r="L1969" s="83"/>
    </row>
    <row r="1970" spans="1:12" x14ac:dyDescent="0.3">
      <c r="A1970" s="77" t="s">
        <v>4703</v>
      </c>
      <c r="B1970" s="77" t="s">
        <v>4704</v>
      </c>
      <c r="C1970" s="77" t="s">
        <v>740</v>
      </c>
      <c r="D1970" s="79"/>
      <c r="F1970" s="77" t="s">
        <v>740</v>
      </c>
      <c r="G1970" s="77" t="s">
        <v>4703</v>
      </c>
      <c r="I1970"/>
      <c r="L1970" s="83"/>
    </row>
    <row r="1971" spans="1:12" x14ac:dyDescent="0.3">
      <c r="A1971" s="77" t="s">
        <v>4705</v>
      </c>
      <c r="B1971" s="77" t="s">
        <v>4706</v>
      </c>
      <c r="C1971" s="77" t="s">
        <v>868</v>
      </c>
      <c r="D1971" s="79"/>
      <c r="F1971" s="77" t="s">
        <v>868</v>
      </c>
      <c r="G1971" s="77" t="s">
        <v>4705</v>
      </c>
      <c r="I1971"/>
      <c r="L1971" s="83"/>
    </row>
    <row r="1972" spans="1:12" x14ac:dyDescent="0.3">
      <c r="A1972" s="77" t="s">
        <v>4707</v>
      </c>
      <c r="B1972" s="77" t="s">
        <v>4708</v>
      </c>
      <c r="C1972" s="77" t="s">
        <v>740</v>
      </c>
      <c r="D1972" s="79"/>
      <c r="F1972" s="77" t="s">
        <v>740</v>
      </c>
      <c r="G1972" s="77" t="s">
        <v>4707</v>
      </c>
      <c r="I1972"/>
      <c r="L1972" s="83"/>
    </row>
    <row r="1973" spans="1:12" x14ac:dyDescent="0.3">
      <c r="A1973" s="77" t="s">
        <v>4709</v>
      </c>
      <c r="B1973" s="77" t="s">
        <v>4710</v>
      </c>
      <c r="C1973" s="77" t="s">
        <v>761</v>
      </c>
      <c r="D1973" s="79"/>
      <c r="F1973" s="77" t="s">
        <v>761</v>
      </c>
      <c r="G1973" s="77" t="s">
        <v>4709</v>
      </c>
      <c r="I1973"/>
      <c r="L1973" s="83"/>
    </row>
    <row r="1974" spans="1:12" x14ac:dyDescent="0.3">
      <c r="A1974" s="77" t="s">
        <v>4711</v>
      </c>
      <c r="B1974" s="77" t="s">
        <v>4712</v>
      </c>
      <c r="C1974" s="77" t="s">
        <v>687</v>
      </c>
      <c r="D1974" s="79"/>
      <c r="F1974" s="77" t="s">
        <v>687</v>
      </c>
      <c r="G1974" s="77" t="s">
        <v>4711</v>
      </c>
      <c r="I1974"/>
      <c r="L1974" s="83"/>
    </row>
    <row r="1975" spans="1:12" x14ac:dyDescent="0.3">
      <c r="A1975" s="77" t="s">
        <v>4713</v>
      </c>
      <c r="B1975" s="77" t="s">
        <v>4714</v>
      </c>
      <c r="C1975" s="77" t="s">
        <v>919</v>
      </c>
      <c r="D1975" s="79"/>
      <c r="F1975" s="77" t="s">
        <v>919</v>
      </c>
      <c r="G1975" s="77" t="s">
        <v>4713</v>
      </c>
      <c r="I1975"/>
      <c r="L1975" s="83"/>
    </row>
    <row r="1976" spans="1:12" x14ac:dyDescent="0.3">
      <c r="A1976" s="77" t="s">
        <v>4715</v>
      </c>
      <c r="B1976" s="77" t="s">
        <v>4716</v>
      </c>
      <c r="C1976" s="77" t="s">
        <v>925</v>
      </c>
      <c r="D1976" s="79"/>
      <c r="F1976" s="77" t="s">
        <v>925</v>
      </c>
      <c r="G1976" s="77" t="s">
        <v>4715</v>
      </c>
      <c r="I1976"/>
      <c r="L1976" s="83"/>
    </row>
    <row r="1977" spans="1:12" x14ac:dyDescent="0.3">
      <c r="A1977" s="77" t="s">
        <v>4717</v>
      </c>
      <c r="B1977" s="77" t="s">
        <v>4718</v>
      </c>
      <c r="C1977" s="77" t="s">
        <v>736</v>
      </c>
      <c r="D1977" s="79"/>
      <c r="F1977" s="77" t="s">
        <v>736</v>
      </c>
      <c r="G1977" s="77" t="s">
        <v>4717</v>
      </c>
      <c r="I1977"/>
      <c r="L1977" s="83"/>
    </row>
    <row r="1978" spans="1:12" x14ac:dyDescent="0.3">
      <c r="A1978" s="77" t="s">
        <v>4719</v>
      </c>
      <c r="B1978" s="77" t="s">
        <v>4720</v>
      </c>
      <c r="C1978" s="77" t="s">
        <v>863</v>
      </c>
      <c r="D1978" s="79"/>
      <c r="F1978" s="77" t="s">
        <v>863</v>
      </c>
      <c r="G1978" s="77" t="s">
        <v>4719</v>
      </c>
      <c r="I1978"/>
      <c r="L1978" s="83"/>
    </row>
    <row r="1979" spans="1:12" x14ac:dyDescent="0.3">
      <c r="A1979" s="77" t="s">
        <v>4721</v>
      </c>
      <c r="B1979" s="77" t="s">
        <v>4722</v>
      </c>
      <c r="C1979" s="77" t="s">
        <v>836</v>
      </c>
      <c r="D1979" s="79"/>
      <c r="F1979" s="77" t="s">
        <v>836</v>
      </c>
      <c r="G1979" s="77" t="s">
        <v>4721</v>
      </c>
      <c r="I1979"/>
      <c r="L1979" s="83"/>
    </row>
    <row r="1980" spans="1:12" x14ac:dyDescent="0.3">
      <c r="A1980" s="77" t="s">
        <v>4723</v>
      </c>
      <c r="B1980" s="77" t="s">
        <v>4724</v>
      </c>
      <c r="C1980" s="77" t="s">
        <v>829</v>
      </c>
      <c r="D1980" s="79"/>
      <c r="F1980" s="77" t="s">
        <v>829</v>
      </c>
      <c r="G1980" s="77" t="s">
        <v>4723</v>
      </c>
      <c r="I1980"/>
      <c r="L1980" s="83"/>
    </row>
    <row r="1981" spans="1:12" x14ac:dyDescent="0.3">
      <c r="A1981" s="77" t="s">
        <v>4725</v>
      </c>
      <c r="B1981" s="77" t="s">
        <v>4726</v>
      </c>
      <c r="C1981" s="77" t="s">
        <v>767</v>
      </c>
      <c r="D1981" s="79"/>
      <c r="F1981" s="77" t="s">
        <v>767</v>
      </c>
      <c r="G1981" s="77" t="s">
        <v>4725</v>
      </c>
      <c r="I1981"/>
      <c r="L1981" s="83"/>
    </row>
    <row r="1982" spans="1:12" x14ac:dyDescent="0.3">
      <c r="A1982" s="77" t="s">
        <v>4727</v>
      </c>
      <c r="B1982" s="77" t="s">
        <v>4728</v>
      </c>
      <c r="C1982" s="77" t="s">
        <v>868</v>
      </c>
      <c r="D1982" s="79"/>
      <c r="F1982" s="77" t="s">
        <v>868</v>
      </c>
      <c r="G1982" s="77" t="s">
        <v>4727</v>
      </c>
      <c r="I1982"/>
      <c r="L1982" s="83"/>
    </row>
    <row r="1983" spans="1:12" x14ac:dyDescent="0.3">
      <c r="A1983" s="77" t="s">
        <v>4729</v>
      </c>
      <c r="B1983" s="77" t="s">
        <v>4730</v>
      </c>
      <c r="C1983" s="77" t="s">
        <v>830</v>
      </c>
      <c r="D1983" s="79"/>
      <c r="F1983" s="77" t="s">
        <v>830</v>
      </c>
      <c r="G1983" s="77" t="s">
        <v>4729</v>
      </c>
      <c r="I1983"/>
      <c r="L1983" s="83"/>
    </row>
    <row r="1984" spans="1:12" x14ac:dyDescent="0.3">
      <c r="A1984" s="77" t="s">
        <v>4731</v>
      </c>
      <c r="B1984" s="77" t="s">
        <v>4732</v>
      </c>
      <c r="C1984" s="77" t="s">
        <v>671</v>
      </c>
      <c r="D1984" s="79"/>
      <c r="F1984" s="77" t="s">
        <v>671</v>
      </c>
      <c r="G1984" s="77" t="s">
        <v>4731</v>
      </c>
      <c r="I1984"/>
      <c r="L1984" s="83"/>
    </row>
    <row r="1985" spans="1:12" x14ac:dyDescent="0.3">
      <c r="A1985" s="77" t="s">
        <v>4733</v>
      </c>
      <c r="B1985" s="77" t="s">
        <v>4734</v>
      </c>
      <c r="C1985" s="77" t="s">
        <v>714</v>
      </c>
      <c r="D1985" s="79"/>
      <c r="F1985" s="77" t="s">
        <v>714</v>
      </c>
      <c r="G1985" s="77" t="s">
        <v>4733</v>
      </c>
      <c r="I1985"/>
      <c r="L1985" s="83"/>
    </row>
    <row r="1986" spans="1:12" x14ac:dyDescent="0.3">
      <c r="A1986" s="77" t="s">
        <v>4735</v>
      </c>
      <c r="B1986" s="77" t="s">
        <v>4736</v>
      </c>
      <c r="C1986" s="77" t="s">
        <v>868</v>
      </c>
      <c r="D1986" s="79"/>
      <c r="F1986" s="77" t="s">
        <v>868</v>
      </c>
      <c r="G1986" s="77" t="s">
        <v>4735</v>
      </c>
      <c r="I1986"/>
      <c r="L1986" s="83"/>
    </row>
    <row r="1987" spans="1:12" x14ac:dyDescent="0.3">
      <c r="A1987" s="77" t="s">
        <v>4737</v>
      </c>
      <c r="B1987" s="77" t="s">
        <v>4738</v>
      </c>
      <c r="C1987" s="77" t="s">
        <v>707</v>
      </c>
      <c r="D1987" s="79"/>
      <c r="F1987" s="77" t="s">
        <v>707</v>
      </c>
      <c r="G1987" s="77" t="s">
        <v>4737</v>
      </c>
      <c r="I1987"/>
      <c r="L1987" s="83"/>
    </row>
    <row r="1988" spans="1:12" x14ac:dyDescent="0.3">
      <c r="A1988" s="77" t="s">
        <v>4739</v>
      </c>
      <c r="B1988" s="77" t="s">
        <v>4740</v>
      </c>
      <c r="C1988" s="77" t="s">
        <v>893</v>
      </c>
      <c r="D1988" s="79"/>
      <c r="F1988" s="77" t="s">
        <v>893</v>
      </c>
      <c r="G1988" s="77" t="s">
        <v>4739</v>
      </c>
      <c r="I1988"/>
      <c r="L1988" s="83"/>
    </row>
    <row r="1989" spans="1:12" x14ac:dyDescent="0.3">
      <c r="A1989" s="77" t="s">
        <v>4741</v>
      </c>
      <c r="B1989" s="77" t="s">
        <v>4742</v>
      </c>
      <c r="C1989" s="77" t="s">
        <v>893</v>
      </c>
      <c r="D1989" s="79"/>
      <c r="F1989" s="77" t="s">
        <v>893</v>
      </c>
      <c r="G1989" s="77" t="s">
        <v>4741</v>
      </c>
      <c r="I1989"/>
      <c r="L1989" s="83"/>
    </row>
    <row r="1990" spans="1:12" x14ac:dyDescent="0.3">
      <c r="A1990" s="77" t="s">
        <v>4743</v>
      </c>
      <c r="B1990" s="77" t="s">
        <v>4744</v>
      </c>
      <c r="C1990" s="77" t="s">
        <v>931</v>
      </c>
      <c r="D1990" s="79"/>
      <c r="F1990" s="77" t="s">
        <v>931</v>
      </c>
      <c r="G1990" s="77" t="s">
        <v>4743</v>
      </c>
      <c r="I1990"/>
      <c r="L1990" s="83"/>
    </row>
    <row r="1991" spans="1:12" x14ac:dyDescent="0.3">
      <c r="A1991" s="77" t="s">
        <v>4745</v>
      </c>
      <c r="B1991" s="77" t="s">
        <v>4746</v>
      </c>
      <c r="C1991" s="77" t="s">
        <v>804</v>
      </c>
      <c r="D1991" s="79"/>
      <c r="F1991" s="77" t="s">
        <v>804</v>
      </c>
      <c r="G1991" s="77" t="s">
        <v>4745</v>
      </c>
      <c r="I1991"/>
      <c r="L1991" s="83"/>
    </row>
    <row r="1992" spans="1:12" x14ac:dyDescent="0.3">
      <c r="A1992" s="77" t="s">
        <v>4747</v>
      </c>
      <c r="B1992" s="77" t="s">
        <v>4748</v>
      </c>
      <c r="C1992" s="77" t="s">
        <v>694</v>
      </c>
      <c r="D1992" s="79"/>
      <c r="F1992" s="77" t="s">
        <v>694</v>
      </c>
      <c r="G1992" s="77" t="s">
        <v>4747</v>
      </c>
      <c r="I1992"/>
      <c r="L1992" s="83"/>
    </row>
    <row r="1993" spans="1:12" x14ac:dyDescent="0.3">
      <c r="A1993" s="77" t="s">
        <v>4749</v>
      </c>
      <c r="B1993" s="77" t="s">
        <v>4750</v>
      </c>
      <c r="C1993" s="77" t="s">
        <v>849</v>
      </c>
      <c r="D1993" s="79"/>
      <c r="F1993" s="77" t="s">
        <v>849</v>
      </c>
      <c r="G1993" s="77" t="s">
        <v>4749</v>
      </c>
      <c r="I1993"/>
      <c r="L1993" s="83"/>
    </row>
    <row r="1994" spans="1:12" x14ac:dyDescent="0.3">
      <c r="A1994" s="77" t="s">
        <v>4751</v>
      </c>
      <c r="B1994" s="77" t="s">
        <v>4752</v>
      </c>
      <c r="C1994" s="77" t="s">
        <v>710</v>
      </c>
      <c r="D1994" s="79"/>
      <c r="F1994" s="77" t="s">
        <v>710</v>
      </c>
      <c r="G1994" s="77" t="s">
        <v>4751</v>
      </c>
      <c r="I1994"/>
      <c r="L1994" s="83"/>
    </row>
    <row r="1995" spans="1:12" x14ac:dyDescent="0.3">
      <c r="A1995" s="77" t="s">
        <v>4753</v>
      </c>
      <c r="B1995" s="77" t="s">
        <v>4754</v>
      </c>
      <c r="C1995" s="77" t="s">
        <v>761</v>
      </c>
      <c r="D1995" s="79"/>
      <c r="F1995" s="77" t="s">
        <v>761</v>
      </c>
      <c r="G1995" s="77" t="s">
        <v>4753</v>
      </c>
      <c r="I1995"/>
      <c r="L1995" s="83"/>
    </row>
    <row r="1996" spans="1:12" x14ac:dyDescent="0.3">
      <c r="A1996" s="77" t="s">
        <v>4755</v>
      </c>
      <c r="B1996" s="77" t="s">
        <v>4756</v>
      </c>
      <c r="C1996" s="77" t="s">
        <v>674</v>
      </c>
      <c r="D1996" s="79"/>
      <c r="F1996" s="77" t="s">
        <v>674</v>
      </c>
      <c r="G1996" s="77" t="s">
        <v>4755</v>
      </c>
      <c r="I1996"/>
      <c r="L1996" s="83"/>
    </row>
    <row r="1997" spans="1:12" x14ac:dyDescent="0.3">
      <c r="A1997" s="77" t="s">
        <v>4757</v>
      </c>
      <c r="B1997" s="77" t="s">
        <v>4758</v>
      </c>
      <c r="C1997" s="77" t="s">
        <v>733</v>
      </c>
      <c r="D1997" s="79"/>
      <c r="F1997" s="77" t="s">
        <v>733</v>
      </c>
      <c r="G1997" s="77" t="s">
        <v>4757</v>
      </c>
      <c r="I1997"/>
      <c r="L1997" s="83"/>
    </row>
    <row r="1998" spans="1:12" x14ac:dyDescent="0.3">
      <c r="A1998" s="77" t="s">
        <v>4759</v>
      </c>
      <c r="B1998" s="77" t="s">
        <v>4760</v>
      </c>
      <c r="C1998" s="77" t="s">
        <v>937</v>
      </c>
      <c r="D1998" s="79"/>
      <c r="F1998" s="77" t="s">
        <v>937</v>
      </c>
      <c r="G1998" s="77" t="s">
        <v>4759</v>
      </c>
      <c r="I1998"/>
      <c r="L1998" s="83"/>
    </row>
    <row r="1999" spans="1:12" x14ac:dyDescent="0.3">
      <c r="A1999" s="77" t="s">
        <v>4761</v>
      </c>
      <c r="B1999" s="77" t="s">
        <v>4762</v>
      </c>
      <c r="C1999" s="77" t="s">
        <v>797</v>
      </c>
      <c r="D1999" s="79"/>
      <c r="F1999" s="77" t="s">
        <v>797</v>
      </c>
      <c r="G1999" s="77" t="s">
        <v>4761</v>
      </c>
      <c r="I1999"/>
      <c r="L1999" s="83"/>
    </row>
    <row r="2000" spans="1:12" x14ac:dyDescent="0.3">
      <c r="A2000" s="77" t="s">
        <v>4763</v>
      </c>
      <c r="B2000" s="77" t="s">
        <v>4764</v>
      </c>
      <c r="C2000" s="77" t="s">
        <v>674</v>
      </c>
      <c r="D2000" s="79"/>
      <c r="F2000" s="77" t="s">
        <v>674</v>
      </c>
      <c r="G2000" s="77" t="s">
        <v>4763</v>
      </c>
      <c r="I2000"/>
      <c r="L2000" s="83"/>
    </row>
    <row r="2001" spans="1:12" x14ac:dyDescent="0.3">
      <c r="A2001" s="77" t="s">
        <v>4765</v>
      </c>
      <c r="B2001" s="77" t="s">
        <v>4766</v>
      </c>
      <c r="C2001" s="77" t="s">
        <v>674</v>
      </c>
      <c r="D2001" s="79"/>
      <c r="F2001" s="77" t="s">
        <v>674</v>
      </c>
      <c r="G2001" s="77" t="s">
        <v>4765</v>
      </c>
      <c r="I2001"/>
      <c r="L2001" s="83"/>
    </row>
    <row r="2002" spans="1:12" x14ac:dyDescent="0.3">
      <c r="A2002" s="77" t="s">
        <v>4767</v>
      </c>
      <c r="B2002" s="77" t="s">
        <v>4768</v>
      </c>
      <c r="C2002" s="77" t="s">
        <v>674</v>
      </c>
      <c r="D2002" s="79"/>
      <c r="F2002" s="77" t="s">
        <v>674</v>
      </c>
      <c r="G2002" s="77" t="s">
        <v>4767</v>
      </c>
      <c r="I2002"/>
      <c r="L2002" s="83"/>
    </row>
    <row r="2003" spans="1:12" x14ac:dyDescent="0.3">
      <c r="A2003" s="77" t="s">
        <v>4769</v>
      </c>
      <c r="B2003" s="77" t="s">
        <v>4770</v>
      </c>
      <c r="C2003" s="77" t="s">
        <v>694</v>
      </c>
      <c r="D2003" s="79"/>
      <c r="F2003" s="77" t="s">
        <v>694</v>
      </c>
      <c r="G2003" s="77" t="s">
        <v>4769</v>
      </c>
      <c r="I2003"/>
      <c r="L2003" s="83"/>
    </row>
    <row r="2004" spans="1:12" x14ac:dyDescent="0.3">
      <c r="A2004" s="77" t="s">
        <v>4771</v>
      </c>
      <c r="B2004" s="77" t="s">
        <v>4772</v>
      </c>
      <c r="C2004" s="77" t="s">
        <v>850</v>
      </c>
      <c r="D2004" s="79"/>
      <c r="F2004" s="77" t="s">
        <v>850</v>
      </c>
      <c r="G2004" s="77" t="s">
        <v>4771</v>
      </c>
      <c r="I2004"/>
      <c r="L2004" s="83"/>
    </row>
    <row r="2005" spans="1:12" x14ac:dyDescent="0.3">
      <c r="A2005" s="77" t="s">
        <v>4773</v>
      </c>
      <c r="B2005" s="77" t="s">
        <v>4774</v>
      </c>
      <c r="C2005" s="77" t="s">
        <v>695</v>
      </c>
      <c r="D2005" s="79"/>
      <c r="F2005" s="77" t="s">
        <v>695</v>
      </c>
      <c r="G2005" s="77" t="s">
        <v>4773</v>
      </c>
      <c r="I2005"/>
      <c r="L2005" s="83"/>
    </row>
    <row r="2006" spans="1:12" x14ac:dyDescent="0.3">
      <c r="A2006" s="77" t="s">
        <v>4775</v>
      </c>
      <c r="B2006" s="77" t="s">
        <v>4776</v>
      </c>
      <c r="C2006" s="77" t="s">
        <v>675</v>
      </c>
      <c r="D2006" s="79"/>
      <c r="F2006" s="77" t="s">
        <v>675</v>
      </c>
      <c r="G2006" s="77" t="s">
        <v>4775</v>
      </c>
      <c r="I2006"/>
      <c r="L2006" s="83"/>
    </row>
    <row r="2007" spans="1:12" x14ac:dyDescent="0.3">
      <c r="A2007" s="77" t="s">
        <v>4777</v>
      </c>
      <c r="B2007" s="77" t="s">
        <v>4778</v>
      </c>
      <c r="C2007" s="77" t="s">
        <v>873</v>
      </c>
      <c r="D2007" s="79"/>
      <c r="F2007" s="77" t="s">
        <v>873</v>
      </c>
      <c r="G2007" s="77" t="s">
        <v>4777</v>
      </c>
      <c r="I2007"/>
      <c r="L2007" s="83"/>
    </row>
    <row r="2008" spans="1:12" x14ac:dyDescent="0.3">
      <c r="A2008" s="77" t="s">
        <v>4779</v>
      </c>
      <c r="B2008" s="77" t="s">
        <v>4780</v>
      </c>
      <c r="C2008" s="77" t="s">
        <v>671</v>
      </c>
      <c r="D2008" s="79"/>
      <c r="F2008" s="77" t="s">
        <v>671</v>
      </c>
      <c r="G2008" s="77" t="s">
        <v>4779</v>
      </c>
      <c r="I2008"/>
      <c r="L2008" s="83"/>
    </row>
    <row r="2009" spans="1:12" x14ac:dyDescent="0.3">
      <c r="A2009" s="77" t="s">
        <v>4781</v>
      </c>
      <c r="B2009" s="77" t="s">
        <v>4782</v>
      </c>
      <c r="C2009" s="77" t="s">
        <v>783</v>
      </c>
      <c r="D2009" s="79"/>
      <c r="F2009" s="77" t="s">
        <v>783</v>
      </c>
      <c r="G2009" s="77" t="s">
        <v>4781</v>
      </c>
      <c r="I2009"/>
      <c r="L2009" s="83"/>
    </row>
    <row r="2010" spans="1:12" x14ac:dyDescent="0.3">
      <c r="A2010" s="77" t="s">
        <v>4783</v>
      </c>
      <c r="B2010" s="77" t="s">
        <v>4784</v>
      </c>
      <c r="C2010" s="77" t="s">
        <v>840</v>
      </c>
      <c r="D2010" s="79"/>
      <c r="F2010" s="77" t="s">
        <v>840</v>
      </c>
      <c r="G2010" s="77" t="s">
        <v>4783</v>
      </c>
      <c r="I2010"/>
      <c r="L2010" s="83"/>
    </row>
    <row r="2011" spans="1:12" x14ac:dyDescent="0.3">
      <c r="A2011" s="77" t="s">
        <v>4785</v>
      </c>
      <c r="B2011" s="77" t="s">
        <v>4786</v>
      </c>
      <c r="C2011" s="77" t="s">
        <v>719</v>
      </c>
      <c r="D2011" s="79"/>
      <c r="F2011" s="77" t="s">
        <v>719</v>
      </c>
      <c r="G2011" s="77" t="s">
        <v>4785</v>
      </c>
      <c r="I2011"/>
      <c r="L2011" s="83"/>
    </row>
    <row r="2012" spans="1:12" x14ac:dyDescent="0.3">
      <c r="A2012" s="77" t="s">
        <v>4787</v>
      </c>
      <c r="B2012" s="77" t="s">
        <v>4788</v>
      </c>
      <c r="C2012" s="77" t="s">
        <v>714</v>
      </c>
      <c r="D2012" s="79"/>
      <c r="F2012" s="77" t="s">
        <v>714</v>
      </c>
      <c r="G2012" s="77" t="s">
        <v>4787</v>
      </c>
      <c r="I2012"/>
      <c r="L2012" s="83"/>
    </row>
    <row r="2013" spans="1:12" x14ac:dyDescent="0.3">
      <c r="A2013" s="77" t="s">
        <v>4789</v>
      </c>
      <c r="B2013" s="77" t="s">
        <v>4790</v>
      </c>
      <c r="C2013" s="77" t="s">
        <v>671</v>
      </c>
      <c r="D2013" s="79"/>
      <c r="F2013" s="77" t="s">
        <v>671</v>
      </c>
      <c r="G2013" s="77" t="s">
        <v>4789</v>
      </c>
      <c r="I2013"/>
      <c r="L2013" s="83"/>
    </row>
    <row r="2014" spans="1:12" x14ac:dyDescent="0.3">
      <c r="A2014" s="77" t="s">
        <v>4791</v>
      </c>
      <c r="B2014" s="77" t="s">
        <v>4792</v>
      </c>
      <c r="C2014" s="77" t="s">
        <v>711</v>
      </c>
      <c r="D2014" s="79"/>
      <c r="F2014" s="77" t="s">
        <v>711</v>
      </c>
      <c r="G2014" s="77" t="s">
        <v>4791</v>
      </c>
      <c r="I2014"/>
      <c r="L2014" s="83"/>
    </row>
    <row r="2015" spans="1:12" x14ac:dyDescent="0.3">
      <c r="A2015" s="77" t="s">
        <v>4793</v>
      </c>
      <c r="B2015" s="77" t="s">
        <v>4794</v>
      </c>
      <c r="C2015" s="77" t="s">
        <v>694</v>
      </c>
      <c r="D2015" s="79"/>
      <c r="F2015" s="77" t="s">
        <v>694</v>
      </c>
      <c r="G2015" s="77" t="s">
        <v>4793</v>
      </c>
      <c r="I2015"/>
      <c r="L2015" s="83"/>
    </row>
    <row r="2016" spans="1:12" x14ac:dyDescent="0.3">
      <c r="A2016" s="77" t="s">
        <v>4795</v>
      </c>
      <c r="B2016" s="77" t="s">
        <v>4796</v>
      </c>
      <c r="C2016" s="77" t="s">
        <v>740</v>
      </c>
      <c r="D2016" s="79"/>
      <c r="F2016" s="77" t="s">
        <v>740</v>
      </c>
      <c r="G2016" s="77" t="s">
        <v>4795</v>
      </c>
      <c r="I2016"/>
      <c r="L2016" s="83"/>
    </row>
    <row r="2017" spans="1:12" x14ac:dyDescent="0.3">
      <c r="A2017" s="77" t="s">
        <v>4797</v>
      </c>
      <c r="B2017" s="77" t="s">
        <v>4798</v>
      </c>
      <c r="C2017" s="77" t="s">
        <v>694</v>
      </c>
      <c r="D2017" s="79"/>
      <c r="F2017" s="77" t="s">
        <v>694</v>
      </c>
      <c r="G2017" s="77" t="s">
        <v>4797</v>
      </c>
      <c r="I2017"/>
      <c r="L2017" s="83"/>
    </row>
    <row r="2018" spans="1:12" x14ac:dyDescent="0.3">
      <c r="A2018" s="77" t="s">
        <v>4799</v>
      </c>
      <c r="B2018" s="77" t="s">
        <v>4800</v>
      </c>
      <c r="C2018" s="77" t="s">
        <v>671</v>
      </c>
      <c r="D2018" s="79"/>
      <c r="F2018" s="77" t="s">
        <v>671</v>
      </c>
      <c r="G2018" s="77" t="s">
        <v>4799</v>
      </c>
      <c r="I2018"/>
      <c r="L2018" s="83"/>
    </row>
    <row r="2019" spans="1:12" x14ac:dyDescent="0.3">
      <c r="A2019" s="77" t="s">
        <v>4801</v>
      </c>
      <c r="B2019" s="77" t="s">
        <v>4802</v>
      </c>
      <c r="C2019" s="77" t="s">
        <v>836</v>
      </c>
      <c r="D2019" s="79"/>
      <c r="F2019" s="77" t="s">
        <v>836</v>
      </c>
      <c r="G2019" s="77" t="s">
        <v>4801</v>
      </c>
      <c r="I2019"/>
      <c r="L2019" s="83"/>
    </row>
    <row r="2020" spans="1:12" x14ac:dyDescent="0.3">
      <c r="A2020" s="77" t="s">
        <v>4803</v>
      </c>
      <c r="B2020" s="77" t="s">
        <v>4804</v>
      </c>
      <c r="C2020" s="77" t="s">
        <v>702</v>
      </c>
      <c r="D2020" s="79"/>
      <c r="F2020" s="77" t="s">
        <v>702</v>
      </c>
      <c r="G2020" s="77" t="s">
        <v>4803</v>
      </c>
      <c r="I2020"/>
      <c r="L2020" s="83"/>
    </row>
    <row r="2021" spans="1:12" x14ac:dyDescent="0.3">
      <c r="A2021" s="77" t="s">
        <v>4805</v>
      </c>
      <c r="B2021" s="77" t="s">
        <v>4806</v>
      </c>
      <c r="C2021" s="77" t="s">
        <v>783</v>
      </c>
      <c r="D2021" s="79"/>
      <c r="F2021" s="77" t="s">
        <v>783</v>
      </c>
      <c r="G2021" s="77" t="s">
        <v>4805</v>
      </c>
      <c r="I2021"/>
      <c r="L2021" s="83"/>
    </row>
    <row r="2022" spans="1:12" x14ac:dyDescent="0.3">
      <c r="A2022" s="77" t="s">
        <v>4807</v>
      </c>
      <c r="B2022" s="77" t="s">
        <v>4808</v>
      </c>
      <c r="C2022" s="77" t="s">
        <v>893</v>
      </c>
      <c r="D2022" s="79"/>
      <c r="F2022" s="77" t="s">
        <v>893</v>
      </c>
      <c r="G2022" s="77" t="s">
        <v>4807</v>
      </c>
      <c r="I2022"/>
      <c r="L2022" s="83"/>
    </row>
    <row r="2023" spans="1:12" x14ac:dyDescent="0.3">
      <c r="A2023" s="77" t="s">
        <v>4809</v>
      </c>
      <c r="B2023" s="77" t="s">
        <v>4810</v>
      </c>
      <c r="C2023" s="77" t="s">
        <v>767</v>
      </c>
      <c r="D2023" s="79"/>
      <c r="F2023" s="77" t="s">
        <v>767</v>
      </c>
      <c r="G2023" s="77" t="s">
        <v>4809</v>
      </c>
      <c r="I2023"/>
      <c r="L2023" s="83"/>
    </row>
    <row r="2024" spans="1:12" x14ac:dyDescent="0.3">
      <c r="A2024" s="77" t="s">
        <v>4811</v>
      </c>
      <c r="B2024" s="77" t="s">
        <v>4812</v>
      </c>
      <c r="C2024" s="77" t="s">
        <v>840</v>
      </c>
      <c r="D2024" s="79"/>
      <c r="F2024" s="77" t="s">
        <v>840</v>
      </c>
      <c r="G2024" s="77" t="s">
        <v>4811</v>
      </c>
      <c r="I2024"/>
      <c r="L2024" s="83"/>
    </row>
    <row r="2025" spans="1:12" x14ac:dyDescent="0.3">
      <c r="A2025" s="77" t="s">
        <v>4813</v>
      </c>
      <c r="B2025" s="77" t="s">
        <v>4814</v>
      </c>
      <c r="C2025" s="77" t="s">
        <v>666</v>
      </c>
      <c r="D2025" s="79"/>
      <c r="F2025" s="77" t="s">
        <v>666</v>
      </c>
      <c r="G2025" s="77" t="s">
        <v>4813</v>
      </c>
      <c r="I2025"/>
      <c r="L2025" s="83"/>
    </row>
    <row r="2026" spans="1:12" x14ac:dyDescent="0.3">
      <c r="A2026" s="77" t="s">
        <v>4815</v>
      </c>
      <c r="B2026" s="77" t="s">
        <v>4816</v>
      </c>
      <c r="C2026" s="77" t="s">
        <v>757</v>
      </c>
      <c r="D2026" s="79"/>
      <c r="F2026" s="77" t="s">
        <v>757</v>
      </c>
      <c r="G2026" s="77" t="s">
        <v>4815</v>
      </c>
      <c r="I2026"/>
      <c r="L2026" s="83"/>
    </row>
    <row r="2027" spans="1:12" x14ac:dyDescent="0.3">
      <c r="A2027" s="77" t="s">
        <v>4817</v>
      </c>
      <c r="B2027" s="77" t="s">
        <v>4818</v>
      </c>
      <c r="C2027" s="77" t="s">
        <v>714</v>
      </c>
      <c r="D2027" s="79"/>
      <c r="F2027" s="77" t="s">
        <v>714</v>
      </c>
      <c r="G2027" s="77" t="s">
        <v>4817</v>
      </c>
      <c r="I2027"/>
      <c r="L2027" s="83"/>
    </row>
    <row r="2028" spans="1:12" x14ac:dyDescent="0.3">
      <c r="A2028" s="77" t="s">
        <v>4819</v>
      </c>
      <c r="B2028" s="77" t="s">
        <v>4820</v>
      </c>
      <c r="C2028" s="77" t="s">
        <v>960</v>
      </c>
      <c r="D2028" s="79"/>
      <c r="F2028" s="77" t="s">
        <v>960</v>
      </c>
      <c r="G2028" s="77" t="s">
        <v>4819</v>
      </c>
      <c r="I2028"/>
      <c r="L2028" s="83"/>
    </row>
    <row r="2029" spans="1:12" x14ac:dyDescent="0.3">
      <c r="A2029" s="77" t="s">
        <v>4821</v>
      </c>
      <c r="B2029" s="77" t="s">
        <v>4822</v>
      </c>
      <c r="C2029" s="77" t="s">
        <v>729</v>
      </c>
      <c r="D2029" s="79"/>
      <c r="F2029" s="77" t="s">
        <v>729</v>
      </c>
      <c r="G2029" s="77" t="s">
        <v>4821</v>
      </c>
      <c r="I2029"/>
      <c r="L2029" s="83"/>
    </row>
    <row r="2030" spans="1:12" x14ac:dyDescent="0.3">
      <c r="A2030" s="77" t="s">
        <v>4823</v>
      </c>
      <c r="B2030" s="77" t="s">
        <v>4824</v>
      </c>
      <c r="C2030" s="77" t="s">
        <v>714</v>
      </c>
      <c r="D2030" s="79"/>
      <c r="F2030" s="77" t="s">
        <v>714</v>
      </c>
      <c r="G2030" s="77" t="s">
        <v>4823</v>
      </c>
      <c r="I2030"/>
      <c r="L2030" s="83"/>
    </row>
    <row r="2031" spans="1:12" x14ac:dyDescent="0.3">
      <c r="A2031" s="77" t="s">
        <v>4825</v>
      </c>
      <c r="B2031" s="77" t="s">
        <v>4826</v>
      </c>
      <c r="C2031" s="77" t="s">
        <v>893</v>
      </c>
      <c r="D2031" s="79"/>
      <c r="F2031" s="77" t="s">
        <v>893</v>
      </c>
      <c r="G2031" s="77" t="s">
        <v>4825</v>
      </c>
      <c r="I2031"/>
      <c r="L2031" s="83"/>
    </row>
    <row r="2032" spans="1:12" x14ac:dyDescent="0.3">
      <c r="A2032" s="77" t="s">
        <v>4827</v>
      </c>
      <c r="B2032" s="77" t="s">
        <v>4828</v>
      </c>
      <c r="C2032" s="77" t="s">
        <v>840</v>
      </c>
      <c r="D2032" s="79"/>
      <c r="F2032" s="77" t="s">
        <v>840</v>
      </c>
      <c r="G2032" s="77" t="s">
        <v>4827</v>
      </c>
      <c r="I2032"/>
      <c r="L2032" s="83"/>
    </row>
    <row r="2033" spans="1:12" x14ac:dyDescent="0.3">
      <c r="A2033" s="77" t="s">
        <v>4829</v>
      </c>
      <c r="B2033" s="77" t="s">
        <v>4830</v>
      </c>
      <c r="C2033" s="77" t="s">
        <v>898</v>
      </c>
      <c r="D2033" s="79"/>
      <c r="F2033" s="77" t="s">
        <v>898</v>
      </c>
      <c r="G2033" s="77" t="s">
        <v>4829</v>
      </c>
      <c r="I2033"/>
      <c r="L2033" s="83"/>
    </row>
    <row r="2034" spans="1:12" x14ac:dyDescent="0.3">
      <c r="A2034" s="77" t="s">
        <v>4831</v>
      </c>
      <c r="B2034" s="77" t="s">
        <v>4832</v>
      </c>
      <c r="C2034" s="77" t="s">
        <v>761</v>
      </c>
      <c r="D2034" s="79"/>
      <c r="F2034" s="77" t="s">
        <v>761</v>
      </c>
      <c r="G2034" s="77" t="s">
        <v>4831</v>
      </c>
      <c r="I2034"/>
      <c r="L2034" s="83"/>
    </row>
    <row r="2035" spans="1:12" x14ac:dyDescent="0.3">
      <c r="A2035" s="77" t="s">
        <v>4833</v>
      </c>
      <c r="B2035" s="77" t="s">
        <v>4834</v>
      </c>
      <c r="C2035" s="77" t="s">
        <v>694</v>
      </c>
      <c r="D2035" s="79"/>
      <c r="F2035" s="77" t="s">
        <v>694</v>
      </c>
      <c r="G2035" s="77" t="s">
        <v>4833</v>
      </c>
      <c r="I2035"/>
      <c r="L2035" s="83"/>
    </row>
    <row r="2036" spans="1:12" x14ac:dyDescent="0.3">
      <c r="A2036" s="77" t="s">
        <v>4835</v>
      </c>
      <c r="B2036" s="77" t="s">
        <v>4836</v>
      </c>
      <c r="C2036" s="77" t="s">
        <v>925</v>
      </c>
      <c r="D2036" s="79"/>
      <c r="F2036" s="77" t="s">
        <v>925</v>
      </c>
      <c r="G2036" s="77" t="s">
        <v>4835</v>
      </c>
      <c r="I2036"/>
      <c r="L2036" s="83"/>
    </row>
    <row r="2037" spans="1:12" x14ac:dyDescent="0.3">
      <c r="A2037" s="77" t="s">
        <v>4837</v>
      </c>
      <c r="B2037" s="77" t="s">
        <v>4838</v>
      </c>
      <c r="C2037" s="77" t="s">
        <v>699</v>
      </c>
      <c r="D2037" s="79"/>
      <c r="F2037" s="77" t="s">
        <v>699</v>
      </c>
      <c r="G2037" s="77" t="s">
        <v>4837</v>
      </c>
      <c r="I2037"/>
      <c r="L2037" s="83"/>
    </row>
    <row r="2038" spans="1:12" x14ac:dyDescent="0.3">
      <c r="A2038" s="77" t="s">
        <v>4839</v>
      </c>
      <c r="B2038" s="77" t="s">
        <v>4840</v>
      </c>
      <c r="C2038" s="77" t="s">
        <v>743</v>
      </c>
      <c r="D2038" s="79"/>
      <c r="F2038" s="77" t="s">
        <v>743</v>
      </c>
      <c r="G2038" s="77" t="s">
        <v>4839</v>
      </c>
      <c r="I2038"/>
      <c r="L2038" s="83"/>
    </row>
    <row r="2039" spans="1:12" x14ac:dyDescent="0.3">
      <c r="A2039" s="77" t="s">
        <v>4841</v>
      </c>
      <c r="B2039" s="77" t="s">
        <v>4842</v>
      </c>
      <c r="C2039" s="77" t="s">
        <v>804</v>
      </c>
      <c r="D2039" s="79"/>
      <c r="F2039" s="77" t="s">
        <v>804</v>
      </c>
      <c r="G2039" s="77" t="s">
        <v>4841</v>
      </c>
      <c r="I2039"/>
      <c r="L2039" s="83"/>
    </row>
    <row r="2040" spans="1:12" x14ac:dyDescent="0.3">
      <c r="A2040" s="77" t="s">
        <v>4843</v>
      </c>
      <c r="B2040" s="77" t="s">
        <v>4844</v>
      </c>
      <c r="C2040" s="77" t="s">
        <v>761</v>
      </c>
      <c r="D2040" s="79"/>
      <c r="F2040" s="77" t="s">
        <v>761</v>
      </c>
      <c r="G2040" s="77" t="s">
        <v>4843</v>
      </c>
      <c r="I2040"/>
      <c r="L2040" s="83"/>
    </row>
    <row r="2041" spans="1:12" x14ac:dyDescent="0.3">
      <c r="A2041" s="77" t="s">
        <v>4845</v>
      </c>
      <c r="B2041" s="77" t="s">
        <v>4846</v>
      </c>
      <c r="C2041" s="77" t="s">
        <v>743</v>
      </c>
      <c r="D2041" s="79"/>
      <c r="F2041" s="77" t="s">
        <v>743</v>
      </c>
      <c r="G2041" s="77" t="s">
        <v>4845</v>
      </c>
      <c r="I2041"/>
      <c r="L2041" s="83"/>
    </row>
    <row r="2042" spans="1:12" x14ac:dyDescent="0.3">
      <c r="A2042" s="77" t="s">
        <v>4847</v>
      </c>
      <c r="B2042" s="77" t="s">
        <v>4848</v>
      </c>
      <c r="C2042" s="77" t="s">
        <v>674</v>
      </c>
      <c r="D2042" s="79"/>
      <c r="F2042" s="77" t="s">
        <v>674</v>
      </c>
      <c r="G2042" s="77" t="s">
        <v>4847</v>
      </c>
      <c r="I2042"/>
      <c r="L2042" s="83"/>
    </row>
    <row r="2043" spans="1:12" x14ac:dyDescent="0.3">
      <c r="A2043" s="77" t="s">
        <v>4849</v>
      </c>
      <c r="B2043" s="77" t="s">
        <v>4850</v>
      </c>
      <c r="C2043" s="77" t="s">
        <v>868</v>
      </c>
      <c r="D2043" s="79"/>
      <c r="F2043" s="77" t="s">
        <v>868</v>
      </c>
      <c r="G2043" s="77" t="s">
        <v>4849</v>
      </c>
      <c r="I2043"/>
      <c r="L2043" s="83"/>
    </row>
    <row r="2044" spans="1:12" x14ac:dyDescent="0.3">
      <c r="A2044" s="77" t="s">
        <v>4851</v>
      </c>
      <c r="B2044" s="77" t="s">
        <v>4852</v>
      </c>
      <c r="C2044" s="77" t="s">
        <v>694</v>
      </c>
      <c r="D2044" s="79"/>
      <c r="F2044" s="77" t="s">
        <v>694</v>
      </c>
      <c r="G2044" s="77" t="s">
        <v>4851</v>
      </c>
      <c r="I2044"/>
      <c r="L2044" s="83"/>
    </row>
    <row r="2045" spans="1:12" x14ac:dyDescent="0.3">
      <c r="A2045" s="77" t="s">
        <v>4853</v>
      </c>
      <c r="B2045" s="77" t="s">
        <v>4854</v>
      </c>
      <c r="C2045" s="77" t="s">
        <v>694</v>
      </c>
      <c r="D2045" s="79"/>
      <c r="F2045" s="77" t="s">
        <v>694</v>
      </c>
      <c r="G2045" s="77" t="s">
        <v>4853</v>
      </c>
      <c r="I2045"/>
      <c r="L2045" s="83"/>
    </row>
    <row r="2046" spans="1:12" x14ac:dyDescent="0.3">
      <c r="A2046" s="77" t="s">
        <v>4855</v>
      </c>
      <c r="B2046" s="77" t="s">
        <v>4856</v>
      </c>
      <c r="C2046" s="77" t="s">
        <v>850</v>
      </c>
      <c r="D2046" s="79"/>
      <c r="F2046" s="77" t="s">
        <v>850</v>
      </c>
      <c r="G2046" s="77" t="s">
        <v>4855</v>
      </c>
      <c r="I2046"/>
      <c r="L2046" s="83"/>
    </row>
    <row r="2047" spans="1:12" x14ac:dyDescent="0.3">
      <c r="A2047" s="77" t="s">
        <v>4857</v>
      </c>
      <c r="B2047" s="77" t="s">
        <v>4858</v>
      </c>
      <c r="C2047" s="77" t="s">
        <v>809</v>
      </c>
      <c r="D2047" s="79"/>
      <c r="F2047" s="77" t="s">
        <v>809</v>
      </c>
      <c r="G2047" s="77" t="s">
        <v>4857</v>
      </c>
      <c r="I2047"/>
      <c r="L2047" s="83"/>
    </row>
    <row r="2048" spans="1:12" x14ac:dyDescent="0.3">
      <c r="A2048" s="77" t="s">
        <v>4859</v>
      </c>
      <c r="B2048" s="77" t="s">
        <v>4860</v>
      </c>
      <c r="C2048" s="77" t="s">
        <v>694</v>
      </c>
      <c r="D2048" s="79"/>
      <c r="F2048" s="77" t="s">
        <v>694</v>
      </c>
      <c r="G2048" s="77" t="s">
        <v>4859</v>
      </c>
      <c r="I2048"/>
      <c r="L2048" s="83"/>
    </row>
    <row r="2049" spans="1:12" x14ac:dyDescent="0.3">
      <c r="A2049" s="77" t="s">
        <v>4861</v>
      </c>
      <c r="B2049" s="77" t="s">
        <v>4862</v>
      </c>
      <c r="C2049" s="77" t="s">
        <v>674</v>
      </c>
      <c r="D2049" s="79"/>
      <c r="F2049" s="77" t="s">
        <v>674</v>
      </c>
      <c r="G2049" s="77" t="s">
        <v>4861</v>
      </c>
      <c r="I2049"/>
      <c r="L2049" s="83"/>
    </row>
    <row r="2050" spans="1:12" x14ac:dyDescent="0.3">
      <c r="A2050" s="77" t="s">
        <v>4863</v>
      </c>
      <c r="B2050" s="77" t="s">
        <v>4864</v>
      </c>
      <c r="C2050" s="77" t="s">
        <v>773</v>
      </c>
      <c r="D2050" s="79"/>
      <c r="F2050" s="77" t="s">
        <v>773</v>
      </c>
      <c r="G2050" s="77" t="s">
        <v>4863</v>
      </c>
      <c r="I2050"/>
      <c r="L2050" s="83"/>
    </row>
    <row r="2051" spans="1:12" x14ac:dyDescent="0.3">
      <c r="A2051" s="77" t="s">
        <v>4865</v>
      </c>
      <c r="B2051" s="77" t="s">
        <v>4866</v>
      </c>
      <c r="C2051" s="77" t="s">
        <v>773</v>
      </c>
      <c r="D2051" s="79"/>
      <c r="F2051" s="77" t="s">
        <v>773</v>
      </c>
      <c r="G2051" s="77" t="s">
        <v>4865</v>
      </c>
      <c r="I2051"/>
      <c r="L2051" s="83"/>
    </row>
    <row r="2052" spans="1:12" x14ac:dyDescent="0.3">
      <c r="A2052" s="77" t="s">
        <v>4867</v>
      </c>
      <c r="B2052" s="77" t="s">
        <v>4868</v>
      </c>
      <c r="C2052" s="77" t="s">
        <v>699</v>
      </c>
      <c r="D2052" s="79"/>
      <c r="F2052" s="77" t="s">
        <v>699</v>
      </c>
      <c r="G2052" s="77" t="s">
        <v>4867</v>
      </c>
      <c r="I2052"/>
      <c r="L2052" s="83"/>
    </row>
    <row r="2053" spans="1:12" x14ac:dyDescent="0.3">
      <c r="A2053" s="77" t="s">
        <v>4869</v>
      </c>
      <c r="B2053" s="77" t="s">
        <v>4870</v>
      </c>
      <c r="C2053" s="77" t="s">
        <v>804</v>
      </c>
      <c r="D2053" s="79"/>
      <c r="F2053" s="77" t="s">
        <v>804</v>
      </c>
      <c r="G2053" s="77" t="s">
        <v>4869</v>
      </c>
      <c r="I2053"/>
      <c r="L2053" s="83"/>
    </row>
    <row r="2054" spans="1:12" x14ac:dyDescent="0.3">
      <c r="A2054" s="77" t="s">
        <v>4871</v>
      </c>
      <c r="B2054" s="77" t="s">
        <v>4872</v>
      </c>
      <c r="C2054" s="77" t="s">
        <v>715</v>
      </c>
      <c r="D2054" s="79"/>
      <c r="F2054" s="77" t="s">
        <v>715</v>
      </c>
      <c r="G2054" s="77" t="s">
        <v>4871</v>
      </c>
      <c r="I2054"/>
      <c r="L2054" s="83"/>
    </row>
    <row r="2055" spans="1:12" x14ac:dyDescent="0.3">
      <c r="A2055" s="77" t="s">
        <v>4873</v>
      </c>
      <c r="B2055" s="77" t="s">
        <v>4874</v>
      </c>
      <c r="C2055" s="77" t="s">
        <v>953</v>
      </c>
      <c r="D2055" s="79"/>
      <c r="F2055" s="77" t="s">
        <v>953</v>
      </c>
      <c r="G2055" s="77" t="s">
        <v>4873</v>
      </c>
      <c r="I2055"/>
      <c r="L2055" s="83"/>
    </row>
    <row r="2056" spans="1:12" x14ac:dyDescent="0.3">
      <c r="A2056" s="77" t="s">
        <v>4875</v>
      </c>
      <c r="B2056" s="77" t="s">
        <v>4876</v>
      </c>
      <c r="C2056" s="77" t="s">
        <v>767</v>
      </c>
      <c r="D2056" s="79"/>
      <c r="F2056" s="77" t="s">
        <v>767</v>
      </c>
      <c r="G2056" s="77" t="s">
        <v>4875</v>
      </c>
      <c r="I2056"/>
      <c r="L2056" s="83"/>
    </row>
    <row r="2057" spans="1:12" x14ac:dyDescent="0.3">
      <c r="A2057" s="77" t="s">
        <v>4877</v>
      </c>
      <c r="B2057" s="77" t="s">
        <v>4878</v>
      </c>
      <c r="C2057" s="77" t="s">
        <v>754</v>
      </c>
      <c r="D2057" s="79"/>
      <c r="F2057" s="77" t="s">
        <v>754</v>
      </c>
      <c r="G2057" s="77" t="s">
        <v>4877</v>
      </c>
      <c r="I2057"/>
      <c r="L2057" s="83"/>
    </row>
    <row r="2058" spans="1:12" x14ac:dyDescent="0.3">
      <c r="A2058" s="77" t="s">
        <v>4879</v>
      </c>
      <c r="B2058" s="77" t="s">
        <v>4880</v>
      </c>
      <c r="C2058" s="77" t="s">
        <v>695</v>
      </c>
      <c r="D2058" s="79"/>
      <c r="F2058" s="77" t="s">
        <v>695</v>
      </c>
      <c r="G2058" s="77" t="s">
        <v>4879</v>
      </c>
      <c r="I2058"/>
      <c r="L2058" s="83"/>
    </row>
    <row r="2059" spans="1:12" x14ac:dyDescent="0.3">
      <c r="A2059" s="77" t="s">
        <v>4881</v>
      </c>
      <c r="B2059" s="77" t="s">
        <v>4882</v>
      </c>
      <c r="C2059" s="77" t="s">
        <v>732</v>
      </c>
      <c r="D2059" s="79"/>
      <c r="F2059" s="77" t="s">
        <v>732</v>
      </c>
      <c r="G2059" s="77" t="s">
        <v>4881</v>
      </c>
      <c r="I2059"/>
      <c r="L2059" s="83"/>
    </row>
    <row r="2060" spans="1:12" x14ac:dyDescent="0.3">
      <c r="A2060" s="77" t="s">
        <v>4883</v>
      </c>
      <c r="B2060" s="77" t="s">
        <v>4884</v>
      </c>
      <c r="C2060" s="77" t="s">
        <v>729</v>
      </c>
      <c r="D2060" s="79"/>
      <c r="F2060" s="77" t="s">
        <v>729</v>
      </c>
      <c r="G2060" s="77" t="s">
        <v>4883</v>
      </c>
      <c r="I2060"/>
      <c r="L2060" s="83"/>
    </row>
    <row r="2061" spans="1:12" x14ac:dyDescent="0.3">
      <c r="A2061" s="77" t="s">
        <v>4885</v>
      </c>
      <c r="B2061" s="77" t="s">
        <v>4886</v>
      </c>
      <c r="C2061" s="77" t="s">
        <v>678</v>
      </c>
      <c r="D2061" s="79"/>
      <c r="F2061" s="77" t="s">
        <v>678</v>
      </c>
      <c r="G2061" s="77" t="s">
        <v>4885</v>
      </c>
      <c r="I2061"/>
      <c r="L2061" s="83"/>
    </row>
    <row r="2062" spans="1:12" x14ac:dyDescent="0.3">
      <c r="A2062" s="77" t="s">
        <v>4887</v>
      </c>
      <c r="B2062" s="77" t="s">
        <v>4888</v>
      </c>
      <c r="C2062" s="77" t="s">
        <v>761</v>
      </c>
      <c r="D2062" s="79"/>
      <c r="F2062" s="77" t="s">
        <v>761</v>
      </c>
      <c r="G2062" s="77" t="s">
        <v>4887</v>
      </c>
      <c r="I2062"/>
      <c r="L2062" s="83"/>
    </row>
    <row r="2063" spans="1:12" x14ac:dyDescent="0.3">
      <c r="A2063" s="77" t="s">
        <v>4889</v>
      </c>
      <c r="B2063" s="77" t="s">
        <v>4890</v>
      </c>
      <c r="C2063" s="77" t="s">
        <v>714</v>
      </c>
      <c r="D2063" s="79"/>
      <c r="F2063" s="77" t="s">
        <v>714</v>
      </c>
      <c r="G2063" s="77" t="s">
        <v>4889</v>
      </c>
      <c r="I2063"/>
      <c r="L2063" s="83"/>
    </row>
    <row r="2064" spans="1:12" x14ac:dyDescent="0.3">
      <c r="A2064" s="77" t="s">
        <v>4891</v>
      </c>
      <c r="B2064" s="77" t="s">
        <v>4892</v>
      </c>
      <c r="C2064" s="77" t="s">
        <v>729</v>
      </c>
      <c r="D2064" s="79"/>
      <c r="F2064" s="77" t="s">
        <v>729</v>
      </c>
      <c r="G2064" s="77" t="s">
        <v>4891</v>
      </c>
      <c r="I2064"/>
      <c r="L2064" s="83"/>
    </row>
    <row r="2065" spans="1:12" x14ac:dyDescent="0.3">
      <c r="A2065" s="77" t="s">
        <v>4893</v>
      </c>
      <c r="B2065" s="77" t="s">
        <v>4894</v>
      </c>
      <c r="C2065" s="77" t="s">
        <v>679</v>
      </c>
      <c r="D2065" s="79"/>
      <c r="F2065" s="77" t="s">
        <v>679</v>
      </c>
      <c r="G2065" s="77" t="s">
        <v>4893</v>
      </c>
      <c r="I2065"/>
      <c r="L2065" s="83"/>
    </row>
    <row r="2066" spans="1:12" x14ac:dyDescent="0.3">
      <c r="A2066" s="77" t="s">
        <v>4895</v>
      </c>
      <c r="B2066" s="77" t="s">
        <v>4896</v>
      </c>
      <c r="C2066" s="77" t="s">
        <v>679</v>
      </c>
      <c r="D2066" s="79"/>
      <c r="F2066" s="77" t="s">
        <v>679</v>
      </c>
      <c r="G2066" s="77" t="s">
        <v>4895</v>
      </c>
      <c r="I2066"/>
      <c r="L2066" s="83"/>
    </row>
    <row r="2067" spans="1:12" x14ac:dyDescent="0.3">
      <c r="A2067" s="77" t="s">
        <v>4897</v>
      </c>
      <c r="B2067" s="77" t="s">
        <v>4898</v>
      </c>
      <c r="C2067" s="77" t="s">
        <v>679</v>
      </c>
      <c r="D2067" s="79"/>
      <c r="F2067" s="77" t="s">
        <v>679</v>
      </c>
      <c r="G2067" s="77" t="s">
        <v>4897</v>
      </c>
      <c r="I2067"/>
      <c r="L2067" s="83"/>
    </row>
    <row r="2068" spans="1:12" x14ac:dyDescent="0.3">
      <c r="A2068" s="77" t="s">
        <v>4899</v>
      </c>
      <c r="B2068" s="77" t="s">
        <v>4900</v>
      </c>
      <c r="C2068" s="77" t="s">
        <v>679</v>
      </c>
      <c r="D2068" s="79"/>
      <c r="F2068" s="77" t="s">
        <v>679</v>
      </c>
      <c r="G2068" s="77" t="s">
        <v>4899</v>
      </c>
      <c r="I2068"/>
      <c r="L2068" s="83"/>
    </row>
    <row r="2069" spans="1:12" x14ac:dyDescent="0.3">
      <c r="A2069" s="77" t="s">
        <v>4901</v>
      </c>
      <c r="B2069" s="77" t="s">
        <v>4902</v>
      </c>
      <c r="C2069" s="77" t="s">
        <v>679</v>
      </c>
      <c r="D2069" s="79"/>
      <c r="F2069" s="77" t="s">
        <v>679</v>
      </c>
      <c r="G2069" s="77" t="s">
        <v>4901</v>
      </c>
      <c r="I2069"/>
      <c r="L2069" s="83"/>
    </row>
    <row r="2070" spans="1:12" x14ac:dyDescent="0.3">
      <c r="A2070" s="77" t="s">
        <v>4903</v>
      </c>
      <c r="B2070" s="77" t="s">
        <v>4904</v>
      </c>
      <c r="C2070" s="77" t="s">
        <v>679</v>
      </c>
      <c r="D2070" s="79"/>
      <c r="F2070" s="77" t="s">
        <v>679</v>
      </c>
      <c r="G2070" s="77" t="s">
        <v>4903</v>
      </c>
      <c r="I2070"/>
      <c r="L2070" s="83"/>
    </row>
    <row r="2071" spans="1:12" x14ac:dyDescent="0.3">
      <c r="A2071" s="77" t="s">
        <v>4905</v>
      </c>
      <c r="B2071" s="77" t="s">
        <v>4906</v>
      </c>
      <c r="C2071" s="77" t="s">
        <v>679</v>
      </c>
      <c r="D2071" s="79"/>
      <c r="F2071" s="77" t="s">
        <v>679</v>
      </c>
      <c r="G2071" s="77" t="s">
        <v>4905</v>
      </c>
      <c r="I2071"/>
      <c r="L2071" s="83"/>
    </row>
    <row r="2072" spans="1:12" x14ac:dyDescent="0.3">
      <c r="A2072" s="77" t="s">
        <v>4907</v>
      </c>
      <c r="B2072" s="77" t="s">
        <v>4908</v>
      </c>
      <c r="C2072" s="77" t="s">
        <v>679</v>
      </c>
      <c r="D2072" s="79"/>
      <c r="F2072" s="77" t="s">
        <v>679</v>
      </c>
      <c r="G2072" s="77" t="s">
        <v>4907</v>
      </c>
      <c r="I2072"/>
      <c r="L2072" s="83"/>
    </row>
    <row r="2073" spans="1:12" x14ac:dyDescent="0.3">
      <c r="A2073" s="77" t="s">
        <v>4909</v>
      </c>
      <c r="B2073" s="77" t="s">
        <v>4910</v>
      </c>
      <c r="C2073" s="77" t="s">
        <v>714</v>
      </c>
      <c r="D2073" s="79"/>
      <c r="F2073" s="77" t="s">
        <v>714</v>
      </c>
      <c r="G2073" s="77" t="s">
        <v>4909</v>
      </c>
      <c r="I2073"/>
      <c r="L2073" s="83"/>
    </row>
    <row r="2074" spans="1:12" x14ac:dyDescent="0.3">
      <c r="A2074" s="77" t="s">
        <v>4911</v>
      </c>
      <c r="B2074" s="77" t="s">
        <v>4912</v>
      </c>
      <c r="C2074" s="77" t="s">
        <v>856</v>
      </c>
      <c r="D2074" s="79"/>
      <c r="F2074" s="77" t="s">
        <v>856</v>
      </c>
      <c r="G2074" s="77" t="s">
        <v>4911</v>
      </c>
      <c r="I2074"/>
      <c r="L2074" s="83"/>
    </row>
    <row r="2075" spans="1:12" x14ac:dyDescent="0.3">
      <c r="A2075" s="77" t="s">
        <v>4913</v>
      </c>
      <c r="B2075" s="77" t="s">
        <v>4914</v>
      </c>
      <c r="C2075" s="77" t="s">
        <v>879</v>
      </c>
      <c r="D2075" s="79"/>
      <c r="F2075" s="77" t="s">
        <v>879</v>
      </c>
      <c r="G2075" s="77" t="s">
        <v>4913</v>
      </c>
      <c r="I2075"/>
      <c r="L2075" s="83"/>
    </row>
    <row r="2076" spans="1:12" x14ac:dyDescent="0.3">
      <c r="A2076" s="77" t="s">
        <v>4915</v>
      </c>
      <c r="B2076" s="77" t="s">
        <v>4916</v>
      </c>
      <c r="C2076" s="77" t="s">
        <v>868</v>
      </c>
      <c r="D2076" s="79"/>
      <c r="F2076" s="77" t="s">
        <v>868</v>
      </c>
      <c r="G2076" s="77" t="s">
        <v>4915</v>
      </c>
      <c r="I2076"/>
      <c r="L2076" s="83"/>
    </row>
    <row r="2077" spans="1:12" x14ac:dyDescent="0.3">
      <c r="A2077" s="77" t="s">
        <v>4917</v>
      </c>
      <c r="B2077" s="77" t="s">
        <v>4918</v>
      </c>
      <c r="C2077" s="77" t="s">
        <v>908</v>
      </c>
      <c r="D2077" s="79"/>
      <c r="F2077" s="77" t="s">
        <v>908</v>
      </c>
      <c r="G2077" s="77" t="s">
        <v>4917</v>
      </c>
      <c r="I2077"/>
      <c r="L2077" s="83"/>
    </row>
    <row r="2078" spans="1:12" x14ac:dyDescent="0.3">
      <c r="A2078" s="77" t="s">
        <v>4919</v>
      </c>
      <c r="B2078" s="77" t="s">
        <v>4920</v>
      </c>
      <c r="C2078" s="77" t="s">
        <v>699</v>
      </c>
      <c r="D2078" s="79"/>
      <c r="F2078" s="77" t="s">
        <v>699</v>
      </c>
      <c r="G2078" s="77" t="s">
        <v>4919</v>
      </c>
      <c r="I2078"/>
      <c r="L2078" s="83"/>
    </row>
    <row r="2079" spans="1:12" x14ac:dyDescent="0.3">
      <c r="A2079" s="77" t="s">
        <v>4921</v>
      </c>
      <c r="B2079" s="77" t="s">
        <v>4922</v>
      </c>
      <c r="C2079" s="77" t="s">
        <v>678</v>
      </c>
      <c r="D2079" s="79"/>
      <c r="F2079" s="77" t="s">
        <v>678</v>
      </c>
      <c r="G2079" s="77" t="s">
        <v>4921</v>
      </c>
      <c r="I2079"/>
      <c r="L2079" s="83"/>
    </row>
    <row r="2080" spans="1:12" x14ac:dyDescent="0.3">
      <c r="A2080" s="77" t="s">
        <v>4923</v>
      </c>
      <c r="B2080" s="77" t="s">
        <v>4924</v>
      </c>
      <c r="C2080" s="77" t="s">
        <v>876</v>
      </c>
      <c r="D2080" s="79"/>
      <c r="F2080" s="77" t="s">
        <v>876</v>
      </c>
      <c r="G2080" s="77" t="s">
        <v>4923</v>
      </c>
      <c r="I2080"/>
      <c r="L2080" s="83"/>
    </row>
    <row r="2081" spans="1:12" x14ac:dyDescent="0.3">
      <c r="A2081" s="77" t="s">
        <v>4925</v>
      </c>
      <c r="B2081" s="77" t="s">
        <v>4926</v>
      </c>
      <c r="C2081" s="77" t="s">
        <v>868</v>
      </c>
      <c r="D2081" s="79"/>
      <c r="F2081" s="77" t="s">
        <v>868</v>
      </c>
      <c r="G2081" s="77" t="s">
        <v>4925</v>
      </c>
      <c r="I2081"/>
      <c r="L2081" s="83"/>
    </row>
    <row r="2082" spans="1:12" x14ac:dyDescent="0.3">
      <c r="A2082" s="77" t="s">
        <v>4927</v>
      </c>
      <c r="B2082" s="77" t="s">
        <v>4928</v>
      </c>
      <c r="C2082" s="77" t="s">
        <v>797</v>
      </c>
      <c r="D2082" s="79"/>
      <c r="F2082" s="77" t="s">
        <v>797</v>
      </c>
      <c r="G2082" s="77" t="s">
        <v>4927</v>
      </c>
      <c r="I2082"/>
      <c r="L2082" s="83"/>
    </row>
    <row r="2083" spans="1:12" x14ac:dyDescent="0.3">
      <c r="A2083" s="77" t="s">
        <v>4929</v>
      </c>
      <c r="B2083" s="77" t="s">
        <v>4930</v>
      </c>
      <c r="C2083" s="77" t="s">
        <v>926</v>
      </c>
      <c r="D2083" s="79"/>
      <c r="F2083" s="77" t="s">
        <v>926</v>
      </c>
      <c r="G2083" s="77" t="s">
        <v>4929</v>
      </c>
      <c r="I2083"/>
      <c r="L2083" s="83"/>
    </row>
    <row r="2084" spans="1:12" x14ac:dyDescent="0.3">
      <c r="A2084" s="77" t="s">
        <v>4931</v>
      </c>
      <c r="B2084" s="77" t="s">
        <v>4932</v>
      </c>
      <c r="C2084" s="77" t="s">
        <v>856</v>
      </c>
      <c r="D2084" s="79"/>
      <c r="F2084" s="77" t="s">
        <v>856</v>
      </c>
      <c r="G2084" s="77" t="s">
        <v>4931</v>
      </c>
      <c r="I2084"/>
      <c r="L2084" s="83"/>
    </row>
    <row r="2085" spans="1:12" x14ac:dyDescent="0.3">
      <c r="A2085" s="77" t="s">
        <v>4933</v>
      </c>
      <c r="B2085" s="77" t="s">
        <v>4934</v>
      </c>
      <c r="C2085" s="77" t="s">
        <v>953</v>
      </c>
      <c r="D2085" s="79"/>
      <c r="F2085" s="77" t="s">
        <v>953</v>
      </c>
      <c r="G2085" s="77" t="s">
        <v>4933</v>
      </c>
      <c r="I2085"/>
      <c r="L2085" s="83"/>
    </row>
    <row r="2086" spans="1:12" x14ac:dyDescent="0.3">
      <c r="A2086" s="77" t="s">
        <v>4935</v>
      </c>
      <c r="B2086" s="77" t="s">
        <v>4936</v>
      </c>
      <c r="C2086" s="77" t="s">
        <v>675</v>
      </c>
      <c r="D2086" s="79"/>
      <c r="F2086" s="77" t="s">
        <v>675</v>
      </c>
      <c r="G2086" s="77" t="s">
        <v>4935</v>
      </c>
      <c r="I2086"/>
      <c r="L2086" s="83"/>
    </row>
    <row r="2087" spans="1:12" x14ac:dyDescent="0.3">
      <c r="A2087" s="77" t="s">
        <v>4937</v>
      </c>
      <c r="B2087" s="77" t="s">
        <v>4938</v>
      </c>
      <c r="C2087" s="77" t="s">
        <v>767</v>
      </c>
      <c r="D2087" s="79"/>
      <c r="F2087" s="77" t="s">
        <v>767</v>
      </c>
      <c r="G2087" s="77" t="s">
        <v>4937</v>
      </c>
      <c r="I2087"/>
      <c r="L2087" s="83"/>
    </row>
    <row r="2088" spans="1:12" x14ac:dyDescent="0.3">
      <c r="A2088" s="77" t="s">
        <v>4939</v>
      </c>
      <c r="B2088" s="77" t="s">
        <v>4940</v>
      </c>
      <c r="C2088" s="77" t="s">
        <v>729</v>
      </c>
      <c r="D2088" s="79"/>
      <c r="F2088" s="77" t="s">
        <v>729</v>
      </c>
      <c r="G2088" s="77" t="s">
        <v>4939</v>
      </c>
      <c r="I2088"/>
      <c r="L2088" s="83"/>
    </row>
    <row r="2089" spans="1:12" x14ac:dyDescent="0.3">
      <c r="A2089" s="77" t="s">
        <v>4941</v>
      </c>
      <c r="B2089" s="77" t="s">
        <v>4942</v>
      </c>
      <c r="C2089" s="77" t="s">
        <v>702</v>
      </c>
      <c r="D2089" s="79"/>
      <c r="F2089" s="77" t="s">
        <v>702</v>
      </c>
      <c r="G2089" s="77" t="s">
        <v>4941</v>
      </c>
      <c r="I2089"/>
      <c r="L2089" s="83"/>
    </row>
    <row r="2090" spans="1:12" x14ac:dyDescent="0.3">
      <c r="A2090" s="77" t="s">
        <v>4943</v>
      </c>
      <c r="B2090" s="77" t="s">
        <v>4944</v>
      </c>
      <c r="C2090" s="77" t="s">
        <v>800</v>
      </c>
      <c r="D2090" s="79"/>
      <c r="F2090" s="77" t="s">
        <v>800</v>
      </c>
      <c r="G2090" s="77" t="s">
        <v>4943</v>
      </c>
      <c r="I2090"/>
      <c r="L2090" s="83"/>
    </row>
    <row r="2091" spans="1:12" x14ac:dyDescent="0.3">
      <c r="A2091" s="77" t="s">
        <v>4945</v>
      </c>
      <c r="B2091" s="77" t="s">
        <v>4946</v>
      </c>
      <c r="C2091" s="77" t="s">
        <v>794</v>
      </c>
      <c r="D2091" s="79"/>
      <c r="F2091" s="77" t="s">
        <v>794</v>
      </c>
      <c r="G2091" s="77" t="s">
        <v>4945</v>
      </c>
      <c r="I2091"/>
      <c r="L2091" s="83"/>
    </row>
    <row r="2092" spans="1:12" x14ac:dyDescent="0.3">
      <c r="A2092" s="77" t="s">
        <v>4947</v>
      </c>
      <c r="B2092" s="77" t="s">
        <v>4948</v>
      </c>
      <c r="C2092" s="77" t="s">
        <v>919</v>
      </c>
      <c r="D2092" s="79"/>
      <c r="F2092" s="77" t="s">
        <v>919</v>
      </c>
      <c r="G2092" s="77" t="s">
        <v>4947</v>
      </c>
      <c r="I2092"/>
      <c r="L2092" s="83"/>
    </row>
    <row r="2093" spans="1:12" x14ac:dyDescent="0.3">
      <c r="A2093" s="77" t="s">
        <v>4949</v>
      </c>
      <c r="B2093" s="77" t="s">
        <v>4950</v>
      </c>
      <c r="C2093" s="77" t="s">
        <v>868</v>
      </c>
      <c r="D2093" s="79"/>
      <c r="F2093" s="77" t="s">
        <v>868</v>
      </c>
      <c r="G2093" s="77" t="s">
        <v>4949</v>
      </c>
      <c r="I2093"/>
      <c r="L2093" s="83"/>
    </row>
    <row r="2094" spans="1:12" x14ac:dyDescent="0.3">
      <c r="A2094" s="77" t="s">
        <v>4951</v>
      </c>
      <c r="B2094" s="77" t="s">
        <v>4952</v>
      </c>
      <c r="C2094" s="77" t="s">
        <v>733</v>
      </c>
      <c r="D2094" s="79"/>
      <c r="F2094" s="77" t="s">
        <v>733</v>
      </c>
      <c r="G2094" s="77" t="s">
        <v>4951</v>
      </c>
      <c r="I2094"/>
      <c r="L2094" s="83"/>
    </row>
    <row r="2095" spans="1:12" x14ac:dyDescent="0.3">
      <c r="A2095" s="77" t="s">
        <v>4953</v>
      </c>
      <c r="B2095" s="77" t="s">
        <v>4954</v>
      </c>
      <c r="C2095" s="77" t="s">
        <v>868</v>
      </c>
      <c r="D2095" s="79"/>
      <c r="F2095" s="77" t="s">
        <v>868</v>
      </c>
      <c r="G2095" s="77" t="s">
        <v>4953</v>
      </c>
      <c r="I2095"/>
      <c r="L2095" s="83"/>
    </row>
    <row r="2096" spans="1:12" x14ac:dyDescent="0.3">
      <c r="A2096" s="77" t="s">
        <v>4955</v>
      </c>
      <c r="B2096" s="77" t="s">
        <v>4956</v>
      </c>
      <c r="C2096" s="77" t="s">
        <v>715</v>
      </c>
      <c r="D2096" s="79"/>
      <c r="F2096" s="77" t="s">
        <v>715</v>
      </c>
      <c r="G2096" s="77" t="s">
        <v>4955</v>
      </c>
      <c r="I2096"/>
      <c r="L2096" s="83"/>
    </row>
    <row r="2097" spans="1:12" x14ac:dyDescent="0.3">
      <c r="A2097" s="77" t="s">
        <v>4957</v>
      </c>
      <c r="B2097" s="77" t="s">
        <v>4958</v>
      </c>
      <c r="C2097" s="77" t="s">
        <v>919</v>
      </c>
      <c r="D2097" s="79"/>
      <c r="F2097" s="77" t="s">
        <v>919</v>
      </c>
      <c r="G2097" s="77" t="s">
        <v>4957</v>
      </c>
      <c r="I2097"/>
      <c r="L2097" s="83"/>
    </row>
    <row r="2098" spans="1:12" x14ac:dyDescent="0.3">
      <c r="A2098" s="77" t="s">
        <v>4959</v>
      </c>
      <c r="B2098" s="77" t="s">
        <v>4960</v>
      </c>
      <c r="C2098" s="77" t="s">
        <v>868</v>
      </c>
      <c r="D2098" s="79"/>
      <c r="F2098" s="77" t="s">
        <v>868</v>
      </c>
      <c r="G2098" s="77" t="s">
        <v>4959</v>
      </c>
      <c r="I2098"/>
      <c r="L2098" s="83"/>
    </row>
    <row r="2099" spans="1:12" x14ac:dyDescent="0.3">
      <c r="A2099" s="77" t="s">
        <v>4961</v>
      </c>
      <c r="B2099" s="77" t="s">
        <v>4962</v>
      </c>
      <c r="C2099" s="77" t="s">
        <v>698</v>
      </c>
      <c r="D2099" s="79"/>
      <c r="F2099" s="77" t="s">
        <v>698</v>
      </c>
      <c r="G2099" s="77" t="s">
        <v>4961</v>
      </c>
      <c r="I2099"/>
      <c r="L2099" s="83"/>
    </row>
    <row r="2100" spans="1:12" x14ac:dyDescent="0.3">
      <c r="A2100" s="77" t="s">
        <v>4963</v>
      </c>
      <c r="B2100" s="77" t="s">
        <v>4964</v>
      </c>
      <c r="C2100" s="77" t="s">
        <v>746</v>
      </c>
      <c r="D2100" s="79"/>
      <c r="F2100" s="77" t="s">
        <v>746</v>
      </c>
      <c r="G2100" s="77" t="s">
        <v>4963</v>
      </c>
      <c r="I2100"/>
      <c r="L2100" s="83"/>
    </row>
    <row r="2101" spans="1:12" x14ac:dyDescent="0.3">
      <c r="A2101" s="77" t="s">
        <v>4965</v>
      </c>
      <c r="B2101" s="77" t="s">
        <v>4966</v>
      </c>
      <c r="C2101" s="77" t="s">
        <v>710</v>
      </c>
      <c r="D2101" s="79"/>
      <c r="F2101" s="77" t="s">
        <v>710</v>
      </c>
      <c r="G2101" s="77" t="s">
        <v>4965</v>
      </c>
      <c r="I2101"/>
      <c r="L2101" s="83"/>
    </row>
    <row r="2102" spans="1:12" x14ac:dyDescent="0.3">
      <c r="A2102" s="77" t="s">
        <v>4967</v>
      </c>
      <c r="B2102" s="77" t="s">
        <v>4968</v>
      </c>
      <c r="C2102" s="77" t="s">
        <v>758</v>
      </c>
      <c r="D2102" s="79"/>
      <c r="F2102" s="77" t="s">
        <v>758</v>
      </c>
      <c r="G2102" s="77" t="s">
        <v>4967</v>
      </c>
      <c r="I2102"/>
      <c r="L2102" s="83"/>
    </row>
    <row r="2103" spans="1:12" x14ac:dyDescent="0.3">
      <c r="A2103" s="77" t="s">
        <v>4969</v>
      </c>
      <c r="B2103" s="77" t="s">
        <v>4970</v>
      </c>
      <c r="C2103" s="77" t="s">
        <v>707</v>
      </c>
      <c r="D2103" s="79"/>
      <c r="F2103" s="77" t="s">
        <v>707</v>
      </c>
      <c r="G2103" s="77" t="s">
        <v>4969</v>
      </c>
      <c r="I2103"/>
      <c r="L2103" s="83"/>
    </row>
    <row r="2104" spans="1:12" x14ac:dyDescent="0.3">
      <c r="A2104" s="77" t="s">
        <v>4971</v>
      </c>
      <c r="B2104" s="77" t="s">
        <v>4972</v>
      </c>
      <c r="C2104" s="77" t="s">
        <v>893</v>
      </c>
      <c r="D2104" s="79"/>
      <c r="F2104" s="77" t="s">
        <v>893</v>
      </c>
      <c r="G2104" s="77" t="s">
        <v>4971</v>
      </c>
      <c r="I2104"/>
      <c r="L2104" s="83"/>
    </row>
    <row r="2105" spans="1:12" x14ac:dyDescent="0.3">
      <c r="A2105" s="77" t="s">
        <v>4973</v>
      </c>
      <c r="B2105" s="77" t="s">
        <v>4974</v>
      </c>
      <c r="C2105" s="77" t="s">
        <v>963</v>
      </c>
      <c r="D2105" s="79"/>
      <c r="F2105" s="77" t="s">
        <v>963</v>
      </c>
      <c r="G2105" s="77" t="s">
        <v>4973</v>
      </c>
      <c r="I2105"/>
      <c r="L2105" s="83"/>
    </row>
    <row r="2106" spans="1:12" x14ac:dyDescent="0.3">
      <c r="A2106" s="77" t="s">
        <v>4975</v>
      </c>
      <c r="B2106" s="77" t="s">
        <v>4976</v>
      </c>
      <c r="C2106" s="77" t="s">
        <v>868</v>
      </c>
      <c r="D2106" s="79"/>
      <c r="F2106" s="77" t="s">
        <v>868</v>
      </c>
      <c r="G2106" s="77" t="s">
        <v>4975</v>
      </c>
      <c r="I2106"/>
      <c r="L2106" s="83"/>
    </row>
    <row r="2107" spans="1:12" x14ac:dyDescent="0.3">
      <c r="A2107" s="77" t="s">
        <v>4977</v>
      </c>
      <c r="B2107" s="77" t="s">
        <v>4978</v>
      </c>
      <c r="C2107" s="77" t="s">
        <v>882</v>
      </c>
      <c r="D2107" s="79"/>
      <c r="F2107" s="77" t="s">
        <v>882</v>
      </c>
      <c r="G2107" s="77" t="s">
        <v>4977</v>
      </c>
      <c r="I2107"/>
      <c r="L2107" s="83"/>
    </row>
    <row r="2108" spans="1:12" x14ac:dyDescent="0.3">
      <c r="A2108" s="77" t="s">
        <v>4979</v>
      </c>
      <c r="B2108" s="77" t="s">
        <v>4980</v>
      </c>
      <c r="C2108" s="77" t="s">
        <v>925</v>
      </c>
      <c r="D2108" s="79"/>
      <c r="F2108" s="77" t="s">
        <v>925</v>
      </c>
      <c r="G2108" s="77" t="s">
        <v>4979</v>
      </c>
      <c r="I2108"/>
      <c r="L2108" s="83"/>
    </row>
    <row r="2109" spans="1:12" x14ac:dyDescent="0.3">
      <c r="A2109" s="77" t="s">
        <v>4981</v>
      </c>
      <c r="B2109" s="77" t="s">
        <v>4982</v>
      </c>
      <c r="C2109" s="77" t="s">
        <v>691</v>
      </c>
      <c r="D2109" s="79"/>
      <c r="F2109" s="77" t="s">
        <v>691</v>
      </c>
      <c r="G2109" s="77" t="s">
        <v>4981</v>
      </c>
      <c r="I2109"/>
      <c r="L2109" s="83"/>
    </row>
    <row r="2110" spans="1:12" x14ac:dyDescent="0.3">
      <c r="A2110" s="77" t="s">
        <v>4983</v>
      </c>
      <c r="B2110" s="77" t="s">
        <v>4984</v>
      </c>
      <c r="C2110" s="77" t="s">
        <v>707</v>
      </c>
      <c r="D2110" s="79"/>
      <c r="F2110" s="77" t="s">
        <v>707</v>
      </c>
      <c r="G2110" s="77" t="s">
        <v>4983</v>
      </c>
      <c r="I2110"/>
      <c r="L2110" s="83"/>
    </row>
    <row r="2111" spans="1:12" x14ac:dyDescent="0.3">
      <c r="A2111" s="77" t="s">
        <v>4985</v>
      </c>
      <c r="B2111" s="77" t="s">
        <v>4986</v>
      </c>
      <c r="C2111" s="77" t="s">
        <v>908</v>
      </c>
      <c r="D2111" s="79"/>
      <c r="F2111" s="77" t="s">
        <v>908</v>
      </c>
      <c r="G2111" s="77" t="s">
        <v>4985</v>
      </c>
      <c r="I2111"/>
      <c r="L2111" s="83"/>
    </row>
    <row r="2112" spans="1:12" x14ac:dyDescent="0.3">
      <c r="A2112" s="77" t="s">
        <v>4987</v>
      </c>
      <c r="B2112" s="77" t="s">
        <v>4988</v>
      </c>
      <c r="C2112" s="77" t="s">
        <v>919</v>
      </c>
      <c r="D2112" s="79"/>
      <c r="F2112" s="77" t="s">
        <v>919</v>
      </c>
      <c r="G2112" s="77" t="s">
        <v>4987</v>
      </c>
      <c r="I2112"/>
      <c r="L2112" s="83"/>
    </row>
    <row r="2113" spans="1:12" x14ac:dyDescent="0.3">
      <c r="A2113" s="77" t="s">
        <v>4989</v>
      </c>
      <c r="B2113" s="77" t="s">
        <v>4990</v>
      </c>
      <c r="C2113" s="77" t="s">
        <v>733</v>
      </c>
      <c r="D2113" s="79"/>
      <c r="F2113" s="77" t="s">
        <v>733</v>
      </c>
      <c r="G2113" s="77" t="s">
        <v>4989</v>
      </c>
      <c r="I2113"/>
      <c r="L2113" s="83"/>
    </row>
    <row r="2114" spans="1:12" x14ac:dyDescent="0.3">
      <c r="A2114" s="77" t="s">
        <v>4991</v>
      </c>
      <c r="B2114" s="77" t="s">
        <v>4992</v>
      </c>
      <c r="C2114" s="77" t="s">
        <v>714</v>
      </c>
      <c r="D2114" s="79"/>
      <c r="F2114" s="77" t="s">
        <v>714</v>
      </c>
      <c r="G2114" s="77" t="s">
        <v>4991</v>
      </c>
      <c r="I2114"/>
      <c r="L2114" s="83"/>
    </row>
    <row r="2115" spans="1:12" x14ac:dyDescent="0.3">
      <c r="A2115" s="77" t="s">
        <v>4993</v>
      </c>
      <c r="B2115" s="77" t="s">
        <v>4994</v>
      </c>
      <c r="C2115" s="77" t="s">
        <v>868</v>
      </c>
      <c r="D2115" s="79"/>
      <c r="F2115" s="77" t="s">
        <v>868</v>
      </c>
      <c r="G2115" s="77" t="s">
        <v>4993</v>
      </c>
      <c r="I2115"/>
      <c r="L2115" s="83"/>
    </row>
    <row r="2116" spans="1:12" x14ac:dyDescent="0.3">
      <c r="A2116" s="77" t="s">
        <v>4995</v>
      </c>
      <c r="B2116" s="77" t="s">
        <v>4996</v>
      </c>
      <c r="C2116" s="77" t="s">
        <v>863</v>
      </c>
      <c r="D2116" s="79"/>
      <c r="F2116" s="77" t="s">
        <v>863</v>
      </c>
      <c r="G2116" s="77" t="s">
        <v>4995</v>
      </c>
      <c r="I2116"/>
      <c r="L2116" s="83"/>
    </row>
    <row r="2117" spans="1:12" x14ac:dyDescent="0.3">
      <c r="A2117" s="77" t="s">
        <v>4997</v>
      </c>
      <c r="B2117" s="77" t="s">
        <v>4998</v>
      </c>
      <c r="C2117" s="77" t="s">
        <v>925</v>
      </c>
      <c r="D2117" s="79"/>
      <c r="F2117" s="77" t="s">
        <v>925</v>
      </c>
      <c r="G2117" s="77" t="s">
        <v>4997</v>
      </c>
      <c r="I2117"/>
      <c r="L2117" s="83"/>
    </row>
    <row r="2118" spans="1:12" x14ac:dyDescent="0.3">
      <c r="A2118" s="77" t="s">
        <v>4999</v>
      </c>
      <c r="B2118" s="77" t="s">
        <v>5000</v>
      </c>
      <c r="C2118" s="77" t="s">
        <v>804</v>
      </c>
      <c r="D2118" s="79"/>
      <c r="F2118" s="77" t="s">
        <v>804</v>
      </c>
      <c r="G2118" s="77" t="s">
        <v>4999</v>
      </c>
      <c r="I2118"/>
      <c r="L2118" s="83"/>
    </row>
    <row r="2119" spans="1:12" x14ac:dyDescent="0.3">
      <c r="A2119" s="77" t="s">
        <v>5001</v>
      </c>
      <c r="B2119" s="77" t="s">
        <v>5002</v>
      </c>
      <c r="C2119" s="77" t="s">
        <v>671</v>
      </c>
      <c r="D2119" s="79"/>
      <c r="F2119" s="77" t="s">
        <v>671</v>
      </c>
      <c r="G2119" s="77" t="s">
        <v>5001</v>
      </c>
      <c r="I2119"/>
      <c r="L2119" s="83"/>
    </row>
    <row r="2120" spans="1:12" x14ac:dyDescent="0.3">
      <c r="A2120" s="77" t="s">
        <v>5003</v>
      </c>
      <c r="B2120" s="77" t="s">
        <v>5004</v>
      </c>
      <c r="C2120" s="77" t="s">
        <v>699</v>
      </c>
      <c r="D2120" s="79"/>
      <c r="F2120" s="77" t="s">
        <v>699</v>
      </c>
      <c r="G2120" s="77" t="s">
        <v>5003</v>
      </c>
      <c r="I2120"/>
      <c r="L2120" s="83"/>
    </row>
    <row r="2121" spans="1:12" x14ac:dyDescent="0.3">
      <c r="A2121" s="77" t="s">
        <v>5005</v>
      </c>
      <c r="B2121" s="77" t="s">
        <v>5006</v>
      </c>
      <c r="C2121" s="77" t="s">
        <v>804</v>
      </c>
      <c r="D2121" s="79"/>
      <c r="F2121" s="77" t="s">
        <v>804</v>
      </c>
      <c r="G2121" s="77" t="s">
        <v>5005</v>
      </c>
      <c r="I2121"/>
      <c r="L2121" s="83"/>
    </row>
    <row r="2122" spans="1:12" x14ac:dyDescent="0.3">
      <c r="A2122" s="77" t="s">
        <v>5007</v>
      </c>
      <c r="B2122" s="77" t="s">
        <v>5008</v>
      </c>
      <c r="C2122" s="77" t="s">
        <v>678</v>
      </c>
      <c r="D2122" s="79"/>
      <c r="F2122" s="77" t="s">
        <v>678</v>
      </c>
      <c r="G2122" s="77" t="s">
        <v>5007</v>
      </c>
      <c r="I2122"/>
      <c r="L2122" s="83"/>
    </row>
    <row r="2123" spans="1:12" x14ac:dyDescent="0.3">
      <c r="A2123" s="77" t="s">
        <v>5009</v>
      </c>
      <c r="B2123" s="77" t="s">
        <v>5010</v>
      </c>
      <c r="C2123" s="77" t="s">
        <v>678</v>
      </c>
      <c r="D2123" s="79"/>
      <c r="F2123" s="77" t="s">
        <v>678</v>
      </c>
      <c r="G2123" s="77" t="s">
        <v>5009</v>
      </c>
      <c r="I2123"/>
      <c r="L2123" s="83"/>
    </row>
    <row r="2124" spans="1:12" x14ac:dyDescent="0.3">
      <c r="A2124" s="77" t="s">
        <v>5011</v>
      </c>
      <c r="B2124" s="77" t="s">
        <v>5012</v>
      </c>
      <c r="C2124" s="77" t="s">
        <v>691</v>
      </c>
      <c r="D2124" s="79"/>
      <c r="F2124" s="77" t="s">
        <v>691</v>
      </c>
      <c r="G2124" s="77" t="s">
        <v>5011</v>
      </c>
      <c r="I2124"/>
      <c r="L2124" s="83"/>
    </row>
    <row r="2125" spans="1:12" x14ac:dyDescent="0.3">
      <c r="A2125" s="77" t="s">
        <v>5013</v>
      </c>
      <c r="B2125" s="77" t="s">
        <v>5014</v>
      </c>
      <c r="C2125" s="77" t="s">
        <v>868</v>
      </c>
      <c r="D2125" s="79"/>
      <c r="F2125" s="77" t="s">
        <v>868</v>
      </c>
      <c r="G2125" s="77" t="s">
        <v>5013</v>
      </c>
      <c r="I2125"/>
      <c r="L2125" s="83"/>
    </row>
    <row r="2126" spans="1:12" x14ac:dyDescent="0.3">
      <c r="A2126" s="77" t="s">
        <v>5015</v>
      </c>
      <c r="B2126" s="77" t="s">
        <v>5016</v>
      </c>
      <c r="C2126" s="77" t="s">
        <v>840</v>
      </c>
      <c r="D2126" s="79"/>
      <c r="F2126" s="77" t="s">
        <v>840</v>
      </c>
      <c r="G2126" s="77" t="s">
        <v>5015</v>
      </c>
      <c r="I2126"/>
      <c r="L2126" s="83"/>
    </row>
    <row r="2127" spans="1:12" x14ac:dyDescent="0.3">
      <c r="A2127" s="77" t="s">
        <v>5017</v>
      </c>
      <c r="B2127" s="77" t="s">
        <v>5018</v>
      </c>
      <c r="C2127" s="77" t="s">
        <v>667</v>
      </c>
      <c r="D2127" s="79"/>
      <c r="F2127" s="77" t="s">
        <v>667</v>
      </c>
      <c r="G2127" s="77" t="s">
        <v>5017</v>
      </c>
      <c r="I2127"/>
      <c r="L2127" s="83"/>
    </row>
    <row r="2128" spans="1:12" x14ac:dyDescent="0.3">
      <c r="A2128" s="77" t="s">
        <v>5019</v>
      </c>
      <c r="B2128" s="77" t="s">
        <v>5020</v>
      </c>
      <c r="C2128" s="77" t="s">
        <v>715</v>
      </c>
      <c r="D2128" s="79"/>
      <c r="F2128" s="77" t="s">
        <v>715</v>
      </c>
      <c r="G2128" s="77" t="s">
        <v>5019</v>
      </c>
      <c r="I2128"/>
      <c r="L2128" s="83"/>
    </row>
    <row r="2129" spans="1:12" x14ac:dyDescent="0.3">
      <c r="A2129" s="77" t="s">
        <v>5021</v>
      </c>
      <c r="B2129" s="77" t="s">
        <v>5022</v>
      </c>
      <c r="C2129" s="77" t="s">
        <v>794</v>
      </c>
      <c r="D2129" s="79"/>
      <c r="F2129" s="77" t="s">
        <v>794</v>
      </c>
      <c r="G2129" s="77" t="s">
        <v>5021</v>
      </c>
      <c r="I2129"/>
      <c r="L2129" s="83"/>
    </row>
    <row r="2130" spans="1:12" x14ac:dyDescent="0.3">
      <c r="A2130" s="77" t="s">
        <v>5023</v>
      </c>
      <c r="B2130" s="77" t="s">
        <v>5024</v>
      </c>
      <c r="C2130" s="77" t="s">
        <v>767</v>
      </c>
      <c r="D2130" s="79"/>
      <c r="F2130" s="77" t="s">
        <v>767</v>
      </c>
      <c r="G2130" s="77" t="s">
        <v>5023</v>
      </c>
      <c r="I2130"/>
      <c r="L2130" s="83"/>
    </row>
    <row r="2131" spans="1:12" x14ac:dyDescent="0.3">
      <c r="A2131" s="77" t="s">
        <v>5025</v>
      </c>
      <c r="B2131" s="77" t="s">
        <v>5026</v>
      </c>
      <c r="C2131" s="77" t="s">
        <v>736</v>
      </c>
      <c r="D2131" s="79"/>
      <c r="F2131" s="77" t="s">
        <v>736</v>
      </c>
      <c r="G2131" s="77" t="s">
        <v>5025</v>
      </c>
      <c r="I2131"/>
      <c r="L2131" s="83"/>
    </row>
    <row r="2132" spans="1:12" x14ac:dyDescent="0.3">
      <c r="A2132" s="77" t="s">
        <v>5027</v>
      </c>
      <c r="B2132" s="77" t="s">
        <v>5028</v>
      </c>
      <c r="C2132" s="77" t="s">
        <v>732</v>
      </c>
      <c r="D2132" s="79"/>
      <c r="F2132" s="77" t="s">
        <v>732</v>
      </c>
      <c r="G2132" s="77" t="s">
        <v>5027</v>
      </c>
      <c r="I2132"/>
      <c r="L2132" s="83"/>
    </row>
    <row r="2133" spans="1:12" x14ac:dyDescent="0.3">
      <c r="A2133" s="77" t="s">
        <v>5029</v>
      </c>
      <c r="B2133" s="77" t="s">
        <v>5030</v>
      </c>
      <c r="C2133" s="77" t="s">
        <v>840</v>
      </c>
      <c r="D2133" s="79"/>
      <c r="F2133" s="77" t="s">
        <v>840</v>
      </c>
      <c r="G2133" s="77" t="s">
        <v>5029</v>
      </c>
      <c r="I2133"/>
      <c r="L2133" s="83"/>
    </row>
    <row r="2134" spans="1:12" x14ac:dyDescent="0.3">
      <c r="A2134" s="77" t="s">
        <v>5031</v>
      </c>
      <c r="B2134" s="77" t="s">
        <v>5032</v>
      </c>
      <c r="C2134" s="77" t="s">
        <v>758</v>
      </c>
      <c r="D2134" s="79"/>
      <c r="F2134" s="77" t="s">
        <v>758</v>
      </c>
      <c r="G2134" s="77" t="s">
        <v>5031</v>
      </c>
      <c r="I2134"/>
      <c r="L2134" s="83"/>
    </row>
    <row r="2135" spans="1:12" x14ac:dyDescent="0.3">
      <c r="A2135" s="77" t="s">
        <v>5033</v>
      </c>
      <c r="B2135" s="77" t="s">
        <v>5034</v>
      </c>
      <c r="C2135" s="77" t="s">
        <v>868</v>
      </c>
      <c r="D2135" s="79"/>
      <c r="F2135" s="77" t="s">
        <v>868</v>
      </c>
      <c r="G2135" s="77" t="s">
        <v>5033</v>
      </c>
      <c r="I2135"/>
      <c r="L2135" s="83"/>
    </row>
    <row r="2136" spans="1:12" x14ac:dyDescent="0.3">
      <c r="A2136" s="77" t="s">
        <v>5035</v>
      </c>
      <c r="B2136" s="77" t="s">
        <v>5036</v>
      </c>
      <c r="C2136" s="77" t="s">
        <v>960</v>
      </c>
      <c r="D2136" s="79"/>
      <c r="F2136" s="77" t="s">
        <v>960</v>
      </c>
      <c r="G2136" s="77" t="s">
        <v>5035</v>
      </c>
      <c r="I2136"/>
      <c r="L2136" s="83"/>
    </row>
    <row r="2137" spans="1:12" x14ac:dyDescent="0.3">
      <c r="A2137" s="77" t="s">
        <v>5037</v>
      </c>
      <c r="B2137" s="77" t="s">
        <v>5038</v>
      </c>
      <c r="C2137" s="77" t="s">
        <v>714</v>
      </c>
      <c r="D2137" s="79"/>
      <c r="F2137" s="77" t="s">
        <v>714</v>
      </c>
      <c r="G2137" s="77" t="s">
        <v>5037</v>
      </c>
      <c r="I2137"/>
      <c r="L2137" s="83"/>
    </row>
    <row r="2138" spans="1:12" x14ac:dyDescent="0.3">
      <c r="A2138" s="77" t="s">
        <v>5039</v>
      </c>
      <c r="B2138" s="77" t="s">
        <v>5040</v>
      </c>
      <c r="C2138" s="77" t="s">
        <v>893</v>
      </c>
      <c r="D2138" s="79"/>
      <c r="F2138" s="77" t="s">
        <v>893</v>
      </c>
      <c r="G2138" s="77" t="s">
        <v>5039</v>
      </c>
      <c r="I2138"/>
      <c r="L2138" s="83"/>
    </row>
    <row r="2139" spans="1:12" x14ac:dyDescent="0.3">
      <c r="A2139" s="77" t="s">
        <v>5041</v>
      </c>
      <c r="B2139" s="77" t="s">
        <v>5042</v>
      </c>
      <c r="C2139" s="77" t="s">
        <v>729</v>
      </c>
      <c r="D2139" s="79"/>
      <c r="F2139" s="77" t="s">
        <v>729</v>
      </c>
      <c r="G2139" s="77" t="s">
        <v>5041</v>
      </c>
      <c r="I2139"/>
      <c r="L2139" s="83"/>
    </row>
    <row r="2140" spans="1:12" x14ac:dyDescent="0.3">
      <c r="A2140" s="77" t="s">
        <v>5043</v>
      </c>
      <c r="B2140" s="77" t="s">
        <v>5044</v>
      </c>
      <c r="C2140" s="77" t="s">
        <v>893</v>
      </c>
      <c r="D2140" s="79"/>
      <c r="F2140" s="77" t="s">
        <v>893</v>
      </c>
      <c r="G2140" s="77" t="s">
        <v>5043</v>
      </c>
      <c r="I2140"/>
      <c r="L2140" s="83"/>
    </row>
    <row r="2141" spans="1:12" x14ac:dyDescent="0.3">
      <c r="A2141" s="77" t="s">
        <v>5045</v>
      </c>
      <c r="B2141" s="77" t="s">
        <v>5046</v>
      </c>
      <c r="C2141" s="77" t="s">
        <v>953</v>
      </c>
      <c r="D2141" s="79"/>
      <c r="F2141" s="77" t="s">
        <v>953</v>
      </c>
      <c r="G2141" s="77" t="s">
        <v>5045</v>
      </c>
      <c r="I2141"/>
      <c r="L2141" s="83"/>
    </row>
    <row r="2142" spans="1:12" x14ac:dyDescent="0.3">
      <c r="A2142" s="77" t="s">
        <v>5047</v>
      </c>
      <c r="B2142" s="77" t="s">
        <v>5048</v>
      </c>
      <c r="C2142" s="77" t="s">
        <v>729</v>
      </c>
      <c r="D2142" s="79"/>
      <c r="F2142" s="77" t="s">
        <v>729</v>
      </c>
      <c r="G2142" s="77" t="s">
        <v>5047</v>
      </c>
      <c r="I2142"/>
      <c r="L2142" s="83"/>
    </row>
    <row r="2143" spans="1:12" x14ac:dyDescent="0.3">
      <c r="A2143" s="77" t="s">
        <v>5049</v>
      </c>
      <c r="B2143" s="77" t="s">
        <v>5050</v>
      </c>
      <c r="C2143" s="77" t="s">
        <v>940</v>
      </c>
      <c r="D2143" s="79"/>
      <c r="F2143" s="77" t="s">
        <v>940</v>
      </c>
      <c r="G2143" s="77" t="s">
        <v>5049</v>
      </c>
      <c r="I2143"/>
      <c r="L2143" s="83"/>
    </row>
    <row r="2144" spans="1:12" x14ac:dyDescent="0.3">
      <c r="A2144" s="77" t="s">
        <v>5051</v>
      </c>
      <c r="B2144" s="77" t="s">
        <v>5052</v>
      </c>
      <c r="C2144" s="77" t="s">
        <v>846</v>
      </c>
      <c r="D2144" s="79"/>
      <c r="F2144" s="77" t="s">
        <v>846</v>
      </c>
      <c r="G2144" s="77" t="s">
        <v>5051</v>
      </c>
      <c r="I2144"/>
      <c r="L2144" s="83"/>
    </row>
    <row r="2145" spans="1:12" x14ac:dyDescent="0.3">
      <c r="A2145" s="77" t="s">
        <v>5053</v>
      </c>
      <c r="B2145" s="77" t="s">
        <v>5054</v>
      </c>
      <c r="C2145" s="77" t="s">
        <v>863</v>
      </c>
      <c r="D2145" s="79"/>
      <c r="F2145" s="77" t="s">
        <v>863</v>
      </c>
      <c r="G2145" s="77" t="s">
        <v>5053</v>
      </c>
      <c r="I2145"/>
      <c r="L2145" s="83"/>
    </row>
    <row r="2146" spans="1:12" x14ac:dyDescent="0.3">
      <c r="A2146" s="77" t="s">
        <v>5055</v>
      </c>
      <c r="B2146" s="77" t="s">
        <v>5056</v>
      </c>
      <c r="C2146" s="77" t="s">
        <v>736</v>
      </c>
      <c r="D2146" s="79"/>
      <c r="F2146" s="77" t="s">
        <v>736</v>
      </c>
      <c r="G2146" s="77" t="s">
        <v>5055</v>
      </c>
      <c r="I2146"/>
      <c r="L2146" s="83"/>
    </row>
    <row r="2147" spans="1:12" x14ac:dyDescent="0.3">
      <c r="A2147" s="77" t="s">
        <v>5057</v>
      </c>
      <c r="B2147" s="77" t="s">
        <v>5058</v>
      </c>
      <c r="C2147" s="77" t="s">
        <v>882</v>
      </c>
      <c r="D2147" s="79"/>
      <c r="F2147" s="77" t="s">
        <v>882</v>
      </c>
      <c r="G2147" s="77" t="s">
        <v>5057</v>
      </c>
      <c r="I2147"/>
      <c r="L2147" s="83"/>
    </row>
    <row r="2148" spans="1:12" x14ac:dyDescent="0.3">
      <c r="A2148" s="77" t="s">
        <v>5059</v>
      </c>
      <c r="B2148" s="77" t="s">
        <v>5060</v>
      </c>
      <c r="C2148" s="77" t="s">
        <v>940</v>
      </c>
      <c r="D2148" s="79"/>
      <c r="F2148" s="77" t="s">
        <v>940</v>
      </c>
      <c r="G2148" s="77" t="s">
        <v>5059</v>
      </c>
      <c r="I2148"/>
      <c r="L2148" s="83"/>
    </row>
    <row r="2149" spans="1:12" x14ac:dyDescent="0.3">
      <c r="A2149" s="77" t="s">
        <v>5061</v>
      </c>
      <c r="B2149" s="77" t="s">
        <v>5062</v>
      </c>
      <c r="C2149" s="77" t="s">
        <v>695</v>
      </c>
      <c r="D2149" s="79"/>
      <c r="F2149" s="77" t="s">
        <v>695</v>
      </c>
      <c r="G2149" s="77" t="s">
        <v>5061</v>
      </c>
      <c r="I2149"/>
      <c r="L2149" s="83"/>
    </row>
    <row r="2150" spans="1:12" x14ac:dyDescent="0.3">
      <c r="A2150" s="77" t="s">
        <v>5063</v>
      </c>
      <c r="B2150" s="77" t="s">
        <v>5064</v>
      </c>
      <c r="C2150" s="77" t="s">
        <v>840</v>
      </c>
      <c r="D2150" s="79"/>
      <c r="F2150" s="77" t="s">
        <v>840</v>
      </c>
      <c r="G2150" s="77" t="s">
        <v>5063</v>
      </c>
      <c r="I2150"/>
      <c r="L2150" s="83"/>
    </row>
    <row r="2151" spans="1:12" x14ac:dyDescent="0.3">
      <c r="A2151" s="77" t="s">
        <v>5065</v>
      </c>
      <c r="B2151" s="77" t="s">
        <v>5066</v>
      </c>
      <c r="C2151" s="77" t="s">
        <v>758</v>
      </c>
      <c r="D2151" s="79"/>
      <c r="F2151" s="77" t="s">
        <v>758</v>
      </c>
      <c r="G2151" s="77" t="s">
        <v>5065</v>
      </c>
      <c r="I2151"/>
      <c r="L2151" s="83"/>
    </row>
    <row r="2152" spans="1:12" x14ac:dyDescent="0.3">
      <c r="A2152" s="77" t="s">
        <v>5067</v>
      </c>
      <c r="B2152" s="77" t="s">
        <v>5068</v>
      </c>
      <c r="C2152" s="77" t="s">
        <v>754</v>
      </c>
      <c r="D2152" s="79"/>
      <c r="F2152" s="77" t="s">
        <v>754</v>
      </c>
      <c r="G2152" s="77" t="s">
        <v>5067</v>
      </c>
      <c r="I2152"/>
      <c r="L2152" s="83"/>
    </row>
    <row r="2153" spans="1:12" x14ac:dyDescent="0.3">
      <c r="A2153" s="77" t="s">
        <v>5069</v>
      </c>
      <c r="B2153" s="77" t="s">
        <v>5070</v>
      </c>
      <c r="C2153" s="77" t="s">
        <v>801</v>
      </c>
      <c r="D2153" s="79"/>
      <c r="F2153" s="77" t="s">
        <v>801</v>
      </c>
      <c r="G2153" s="77" t="s">
        <v>5069</v>
      </c>
      <c r="I2153"/>
      <c r="L2153" s="83"/>
    </row>
    <row r="2154" spans="1:12" x14ac:dyDescent="0.3">
      <c r="A2154" s="77" t="s">
        <v>5071</v>
      </c>
      <c r="B2154" s="77" t="s">
        <v>5072</v>
      </c>
      <c r="C2154" s="77" t="s">
        <v>694</v>
      </c>
      <c r="D2154" s="79"/>
      <c r="F2154" s="77" t="s">
        <v>694</v>
      </c>
      <c r="G2154" s="77" t="s">
        <v>5071</v>
      </c>
      <c r="I2154"/>
      <c r="L2154" s="83"/>
    </row>
    <row r="2155" spans="1:12" x14ac:dyDescent="0.3">
      <c r="A2155" s="77" t="s">
        <v>5073</v>
      </c>
      <c r="B2155" s="77" t="s">
        <v>5074</v>
      </c>
      <c r="C2155" s="77" t="s">
        <v>863</v>
      </c>
      <c r="D2155" s="79"/>
      <c r="F2155" s="77" t="s">
        <v>863</v>
      </c>
      <c r="G2155" s="77" t="s">
        <v>5073</v>
      </c>
      <c r="I2155"/>
      <c r="L2155" s="83"/>
    </row>
    <row r="2156" spans="1:12" x14ac:dyDescent="0.3">
      <c r="A2156" s="77" t="s">
        <v>5075</v>
      </c>
      <c r="B2156" s="77" t="s">
        <v>5076</v>
      </c>
      <c r="C2156" s="77" t="s">
        <v>919</v>
      </c>
      <c r="D2156" s="79"/>
      <c r="F2156" s="77" t="s">
        <v>919</v>
      </c>
      <c r="G2156" s="77" t="s">
        <v>5075</v>
      </c>
      <c r="I2156"/>
      <c r="L2156" s="83"/>
    </row>
    <row r="2157" spans="1:12" x14ac:dyDescent="0.3">
      <c r="A2157" s="77" t="s">
        <v>5077</v>
      </c>
      <c r="B2157" s="77" t="s">
        <v>5078</v>
      </c>
      <c r="C2157" s="77" t="s">
        <v>846</v>
      </c>
      <c r="D2157" s="79"/>
      <c r="F2157" s="77" t="s">
        <v>846</v>
      </c>
      <c r="G2157" s="77" t="s">
        <v>5077</v>
      </c>
      <c r="I2157"/>
      <c r="L2157" s="83"/>
    </row>
    <row r="2158" spans="1:12" x14ac:dyDescent="0.3">
      <c r="A2158" s="77" t="s">
        <v>5079</v>
      </c>
      <c r="B2158" s="77" t="s">
        <v>5080</v>
      </c>
      <c r="C2158" s="77" t="s">
        <v>868</v>
      </c>
      <c r="D2158" s="79"/>
      <c r="F2158" s="77" t="s">
        <v>868</v>
      </c>
      <c r="G2158" s="77" t="s">
        <v>5079</v>
      </c>
      <c r="I2158"/>
      <c r="L2158" s="83"/>
    </row>
    <row r="2159" spans="1:12" x14ac:dyDescent="0.3">
      <c r="A2159" s="77" t="s">
        <v>5081</v>
      </c>
      <c r="B2159" s="77" t="s">
        <v>5082</v>
      </c>
      <c r="C2159" s="77" t="s">
        <v>940</v>
      </c>
      <c r="D2159" s="79"/>
      <c r="F2159" s="77" t="s">
        <v>940</v>
      </c>
      <c r="G2159" s="77" t="s">
        <v>5081</v>
      </c>
      <c r="I2159"/>
      <c r="L2159" s="83"/>
    </row>
    <row r="2160" spans="1:12" x14ac:dyDescent="0.3">
      <c r="A2160" s="77" t="s">
        <v>5083</v>
      </c>
      <c r="B2160" s="77" t="s">
        <v>5084</v>
      </c>
      <c r="C2160" s="77" t="s">
        <v>963</v>
      </c>
      <c r="D2160" s="79"/>
      <c r="F2160" s="77" t="s">
        <v>963</v>
      </c>
      <c r="G2160" s="77" t="s">
        <v>5083</v>
      </c>
      <c r="I2160"/>
      <c r="L2160" s="83"/>
    </row>
    <row r="2161" spans="1:12" x14ac:dyDescent="0.3">
      <c r="A2161" s="77" t="s">
        <v>5085</v>
      </c>
      <c r="B2161" s="77" t="s">
        <v>5086</v>
      </c>
      <c r="C2161" s="77" t="s">
        <v>666</v>
      </c>
      <c r="D2161" s="79"/>
      <c r="F2161" s="77" t="s">
        <v>666</v>
      </c>
      <c r="G2161" s="77" t="s">
        <v>5085</v>
      </c>
      <c r="I2161"/>
      <c r="L2161" s="83"/>
    </row>
    <row r="2162" spans="1:12" x14ac:dyDescent="0.3">
      <c r="A2162" s="77" t="s">
        <v>5087</v>
      </c>
      <c r="B2162" s="77" t="s">
        <v>5088</v>
      </c>
      <c r="C2162" s="77" t="s">
        <v>868</v>
      </c>
      <c r="D2162" s="79"/>
      <c r="F2162" s="77" t="s">
        <v>868</v>
      </c>
      <c r="G2162" s="77" t="s">
        <v>5087</v>
      </c>
      <c r="I2162"/>
      <c r="L2162" s="83"/>
    </row>
    <row r="2163" spans="1:12" x14ac:dyDescent="0.3">
      <c r="A2163" s="77" t="s">
        <v>5089</v>
      </c>
      <c r="B2163" s="77" t="s">
        <v>5090</v>
      </c>
      <c r="C2163" s="77" t="s">
        <v>743</v>
      </c>
      <c r="D2163" s="79"/>
      <c r="F2163" s="77" t="s">
        <v>743</v>
      </c>
      <c r="G2163" s="77" t="s">
        <v>5089</v>
      </c>
      <c r="I2163"/>
      <c r="L2163" s="83"/>
    </row>
    <row r="2164" spans="1:12" x14ac:dyDescent="0.3">
      <c r="A2164" s="77" t="s">
        <v>5091</v>
      </c>
      <c r="B2164" s="77" t="s">
        <v>5092</v>
      </c>
      <c r="C2164" s="77" t="s">
        <v>804</v>
      </c>
      <c r="D2164" s="79"/>
      <c r="F2164" s="77" t="s">
        <v>804</v>
      </c>
      <c r="G2164" s="77" t="s">
        <v>5091</v>
      </c>
      <c r="I2164"/>
      <c r="L2164" s="83"/>
    </row>
    <row r="2165" spans="1:12" x14ac:dyDescent="0.3">
      <c r="A2165" s="77" t="s">
        <v>5093</v>
      </c>
      <c r="B2165" s="77" t="s">
        <v>5094</v>
      </c>
      <c r="C2165" s="77" t="s">
        <v>719</v>
      </c>
      <c r="D2165" s="79"/>
      <c r="F2165" s="77" t="s">
        <v>719</v>
      </c>
      <c r="G2165" s="77" t="s">
        <v>5093</v>
      </c>
      <c r="I2165"/>
      <c r="L2165" s="83"/>
    </row>
    <row r="2166" spans="1:12" x14ac:dyDescent="0.3">
      <c r="A2166" s="77" t="s">
        <v>5095</v>
      </c>
      <c r="B2166" s="77" t="s">
        <v>5096</v>
      </c>
      <c r="C2166" s="77" t="s">
        <v>797</v>
      </c>
      <c r="D2166" s="79"/>
      <c r="F2166" s="77" t="s">
        <v>797</v>
      </c>
      <c r="G2166" s="77" t="s">
        <v>5095</v>
      </c>
      <c r="I2166"/>
      <c r="L2166" s="83"/>
    </row>
    <row r="2167" spans="1:12" x14ac:dyDescent="0.3">
      <c r="A2167" s="77" t="s">
        <v>5097</v>
      </c>
      <c r="B2167" s="77" t="s">
        <v>5098</v>
      </c>
      <c r="C2167" s="77" t="s">
        <v>868</v>
      </c>
      <c r="D2167" s="79"/>
      <c r="F2167" s="77" t="s">
        <v>868</v>
      </c>
      <c r="G2167" s="77" t="s">
        <v>5097</v>
      </c>
      <c r="I2167"/>
      <c r="L2167" s="83"/>
    </row>
    <row r="2168" spans="1:12" x14ac:dyDescent="0.3">
      <c r="A2168" s="77" t="s">
        <v>5099</v>
      </c>
      <c r="B2168" s="77" t="s">
        <v>5100</v>
      </c>
      <c r="C2168" s="77" t="s">
        <v>718</v>
      </c>
      <c r="D2168" s="79"/>
      <c r="F2168" s="77" t="s">
        <v>718</v>
      </c>
      <c r="G2168" s="77" t="s">
        <v>5099</v>
      </c>
      <c r="I2168"/>
      <c r="L2168" s="83"/>
    </row>
    <row r="2169" spans="1:12" x14ac:dyDescent="0.3">
      <c r="A2169" s="77" t="s">
        <v>5101</v>
      </c>
      <c r="B2169" s="77" t="s">
        <v>5102</v>
      </c>
      <c r="C2169" s="77" t="s">
        <v>674</v>
      </c>
      <c r="D2169" s="79"/>
      <c r="F2169" s="77" t="s">
        <v>674</v>
      </c>
      <c r="G2169" s="77" t="s">
        <v>5101</v>
      </c>
      <c r="I2169"/>
      <c r="L2169" s="83"/>
    </row>
    <row r="2170" spans="1:12" x14ac:dyDescent="0.3">
      <c r="A2170" s="77" t="s">
        <v>5103</v>
      </c>
      <c r="B2170" s="77" t="s">
        <v>5104</v>
      </c>
      <c r="C2170" s="77" t="s">
        <v>767</v>
      </c>
      <c r="D2170" s="79"/>
      <c r="F2170" s="77" t="s">
        <v>767</v>
      </c>
      <c r="G2170" s="77" t="s">
        <v>5103</v>
      </c>
      <c r="I2170"/>
      <c r="L2170" s="83"/>
    </row>
    <row r="2171" spans="1:12" x14ac:dyDescent="0.3">
      <c r="A2171" s="77" t="s">
        <v>5105</v>
      </c>
      <c r="B2171" s="77" t="s">
        <v>5106</v>
      </c>
      <c r="C2171" s="77" t="s">
        <v>767</v>
      </c>
      <c r="D2171" s="79"/>
      <c r="F2171" s="77" t="s">
        <v>767</v>
      </c>
      <c r="G2171" s="77" t="s">
        <v>5105</v>
      </c>
      <c r="I2171"/>
      <c r="L2171" s="83"/>
    </row>
    <row r="2172" spans="1:12" x14ac:dyDescent="0.3">
      <c r="A2172" s="77" t="s">
        <v>5107</v>
      </c>
      <c r="B2172" s="77" t="s">
        <v>5108</v>
      </c>
      <c r="C2172" s="77" t="s">
        <v>940</v>
      </c>
      <c r="D2172" s="79"/>
      <c r="F2172" s="77" t="s">
        <v>940</v>
      </c>
      <c r="G2172" s="77" t="s">
        <v>5107</v>
      </c>
      <c r="I2172"/>
      <c r="L2172" s="83"/>
    </row>
    <row r="2173" spans="1:12" x14ac:dyDescent="0.3">
      <c r="A2173" s="77" t="s">
        <v>5109</v>
      </c>
      <c r="B2173" s="77" t="s">
        <v>5110</v>
      </c>
      <c r="C2173" s="77" t="s">
        <v>707</v>
      </c>
      <c r="D2173" s="79"/>
      <c r="F2173" s="77" t="s">
        <v>707</v>
      </c>
      <c r="G2173" s="77" t="s">
        <v>5109</v>
      </c>
      <c r="I2173"/>
      <c r="L2173" s="83"/>
    </row>
    <row r="2174" spans="1:12" x14ac:dyDescent="0.3">
      <c r="A2174" s="77" t="s">
        <v>5111</v>
      </c>
      <c r="B2174" s="77" t="s">
        <v>5112</v>
      </c>
      <c r="C2174" s="77" t="s">
        <v>794</v>
      </c>
      <c r="D2174" s="79"/>
      <c r="F2174" s="77" t="s">
        <v>794</v>
      </c>
      <c r="G2174" s="77" t="s">
        <v>5111</v>
      </c>
      <c r="I2174"/>
      <c r="L2174" s="83"/>
    </row>
    <row r="2175" spans="1:12" x14ac:dyDescent="0.3">
      <c r="A2175" s="77" t="s">
        <v>5113</v>
      </c>
      <c r="B2175" s="77" t="s">
        <v>5114</v>
      </c>
      <c r="C2175" s="77" t="s">
        <v>707</v>
      </c>
      <c r="D2175" s="79"/>
      <c r="F2175" s="77" t="s">
        <v>707</v>
      </c>
      <c r="G2175" s="77" t="s">
        <v>5113</v>
      </c>
      <c r="I2175"/>
      <c r="L2175" s="83"/>
    </row>
    <row r="2176" spans="1:12" x14ac:dyDescent="0.3">
      <c r="A2176" s="77" t="s">
        <v>5115</v>
      </c>
      <c r="B2176" s="77" t="s">
        <v>5116</v>
      </c>
      <c r="C2176" s="77" t="s">
        <v>892</v>
      </c>
      <c r="D2176" s="79"/>
      <c r="F2176" s="77" t="s">
        <v>892</v>
      </c>
      <c r="G2176" s="77" t="s">
        <v>5115</v>
      </c>
      <c r="I2176"/>
      <c r="L2176" s="83"/>
    </row>
    <row r="2177" spans="1:12" x14ac:dyDescent="0.3">
      <c r="A2177" s="77" t="s">
        <v>5117</v>
      </c>
      <c r="B2177" s="77" t="s">
        <v>5118</v>
      </c>
      <c r="C2177" s="77" t="s">
        <v>694</v>
      </c>
      <c r="D2177" s="79"/>
      <c r="F2177" s="77" t="s">
        <v>694</v>
      </c>
      <c r="G2177" s="77" t="s">
        <v>5117</v>
      </c>
      <c r="I2177"/>
      <c r="L2177" s="83"/>
    </row>
    <row r="2178" spans="1:12" x14ac:dyDescent="0.3">
      <c r="A2178" s="77" t="s">
        <v>5119</v>
      </c>
      <c r="B2178" s="77" t="s">
        <v>5120</v>
      </c>
      <c r="C2178" s="77" t="s">
        <v>908</v>
      </c>
      <c r="D2178" s="79"/>
      <c r="F2178" s="77" t="s">
        <v>908</v>
      </c>
      <c r="G2178" s="77" t="s">
        <v>5119</v>
      </c>
      <c r="I2178"/>
      <c r="L2178" s="83"/>
    </row>
    <row r="2179" spans="1:12" x14ac:dyDescent="0.3">
      <c r="A2179" s="77" t="s">
        <v>5121</v>
      </c>
      <c r="B2179" s="77" t="s">
        <v>5122</v>
      </c>
      <c r="C2179" s="77" t="s">
        <v>953</v>
      </c>
      <c r="D2179" s="79"/>
      <c r="F2179" s="77" t="s">
        <v>953</v>
      </c>
      <c r="G2179" s="77" t="s">
        <v>5121</v>
      </c>
      <c r="I2179"/>
      <c r="L2179" s="83"/>
    </row>
    <row r="2180" spans="1:12" x14ac:dyDescent="0.3">
      <c r="A2180" s="77" t="s">
        <v>5123</v>
      </c>
      <c r="B2180" s="77" t="s">
        <v>5124</v>
      </c>
      <c r="C2180" s="77" t="s">
        <v>714</v>
      </c>
      <c r="D2180" s="79"/>
      <c r="F2180" s="77" t="s">
        <v>714</v>
      </c>
      <c r="G2180" s="77" t="s">
        <v>5123</v>
      </c>
      <c r="I2180"/>
      <c r="L2180" s="83"/>
    </row>
    <row r="2181" spans="1:12" x14ac:dyDescent="0.3">
      <c r="A2181" s="77" t="s">
        <v>5125</v>
      </c>
      <c r="B2181" s="77" t="s">
        <v>5126</v>
      </c>
      <c r="C2181" s="77" t="s">
        <v>671</v>
      </c>
      <c r="D2181" s="79"/>
      <c r="F2181" s="77" t="s">
        <v>671</v>
      </c>
      <c r="G2181" s="77" t="s">
        <v>5125</v>
      </c>
      <c r="I2181"/>
      <c r="L2181" s="83"/>
    </row>
    <row r="2182" spans="1:12" x14ac:dyDescent="0.3">
      <c r="A2182" s="77" t="s">
        <v>5127</v>
      </c>
      <c r="B2182" s="77" t="s">
        <v>5128</v>
      </c>
      <c r="C2182" s="77" t="s">
        <v>840</v>
      </c>
      <c r="D2182" s="79"/>
      <c r="F2182" s="77" t="s">
        <v>840</v>
      </c>
      <c r="G2182" s="77" t="s">
        <v>5127</v>
      </c>
      <c r="I2182"/>
      <c r="L2182" s="83"/>
    </row>
    <row r="2183" spans="1:12" x14ac:dyDescent="0.3">
      <c r="A2183" s="77" t="s">
        <v>5129</v>
      </c>
      <c r="B2183" s="77" t="s">
        <v>5130</v>
      </c>
      <c r="C2183" s="77" t="s">
        <v>726</v>
      </c>
      <c r="D2183" s="79"/>
      <c r="F2183" s="77" t="s">
        <v>726</v>
      </c>
      <c r="G2183" s="77" t="s">
        <v>5129</v>
      </c>
      <c r="I2183"/>
      <c r="L2183" s="83"/>
    </row>
    <row r="2184" spans="1:12" x14ac:dyDescent="0.3">
      <c r="A2184" s="77" t="s">
        <v>5131</v>
      </c>
      <c r="B2184" s="77" t="s">
        <v>5132</v>
      </c>
      <c r="C2184" s="77" t="s">
        <v>873</v>
      </c>
      <c r="D2184" s="79"/>
      <c r="F2184" s="77" t="s">
        <v>873</v>
      </c>
      <c r="G2184" s="77" t="s">
        <v>5131</v>
      </c>
      <c r="I2184"/>
      <c r="L2184" s="83"/>
    </row>
    <row r="2185" spans="1:12" x14ac:dyDescent="0.3">
      <c r="A2185" s="77" t="s">
        <v>5133</v>
      </c>
      <c r="B2185" s="77" t="s">
        <v>5134</v>
      </c>
      <c r="C2185" s="77" t="s">
        <v>873</v>
      </c>
      <c r="D2185" s="79"/>
      <c r="F2185" s="77" t="s">
        <v>873</v>
      </c>
      <c r="G2185" s="77" t="s">
        <v>5133</v>
      </c>
      <c r="I2185"/>
      <c r="L2185" s="83"/>
    </row>
    <row r="2186" spans="1:12" x14ac:dyDescent="0.3">
      <c r="A2186" s="77" t="s">
        <v>5135</v>
      </c>
      <c r="B2186" s="77" t="s">
        <v>5136</v>
      </c>
      <c r="C2186" s="77" t="s">
        <v>873</v>
      </c>
      <c r="D2186" s="79"/>
      <c r="F2186" s="77" t="s">
        <v>873</v>
      </c>
      <c r="G2186" s="77" t="s">
        <v>5135</v>
      </c>
      <c r="I2186"/>
      <c r="L2186" s="83"/>
    </row>
    <row r="2187" spans="1:12" x14ac:dyDescent="0.3">
      <c r="A2187" s="77" t="s">
        <v>5137</v>
      </c>
      <c r="B2187" s="77" t="s">
        <v>5138</v>
      </c>
      <c r="C2187" s="77" t="s">
        <v>686</v>
      </c>
      <c r="D2187" s="79"/>
      <c r="F2187" s="77" t="s">
        <v>686</v>
      </c>
      <c r="G2187" s="77" t="s">
        <v>5137</v>
      </c>
      <c r="I2187"/>
      <c r="L2187" s="83"/>
    </row>
    <row r="2188" spans="1:12" x14ac:dyDescent="0.3">
      <c r="A2188" s="77" t="s">
        <v>5139</v>
      </c>
      <c r="B2188" s="77" t="s">
        <v>5140</v>
      </c>
      <c r="C2188" s="77" t="s">
        <v>666</v>
      </c>
      <c r="D2188" s="79"/>
      <c r="F2188" s="77" t="s">
        <v>666</v>
      </c>
      <c r="G2188" s="77" t="s">
        <v>5139</v>
      </c>
      <c r="I2188"/>
      <c r="L2188" s="83"/>
    </row>
    <row r="2189" spans="1:12" x14ac:dyDescent="0.3">
      <c r="A2189" s="77" t="s">
        <v>5141</v>
      </c>
      <c r="B2189" s="77" t="s">
        <v>5142</v>
      </c>
      <c r="C2189" s="77" t="s">
        <v>725</v>
      </c>
      <c r="D2189" s="79"/>
      <c r="F2189" s="77" t="s">
        <v>725</v>
      </c>
      <c r="G2189" s="77" t="s">
        <v>5141</v>
      </c>
      <c r="I2189"/>
      <c r="L2189" s="83"/>
    </row>
    <row r="2190" spans="1:12" x14ac:dyDescent="0.3">
      <c r="A2190" s="77" t="s">
        <v>5143</v>
      </c>
      <c r="B2190" s="77" t="s">
        <v>5144</v>
      </c>
      <c r="C2190" s="77" t="s">
        <v>846</v>
      </c>
      <c r="D2190" s="79"/>
      <c r="F2190" s="77" t="s">
        <v>846</v>
      </c>
      <c r="G2190" s="77" t="s">
        <v>5143</v>
      </c>
      <c r="I2190"/>
      <c r="L2190" s="83"/>
    </row>
    <row r="2191" spans="1:12" x14ac:dyDescent="0.3">
      <c r="A2191" s="77" t="s">
        <v>5145</v>
      </c>
      <c r="B2191" s="77" t="s">
        <v>5146</v>
      </c>
      <c r="C2191" s="77" t="s">
        <v>879</v>
      </c>
      <c r="D2191" s="79"/>
      <c r="F2191" s="77" t="s">
        <v>879</v>
      </c>
      <c r="G2191" s="77" t="s">
        <v>5145</v>
      </c>
      <c r="I2191"/>
      <c r="L2191" s="83"/>
    </row>
    <row r="2192" spans="1:12" x14ac:dyDescent="0.3">
      <c r="A2192" s="77" t="s">
        <v>5147</v>
      </c>
      <c r="B2192" s="77" t="s">
        <v>5148</v>
      </c>
      <c r="C2192" s="77" t="s">
        <v>725</v>
      </c>
      <c r="D2192" s="79"/>
      <c r="F2192" s="77" t="s">
        <v>725</v>
      </c>
      <c r="G2192" s="77" t="s">
        <v>5147</v>
      </c>
      <c r="I2192"/>
      <c r="L2192" s="83"/>
    </row>
    <row r="2193" spans="1:12" x14ac:dyDescent="0.3">
      <c r="A2193" s="77" t="s">
        <v>5149</v>
      </c>
      <c r="B2193" s="77" t="s">
        <v>5150</v>
      </c>
      <c r="C2193" s="77" t="s">
        <v>892</v>
      </c>
      <c r="D2193" s="79"/>
      <c r="F2193" s="77" t="s">
        <v>892</v>
      </c>
      <c r="G2193" s="77" t="s">
        <v>5149</v>
      </c>
      <c r="I2193"/>
      <c r="L2193" s="83"/>
    </row>
    <row r="2194" spans="1:12" x14ac:dyDescent="0.3">
      <c r="A2194" s="77" t="s">
        <v>5151</v>
      </c>
      <c r="B2194" s="77" t="s">
        <v>5152</v>
      </c>
      <c r="C2194" s="77" t="s">
        <v>674</v>
      </c>
      <c r="D2194" s="79"/>
      <c r="F2194" s="77" t="s">
        <v>674</v>
      </c>
      <c r="G2194" s="77" t="s">
        <v>5151</v>
      </c>
      <c r="I2194"/>
      <c r="L2194" s="83"/>
    </row>
    <row r="2195" spans="1:12" x14ac:dyDescent="0.3">
      <c r="A2195" s="77" t="s">
        <v>5153</v>
      </c>
      <c r="B2195" s="77" t="s">
        <v>5154</v>
      </c>
      <c r="C2195" s="77" t="s">
        <v>674</v>
      </c>
      <c r="D2195" s="79"/>
      <c r="F2195" s="77" t="s">
        <v>674</v>
      </c>
      <c r="G2195" s="77" t="s">
        <v>5153</v>
      </c>
      <c r="I2195"/>
      <c r="L2195" s="83"/>
    </row>
    <row r="2196" spans="1:12" x14ac:dyDescent="0.3">
      <c r="A2196" s="77" t="s">
        <v>5155</v>
      </c>
      <c r="B2196" s="77" t="s">
        <v>5156</v>
      </c>
      <c r="C2196" s="77" t="s">
        <v>804</v>
      </c>
      <c r="D2196" s="79"/>
      <c r="F2196" s="77" t="s">
        <v>804</v>
      </c>
      <c r="G2196" s="77" t="s">
        <v>5155</v>
      </c>
      <c r="I2196"/>
      <c r="L2196" s="83"/>
    </row>
    <row r="2197" spans="1:12" x14ac:dyDescent="0.3">
      <c r="A2197" s="77" t="s">
        <v>5157</v>
      </c>
      <c r="B2197" s="77" t="s">
        <v>5158</v>
      </c>
      <c r="C2197" s="77" t="s">
        <v>940</v>
      </c>
      <c r="D2197" s="79"/>
      <c r="F2197" s="77" t="s">
        <v>940</v>
      </c>
      <c r="G2197" s="77" t="s">
        <v>5157</v>
      </c>
      <c r="I2197"/>
      <c r="L2197" s="83"/>
    </row>
    <row r="2198" spans="1:12" x14ac:dyDescent="0.3">
      <c r="A2198" s="77" t="s">
        <v>5159</v>
      </c>
      <c r="B2198" s="77" t="s">
        <v>5160</v>
      </c>
      <c r="C2198" s="77" t="s">
        <v>960</v>
      </c>
      <c r="D2198" s="79"/>
      <c r="F2198" s="77" t="s">
        <v>960</v>
      </c>
      <c r="G2198" s="77" t="s">
        <v>5159</v>
      </c>
      <c r="I2198"/>
      <c r="L2198" s="83"/>
    </row>
    <row r="2199" spans="1:12" x14ac:dyDescent="0.3">
      <c r="A2199" s="77" t="s">
        <v>5161</v>
      </c>
      <c r="B2199" s="77" t="s">
        <v>5162</v>
      </c>
      <c r="C2199" s="77" t="s">
        <v>925</v>
      </c>
      <c r="D2199" s="79"/>
      <c r="F2199" s="77" t="s">
        <v>925</v>
      </c>
      <c r="G2199" s="77" t="s">
        <v>5161</v>
      </c>
      <c r="I2199"/>
      <c r="L2199" s="83"/>
    </row>
    <row r="2200" spans="1:12" x14ac:dyDescent="0.3">
      <c r="A2200" s="77" t="s">
        <v>5163</v>
      </c>
      <c r="B2200" s="77" t="s">
        <v>5164</v>
      </c>
      <c r="C2200" s="77" t="s">
        <v>707</v>
      </c>
      <c r="D2200" s="79"/>
      <c r="F2200" s="77" t="s">
        <v>707</v>
      </c>
      <c r="G2200" s="77" t="s">
        <v>5163</v>
      </c>
      <c r="I2200"/>
      <c r="L2200" s="83"/>
    </row>
    <row r="2201" spans="1:12" x14ac:dyDescent="0.3">
      <c r="A2201" s="77" t="s">
        <v>5165</v>
      </c>
      <c r="B2201" s="77" t="s">
        <v>5166</v>
      </c>
      <c r="C2201" s="77" t="s">
        <v>729</v>
      </c>
      <c r="D2201" s="79"/>
      <c r="F2201" s="77" t="s">
        <v>729</v>
      </c>
      <c r="G2201" s="77" t="s">
        <v>5165</v>
      </c>
      <c r="I2201"/>
      <c r="L2201" s="83"/>
    </row>
    <row r="2202" spans="1:12" x14ac:dyDescent="0.3">
      <c r="A2202" s="77" t="s">
        <v>5167</v>
      </c>
      <c r="B2202" s="77" t="s">
        <v>5168</v>
      </c>
      <c r="C2202" s="77" t="s">
        <v>761</v>
      </c>
      <c r="D2202" s="79"/>
      <c r="F2202" s="77" t="s">
        <v>761</v>
      </c>
      <c r="G2202" s="77" t="s">
        <v>5167</v>
      </c>
      <c r="I2202"/>
      <c r="L2202" s="83"/>
    </row>
    <row r="2203" spans="1:12" x14ac:dyDescent="0.3">
      <c r="A2203" s="77" t="s">
        <v>5169</v>
      </c>
      <c r="B2203" s="77" t="s">
        <v>5170</v>
      </c>
      <c r="C2203" s="77" t="s">
        <v>776</v>
      </c>
      <c r="D2203" s="79"/>
      <c r="F2203" s="77" t="s">
        <v>776</v>
      </c>
      <c r="G2203" s="77" t="s">
        <v>5169</v>
      </c>
      <c r="I2203"/>
      <c r="L2203" s="83"/>
    </row>
    <row r="2204" spans="1:12" x14ac:dyDescent="0.3">
      <c r="A2204" s="77" t="s">
        <v>5171</v>
      </c>
      <c r="B2204" s="77" t="s">
        <v>5172</v>
      </c>
      <c r="C2204" s="77" t="s">
        <v>687</v>
      </c>
      <c r="D2204" s="79"/>
      <c r="F2204" s="77" t="s">
        <v>687</v>
      </c>
      <c r="G2204" s="77" t="s">
        <v>5171</v>
      </c>
      <c r="I2204"/>
      <c r="L2204" s="83"/>
    </row>
    <row r="2205" spans="1:12" x14ac:dyDescent="0.3">
      <c r="A2205" s="77" t="s">
        <v>5173</v>
      </c>
      <c r="B2205" s="77" t="s">
        <v>5174</v>
      </c>
      <c r="C2205" s="77" t="s">
        <v>740</v>
      </c>
      <c r="D2205" s="79"/>
      <c r="F2205" s="77" t="s">
        <v>740</v>
      </c>
      <c r="G2205" s="77" t="s">
        <v>5173</v>
      </c>
      <c r="I2205"/>
      <c r="L2205" s="83"/>
    </row>
    <row r="2206" spans="1:12" x14ac:dyDescent="0.3">
      <c r="A2206" s="77" t="s">
        <v>5175</v>
      </c>
      <c r="B2206" s="77" t="s">
        <v>5176</v>
      </c>
      <c r="C2206" s="77" t="s">
        <v>746</v>
      </c>
      <c r="D2206" s="79"/>
      <c r="F2206" s="77" t="s">
        <v>746</v>
      </c>
      <c r="G2206" s="77" t="s">
        <v>5175</v>
      </c>
      <c r="I2206"/>
      <c r="L2206" s="83"/>
    </row>
    <row r="2207" spans="1:12" x14ac:dyDescent="0.3">
      <c r="A2207" s="77" t="s">
        <v>5177</v>
      </c>
      <c r="B2207" s="77" t="s">
        <v>5178</v>
      </c>
      <c r="C2207" s="77" t="s">
        <v>740</v>
      </c>
      <c r="D2207" s="79"/>
      <c r="F2207" s="77" t="s">
        <v>740</v>
      </c>
      <c r="G2207" s="77" t="s">
        <v>5177</v>
      </c>
      <c r="I2207"/>
      <c r="L2207" s="83"/>
    </row>
    <row r="2208" spans="1:12" x14ac:dyDescent="0.3">
      <c r="A2208" s="77" t="s">
        <v>5179</v>
      </c>
      <c r="B2208" s="77" t="s">
        <v>5180</v>
      </c>
      <c r="C2208" s="77" t="s">
        <v>754</v>
      </c>
      <c r="D2208" s="79"/>
      <c r="F2208" s="77" t="s">
        <v>754</v>
      </c>
      <c r="G2208" s="77" t="s">
        <v>5179</v>
      </c>
      <c r="I2208"/>
      <c r="L2208" s="83"/>
    </row>
    <row r="2209" spans="1:12" x14ac:dyDescent="0.3">
      <c r="A2209" s="77" t="s">
        <v>5181</v>
      </c>
      <c r="B2209" s="77" t="s">
        <v>5182</v>
      </c>
      <c r="C2209" s="77" t="s">
        <v>686</v>
      </c>
      <c r="D2209" s="79"/>
      <c r="F2209" s="77" t="s">
        <v>686</v>
      </c>
      <c r="G2209" s="77" t="s">
        <v>5181</v>
      </c>
      <c r="I2209"/>
      <c r="L2209" s="83"/>
    </row>
    <row r="2210" spans="1:12" x14ac:dyDescent="0.3">
      <c r="A2210" s="77" t="s">
        <v>5183</v>
      </c>
      <c r="B2210" s="77" t="s">
        <v>5184</v>
      </c>
      <c r="C2210" s="77" t="s">
        <v>840</v>
      </c>
      <c r="D2210" s="79"/>
      <c r="F2210" s="77" t="s">
        <v>840</v>
      </c>
      <c r="G2210" s="77" t="s">
        <v>5183</v>
      </c>
      <c r="I2210"/>
      <c r="L2210" s="83"/>
    </row>
    <row r="2211" spans="1:12" x14ac:dyDescent="0.3">
      <c r="A2211" s="77" t="s">
        <v>5185</v>
      </c>
      <c r="B2211" s="77" t="s">
        <v>5186</v>
      </c>
      <c r="C2211" s="77" t="s">
        <v>687</v>
      </c>
      <c r="D2211" s="79"/>
      <c r="F2211" s="77" t="s">
        <v>687</v>
      </c>
      <c r="G2211" s="77" t="s">
        <v>5185</v>
      </c>
      <c r="I2211"/>
      <c r="L2211" s="83"/>
    </row>
    <row r="2212" spans="1:12" x14ac:dyDescent="0.3">
      <c r="A2212" s="77" t="s">
        <v>5187</v>
      </c>
      <c r="B2212" s="77" t="s">
        <v>5188</v>
      </c>
      <c r="C2212" s="77" t="s">
        <v>686</v>
      </c>
      <c r="D2212" s="79"/>
      <c r="F2212" s="77" t="s">
        <v>686</v>
      </c>
      <c r="G2212" s="77" t="s">
        <v>5187</v>
      </c>
      <c r="I2212"/>
      <c r="L2212" s="83"/>
    </row>
    <row r="2213" spans="1:12" x14ac:dyDescent="0.3">
      <c r="A2213" s="77" t="s">
        <v>5189</v>
      </c>
      <c r="B2213" s="77" t="s">
        <v>5190</v>
      </c>
      <c r="C2213" s="77" t="s">
        <v>776</v>
      </c>
      <c r="D2213" s="79"/>
      <c r="F2213" s="77" t="s">
        <v>776</v>
      </c>
      <c r="G2213" s="77" t="s">
        <v>5189</v>
      </c>
      <c r="I2213"/>
      <c r="L2213" s="83"/>
    </row>
    <row r="2214" spans="1:12" x14ac:dyDescent="0.3">
      <c r="A2214" s="77" t="s">
        <v>5191</v>
      </c>
      <c r="B2214" s="77" t="s">
        <v>5192</v>
      </c>
      <c r="C2214" s="77" t="s">
        <v>937</v>
      </c>
      <c r="D2214" s="79"/>
      <c r="F2214" s="77" t="s">
        <v>937</v>
      </c>
      <c r="G2214" s="77" t="s">
        <v>5191</v>
      </c>
      <c r="I2214"/>
      <c r="L2214" s="83"/>
    </row>
    <row r="2215" spans="1:12" x14ac:dyDescent="0.3">
      <c r="A2215" s="77" t="s">
        <v>5193</v>
      </c>
      <c r="B2215" s="77" t="s">
        <v>5194</v>
      </c>
      <c r="C2215" s="77" t="s">
        <v>773</v>
      </c>
      <c r="D2215" s="79"/>
      <c r="F2215" s="77" t="s">
        <v>773</v>
      </c>
      <c r="G2215" s="77" t="s">
        <v>5193</v>
      </c>
      <c r="I2215"/>
      <c r="L2215" s="83"/>
    </row>
    <row r="2216" spans="1:12" x14ac:dyDescent="0.3">
      <c r="A2216" s="77" t="s">
        <v>5195</v>
      </c>
      <c r="B2216" s="77" t="s">
        <v>5196</v>
      </c>
      <c r="C2216" s="77" t="s">
        <v>691</v>
      </c>
      <c r="D2216" s="79"/>
      <c r="F2216" s="77" t="s">
        <v>691</v>
      </c>
      <c r="G2216" s="77" t="s">
        <v>5195</v>
      </c>
      <c r="I2216"/>
      <c r="L2216" s="83"/>
    </row>
    <row r="2217" spans="1:12" x14ac:dyDescent="0.3">
      <c r="A2217" s="77" t="s">
        <v>5197</v>
      </c>
      <c r="B2217" s="77" t="s">
        <v>5198</v>
      </c>
      <c r="C2217" s="77" t="s">
        <v>746</v>
      </c>
      <c r="D2217" s="79"/>
      <c r="F2217" s="77" t="s">
        <v>746</v>
      </c>
      <c r="G2217" s="77" t="s">
        <v>5197</v>
      </c>
      <c r="I2217"/>
      <c r="L2217" s="83"/>
    </row>
    <row r="2218" spans="1:12" x14ac:dyDescent="0.3">
      <c r="A2218" s="77" t="s">
        <v>5199</v>
      </c>
      <c r="B2218" s="77" t="s">
        <v>5200</v>
      </c>
      <c r="C2218" s="77" t="s">
        <v>801</v>
      </c>
      <c r="D2218" s="79"/>
      <c r="F2218" s="77" t="s">
        <v>801</v>
      </c>
      <c r="G2218" s="77" t="s">
        <v>5199</v>
      </c>
      <c r="I2218"/>
      <c r="L2218" s="83"/>
    </row>
    <row r="2219" spans="1:12" x14ac:dyDescent="0.3">
      <c r="A2219" s="77" t="s">
        <v>5201</v>
      </c>
      <c r="B2219" s="77" t="s">
        <v>5202</v>
      </c>
      <c r="C2219" s="77" t="s">
        <v>687</v>
      </c>
      <c r="D2219" s="79"/>
      <c r="F2219" s="77" t="s">
        <v>687</v>
      </c>
      <c r="G2219" s="77" t="s">
        <v>5201</v>
      </c>
      <c r="I2219"/>
      <c r="L2219" s="83"/>
    </row>
    <row r="2220" spans="1:12" x14ac:dyDescent="0.3">
      <c r="A2220" s="77" t="s">
        <v>5203</v>
      </c>
      <c r="B2220" s="77" t="s">
        <v>5204</v>
      </c>
      <c r="C2220" s="77" t="s">
        <v>840</v>
      </c>
      <c r="D2220" s="79"/>
      <c r="F2220" s="77" t="s">
        <v>840</v>
      </c>
      <c r="G2220" s="77" t="s">
        <v>5203</v>
      </c>
      <c r="I2220"/>
      <c r="L2220" s="83"/>
    </row>
    <row r="2221" spans="1:12" x14ac:dyDescent="0.3">
      <c r="A2221" s="77" t="s">
        <v>5205</v>
      </c>
      <c r="B2221" s="77" t="s">
        <v>5206</v>
      </c>
      <c r="C2221" s="77" t="s">
        <v>919</v>
      </c>
      <c r="D2221" s="79"/>
      <c r="F2221" s="77" t="s">
        <v>919</v>
      </c>
      <c r="G2221" s="77" t="s">
        <v>5205</v>
      </c>
      <c r="I2221"/>
      <c r="L2221" s="83"/>
    </row>
    <row r="2222" spans="1:12" x14ac:dyDescent="0.3">
      <c r="A2222" s="77" t="s">
        <v>5207</v>
      </c>
      <c r="B2222" s="77" t="s">
        <v>5208</v>
      </c>
      <c r="C2222" s="77" t="s">
        <v>674</v>
      </c>
      <c r="D2222" s="79"/>
      <c r="F2222" s="77" t="s">
        <v>674</v>
      </c>
      <c r="G2222" s="77" t="s">
        <v>5207</v>
      </c>
      <c r="I2222"/>
      <c r="L2222" s="83"/>
    </row>
    <row r="2223" spans="1:12" x14ac:dyDescent="0.3">
      <c r="A2223" s="77" t="s">
        <v>5209</v>
      </c>
      <c r="B2223" s="77" t="s">
        <v>5210</v>
      </c>
      <c r="C2223" s="77" t="s">
        <v>690</v>
      </c>
      <c r="D2223" s="79"/>
      <c r="F2223" s="77" t="s">
        <v>690</v>
      </c>
      <c r="G2223" s="77" t="s">
        <v>5209</v>
      </c>
      <c r="I2223"/>
      <c r="L2223" s="83"/>
    </row>
    <row r="2224" spans="1:12" x14ac:dyDescent="0.3">
      <c r="A2224" s="77" t="s">
        <v>5211</v>
      </c>
      <c r="B2224" s="77" t="s">
        <v>5212</v>
      </c>
      <c r="C2224" s="77" t="s">
        <v>882</v>
      </c>
      <c r="D2224" s="79"/>
      <c r="F2224" s="77" t="s">
        <v>882</v>
      </c>
      <c r="G2224" s="77" t="s">
        <v>5211</v>
      </c>
      <c r="I2224"/>
      <c r="L2224" s="83"/>
    </row>
    <row r="2225" spans="1:12" x14ac:dyDescent="0.3">
      <c r="A2225" s="77" t="s">
        <v>5213</v>
      </c>
      <c r="B2225" s="77" t="s">
        <v>5214</v>
      </c>
      <c r="C2225" s="77" t="s">
        <v>882</v>
      </c>
      <c r="D2225" s="79"/>
      <c r="F2225" s="77" t="s">
        <v>882</v>
      </c>
      <c r="G2225" s="77" t="s">
        <v>5213</v>
      </c>
      <c r="I2225"/>
      <c r="L2225" s="83"/>
    </row>
    <row r="2226" spans="1:12" x14ac:dyDescent="0.3">
      <c r="A2226" s="77" t="s">
        <v>5215</v>
      </c>
      <c r="B2226" s="77" t="s">
        <v>5216</v>
      </c>
      <c r="C2226" s="77" t="s">
        <v>714</v>
      </c>
      <c r="D2226" s="79"/>
      <c r="F2226" s="77" t="s">
        <v>714</v>
      </c>
      <c r="G2226" s="77" t="s">
        <v>5215</v>
      </c>
      <c r="I2226"/>
      <c r="L2226" s="83"/>
    </row>
    <row r="2227" spans="1:12" x14ac:dyDescent="0.3">
      <c r="A2227" s="77" t="s">
        <v>5217</v>
      </c>
      <c r="B2227" s="77" t="s">
        <v>5218</v>
      </c>
      <c r="C2227" s="77" t="s">
        <v>868</v>
      </c>
      <c r="D2227" s="79"/>
      <c r="F2227" s="77" t="s">
        <v>868</v>
      </c>
      <c r="G2227" s="77" t="s">
        <v>5217</v>
      </c>
      <c r="I2227"/>
      <c r="L2227" s="83"/>
    </row>
    <row r="2228" spans="1:12" x14ac:dyDescent="0.3">
      <c r="A2228" s="77" t="s">
        <v>5219</v>
      </c>
      <c r="B2228" s="77" t="s">
        <v>5220</v>
      </c>
      <c r="C2228" s="77" t="s">
        <v>940</v>
      </c>
      <c r="D2228" s="79"/>
      <c r="F2228" s="77" t="s">
        <v>940</v>
      </c>
      <c r="G2228" s="77" t="s">
        <v>5219</v>
      </c>
      <c r="I2228"/>
      <c r="L2228" s="83"/>
    </row>
    <row r="2229" spans="1:12" x14ac:dyDescent="0.3">
      <c r="A2229" s="77" t="s">
        <v>5221</v>
      </c>
      <c r="B2229" s="77" t="s">
        <v>5222</v>
      </c>
      <c r="C2229" s="77" t="s">
        <v>761</v>
      </c>
      <c r="D2229" s="79"/>
      <c r="F2229" s="77" t="s">
        <v>761</v>
      </c>
      <c r="G2229" s="77" t="s">
        <v>5221</v>
      </c>
      <c r="I2229"/>
      <c r="L2229" s="83"/>
    </row>
    <row r="2230" spans="1:12" x14ac:dyDescent="0.3">
      <c r="A2230" s="77" t="s">
        <v>5223</v>
      </c>
      <c r="B2230" s="77" t="s">
        <v>5224</v>
      </c>
      <c r="C2230" s="77" t="s">
        <v>892</v>
      </c>
      <c r="D2230" s="79"/>
      <c r="F2230" s="77" t="s">
        <v>892</v>
      </c>
      <c r="G2230" s="77" t="s">
        <v>5223</v>
      </c>
      <c r="I2230"/>
      <c r="L2230" s="83"/>
    </row>
    <row r="2231" spans="1:12" x14ac:dyDescent="0.3">
      <c r="A2231" s="77" t="s">
        <v>5225</v>
      </c>
      <c r="B2231" s="77" t="s">
        <v>5226</v>
      </c>
      <c r="C2231" s="77" t="s">
        <v>940</v>
      </c>
      <c r="D2231" s="79"/>
      <c r="F2231" s="77" t="s">
        <v>940</v>
      </c>
      <c r="G2231" s="77" t="s">
        <v>5225</v>
      </c>
      <c r="I2231"/>
      <c r="L2231" s="83"/>
    </row>
    <row r="2232" spans="1:12" x14ac:dyDescent="0.3">
      <c r="A2232" s="77" t="s">
        <v>5227</v>
      </c>
      <c r="B2232" s="77" t="s">
        <v>5228</v>
      </c>
      <c r="C2232" s="77" t="s">
        <v>707</v>
      </c>
      <c r="D2232" s="79"/>
      <c r="F2232" s="77" t="s">
        <v>707</v>
      </c>
      <c r="G2232" s="77" t="s">
        <v>5227</v>
      </c>
      <c r="I2232"/>
      <c r="L2232" s="83"/>
    </row>
    <row r="2233" spans="1:12" x14ac:dyDescent="0.3">
      <c r="A2233" s="77" t="s">
        <v>5229</v>
      </c>
      <c r="B2233" s="77" t="s">
        <v>5230</v>
      </c>
      <c r="C2233" s="77" t="s">
        <v>868</v>
      </c>
      <c r="D2233" s="79"/>
      <c r="F2233" s="77" t="s">
        <v>868</v>
      </c>
      <c r="G2233" s="77" t="s">
        <v>5229</v>
      </c>
      <c r="I2233"/>
      <c r="L2233" s="83"/>
    </row>
    <row r="2234" spans="1:12" x14ac:dyDescent="0.3">
      <c r="A2234" s="77" t="s">
        <v>5231</v>
      </c>
      <c r="B2234" s="77" t="s">
        <v>5232</v>
      </c>
      <c r="C2234" s="77" t="s">
        <v>868</v>
      </c>
      <c r="D2234" s="79"/>
      <c r="F2234" s="77" t="s">
        <v>868</v>
      </c>
      <c r="G2234" s="77" t="s">
        <v>5231</v>
      </c>
      <c r="I2234"/>
      <c r="L2234" s="83"/>
    </row>
    <row r="2235" spans="1:12" x14ac:dyDescent="0.3">
      <c r="A2235" s="77" t="s">
        <v>5233</v>
      </c>
      <c r="B2235" s="77" t="s">
        <v>5234</v>
      </c>
      <c r="C2235" s="77" t="s">
        <v>695</v>
      </c>
      <c r="D2235" s="79"/>
      <c r="F2235" s="77" t="s">
        <v>695</v>
      </c>
      <c r="G2235" s="77" t="s">
        <v>5233</v>
      </c>
      <c r="I2235"/>
      <c r="L2235" s="83"/>
    </row>
    <row r="2236" spans="1:12" x14ac:dyDescent="0.3">
      <c r="A2236" s="77" t="s">
        <v>5235</v>
      </c>
      <c r="B2236" s="77" t="s">
        <v>5236</v>
      </c>
      <c r="C2236" s="77" t="s">
        <v>729</v>
      </c>
      <c r="D2236" s="79"/>
      <c r="F2236" s="77" t="s">
        <v>729</v>
      </c>
      <c r="G2236" s="77" t="s">
        <v>5235</v>
      </c>
      <c r="I2236"/>
      <c r="L2236" s="83"/>
    </row>
    <row r="2237" spans="1:12" x14ac:dyDescent="0.3">
      <c r="A2237" s="77" t="s">
        <v>5237</v>
      </c>
      <c r="B2237" s="77" t="s">
        <v>5238</v>
      </c>
      <c r="C2237" s="77" t="s">
        <v>695</v>
      </c>
      <c r="D2237" s="79"/>
      <c r="F2237" s="77" t="s">
        <v>695</v>
      </c>
      <c r="G2237" s="77" t="s">
        <v>5237</v>
      </c>
      <c r="I2237"/>
      <c r="L2237" s="83"/>
    </row>
    <row r="2238" spans="1:12" x14ac:dyDescent="0.3">
      <c r="A2238" s="77" t="s">
        <v>5239</v>
      </c>
      <c r="B2238" s="77" t="s">
        <v>5240</v>
      </c>
      <c r="C2238" s="77" t="s">
        <v>892</v>
      </c>
      <c r="D2238" s="79"/>
      <c r="F2238" s="77" t="s">
        <v>892</v>
      </c>
      <c r="G2238" s="77" t="s">
        <v>5239</v>
      </c>
      <c r="I2238"/>
      <c r="L2238" s="83"/>
    </row>
    <row r="2239" spans="1:12" x14ac:dyDescent="0.3">
      <c r="A2239" s="77" t="s">
        <v>5241</v>
      </c>
      <c r="B2239" s="77" t="s">
        <v>5242</v>
      </c>
      <c r="C2239" s="77" t="s">
        <v>687</v>
      </c>
      <c r="D2239" s="79"/>
      <c r="F2239" s="77" t="s">
        <v>687</v>
      </c>
      <c r="G2239" s="77" t="s">
        <v>5241</v>
      </c>
      <c r="I2239"/>
      <c r="L2239" s="83"/>
    </row>
    <row r="2240" spans="1:12" x14ac:dyDescent="0.3">
      <c r="A2240" s="77" t="s">
        <v>5243</v>
      </c>
      <c r="B2240" s="77" t="s">
        <v>5244</v>
      </c>
      <c r="C2240" s="77" t="s">
        <v>666</v>
      </c>
      <c r="D2240" s="79"/>
      <c r="F2240" s="77" t="s">
        <v>666</v>
      </c>
      <c r="G2240" s="77" t="s">
        <v>5243</v>
      </c>
      <c r="I2240"/>
      <c r="L2240" s="83"/>
    </row>
    <row r="2241" spans="1:12" x14ac:dyDescent="0.3">
      <c r="A2241" s="77" t="s">
        <v>5245</v>
      </c>
      <c r="B2241" s="77" t="s">
        <v>5246</v>
      </c>
      <c r="C2241" s="77" t="s">
        <v>893</v>
      </c>
      <c r="D2241" s="79"/>
      <c r="F2241" s="77" t="s">
        <v>893</v>
      </c>
      <c r="G2241" s="77" t="s">
        <v>5245</v>
      </c>
      <c r="I2241"/>
      <c r="L2241" s="83"/>
    </row>
    <row r="2242" spans="1:12" x14ac:dyDescent="0.3">
      <c r="A2242" s="77" t="s">
        <v>5247</v>
      </c>
      <c r="B2242" s="77" t="s">
        <v>5248</v>
      </c>
      <c r="C2242" s="77" t="s">
        <v>777</v>
      </c>
      <c r="D2242" s="79"/>
      <c r="F2242" s="77" t="s">
        <v>777</v>
      </c>
      <c r="G2242" s="77" t="s">
        <v>5247</v>
      </c>
      <c r="I2242"/>
      <c r="L2242" s="83"/>
    </row>
    <row r="2243" spans="1:12" x14ac:dyDescent="0.3">
      <c r="A2243" s="77" t="s">
        <v>5249</v>
      </c>
      <c r="B2243" s="77" t="s">
        <v>5250</v>
      </c>
      <c r="C2243" s="77" t="s">
        <v>953</v>
      </c>
      <c r="D2243" s="79"/>
      <c r="F2243" s="77" t="s">
        <v>953</v>
      </c>
      <c r="G2243" s="77" t="s">
        <v>5249</v>
      </c>
      <c r="I2243"/>
      <c r="L2243" s="83"/>
    </row>
    <row r="2244" spans="1:12" x14ac:dyDescent="0.3">
      <c r="A2244" s="77" t="s">
        <v>5251</v>
      </c>
      <c r="B2244" s="77" t="s">
        <v>5252</v>
      </c>
      <c r="C2244" s="77" t="s">
        <v>670</v>
      </c>
      <c r="D2244" s="79"/>
      <c r="F2244" s="77" t="s">
        <v>670</v>
      </c>
      <c r="G2244" s="77" t="s">
        <v>5251</v>
      </c>
      <c r="I2244"/>
      <c r="L2244" s="83"/>
    </row>
    <row r="2245" spans="1:12" x14ac:dyDescent="0.3">
      <c r="A2245" s="77" t="s">
        <v>5253</v>
      </c>
      <c r="B2245" s="77" t="s">
        <v>5254</v>
      </c>
      <c r="C2245" s="77" t="s">
        <v>925</v>
      </c>
      <c r="D2245" s="79"/>
      <c r="F2245" s="77" t="s">
        <v>925</v>
      </c>
      <c r="G2245" s="77" t="s">
        <v>5253</v>
      </c>
      <c r="I2245"/>
      <c r="L2245" s="83"/>
    </row>
    <row r="2246" spans="1:12" x14ac:dyDescent="0.3">
      <c r="A2246" s="77" t="s">
        <v>5255</v>
      </c>
      <c r="B2246" s="77" t="s">
        <v>5256</v>
      </c>
      <c r="C2246" s="77" t="s">
        <v>856</v>
      </c>
      <c r="D2246" s="79"/>
      <c r="F2246" s="77" t="s">
        <v>856</v>
      </c>
      <c r="G2246" s="77" t="s">
        <v>5255</v>
      </c>
      <c r="I2246"/>
      <c r="L2246" s="83"/>
    </row>
    <row r="2247" spans="1:12" x14ac:dyDescent="0.3">
      <c r="A2247" s="77" t="s">
        <v>5257</v>
      </c>
      <c r="B2247" s="77" t="s">
        <v>5258</v>
      </c>
      <c r="C2247" s="77" t="s">
        <v>711</v>
      </c>
      <c r="D2247" s="79"/>
      <c r="F2247" s="77" t="s">
        <v>711</v>
      </c>
      <c r="G2247" s="77" t="s">
        <v>5257</v>
      </c>
      <c r="I2247"/>
      <c r="L2247" s="83"/>
    </row>
    <row r="2248" spans="1:12" x14ac:dyDescent="0.3">
      <c r="A2248" s="77" t="s">
        <v>5259</v>
      </c>
      <c r="B2248" s="77" t="s">
        <v>5260</v>
      </c>
      <c r="C2248" s="77" t="s">
        <v>694</v>
      </c>
      <c r="D2248" s="79"/>
      <c r="F2248" s="77" t="s">
        <v>694</v>
      </c>
      <c r="G2248" s="77" t="s">
        <v>5259</v>
      </c>
      <c r="I2248"/>
      <c r="L2248" s="83"/>
    </row>
    <row r="2249" spans="1:12" x14ac:dyDescent="0.3">
      <c r="A2249" s="77" t="s">
        <v>5261</v>
      </c>
      <c r="B2249" s="77" t="s">
        <v>5262</v>
      </c>
      <c r="C2249" s="77" t="s">
        <v>679</v>
      </c>
      <c r="D2249" s="79"/>
      <c r="F2249" s="77" t="s">
        <v>679</v>
      </c>
      <c r="G2249" s="77" t="s">
        <v>5261</v>
      </c>
      <c r="I2249"/>
      <c r="L2249" s="83"/>
    </row>
    <row r="2250" spans="1:12" x14ac:dyDescent="0.3">
      <c r="A2250" s="77" t="s">
        <v>5263</v>
      </c>
      <c r="B2250" s="77" t="s">
        <v>5264</v>
      </c>
      <c r="C2250" s="77" t="s">
        <v>794</v>
      </c>
      <c r="D2250" s="79"/>
      <c r="F2250" s="77" t="s">
        <v>794</v>
      </c>
      <c r="G2250" s="77" t="s">
        <v>5263</v>
      </c>
      <c r="I2250"/>
      <c r="L2250" s="83"/>
    </row>
    <row r="2251" spans="1:12" x14ac:dyDescent="0.3">
      <c r="A2251" s="77" t="s">
        <v>5265</v>
      </c>
      <c r="B2251" s="77" t="s">
        <v>5266</v>
      </c>
      <c r="C2251" s="77" t="s">
        <v>908</v>
      </c>
      <c r="D2251" s="79"/>
      <c r="F2251" s="77" t="s">
        <v>908</v>
      </c>
      <c r="G2251" s="77" t="s">
        <v>5265</v>
      </c>
      <c r="I2251"/>
      <c r="L2251" s="83"/>
    </row>
    <row r="2252" spans="1:12" x14ac:dyDescent="0.3">
      <c r="A2252" s="77" t="s">
        <v>5267</v>
      </c>
      <c r="B2252" s="77" t="s">
        <v>5268</v>
      </c>
      <c r="C2252" s="77" t="s">
        <v>794</v>
      </c>
      <c r="D2252" s="79"/>
      <c r="F2252" s="77" t="s">
        <v>794</v>
      </c>
      <c r="G2252" s="77" t="s">
        <v>5267</v>
      </c>
      <c r="I2252"/>
      <c r="L2252" s="83"/>
    </row>
    <row r="2253" spans="1:12" x14ac:dyDescent="0.3">
      <c r="A2253" s="77" t="s">
        <v>5269</v>
      </c>
      <c r="B2253" s="77" t="s">
        <v>5270</v>
      </c>
      <c r="C2253" s="77" t="s">
        <v>850</v>
      </c>
      <c r="D2253" s="79"/>
      <c r="F2253" s="77" t="s">
        <v>850</v>
      </c>
      <c r="G2253" s="77" t="s">
        <v>5269</v>
      </c>
      <c r="I2253"/>
      <c r="L2253" s="83"/>
    </row>
    <row r="2254" spans="1:12" x14ac:dyDescent="0.3">
      <c r="A2254" s="77" t="s">
        <v>5271</v>
      </c>
      <c r="B2254" s="77" t="s">
        <v>5272</v>
      </c>
      <c r="C2254" s="77" t="s">
        <v>766</v>
      </c>
      <c r="D2254" s="79"/>
      <c r="F2254" s="77" t="s">
        <v>766</v>
      </c>
      <c r="G2254" s="77" t="s">
        <v>5271</v>
      </c>
      <c r="I2254"/>
      <c r="L2254" s="83"/>
    </row>
    <row r="2255" spans="1:12" x14ac:dyDescent="0.3">
      <c r="A2255" s="77" t="s">
        <v>5273</v>
      </c>
      <c r="B2255" s="77" t="s">
        <v>5274</v>
      </c>
      <c r="C2255" s="77" t="s">
        <v>695</v>
      </c>
      <c r="D2255" s="79"/>
      <c r="F2255" s="77" t="s">
        <v>695</v>
      </c>
      <c r="G2255" s="77" t="s">
        <v>5273</v>
      </c>
      <c r="I2255"/>
      <c r="L2255" s="83"/>
    </row>
    <row r="2256" spans="1:12" x14ac:dyDescent="0.3">
      <c r="A2256" s="77" t="s">
        <v>5275</v>
      </c>
      <c r="B2256" s="77" t="s">
        <v>5276</v>
      </c>
      <c r="C2256" s="77" t="s">
        <v>707</v>
      </c>
      <c r="D2256" s="79"/>
      <c r="F2256" s="77" t="s">
        <v>707</v>
      </c>
      <c r="G2256" s="77" t="s">
        <v>5275</v>
      </c>
      <c r="I2256"/>
      <c r="L2256" s="83"/>
    </row>
    <row r="2257" spans="1:12" x14ac:dyDescent="0.3">
      <c r="A2257" s="77" t="s">
        <v>5277</v>
      </c>
      <c r="B2257" s="77" t="s">
        <v>5278</v>
      </c>
      <c r="C2257" s="77" t="s">
        <v>757</v>
      </c>
      <c r="D2257" s="79"/>
      <c r="F2257" s="77" t="s">
        <v>757</v>
      </c>
      <c r="G2257" s="77" t="s">
        <v>5277</v>
      </c>
      <c r="I2257"/>
      <c r="L2257" s="83"/>
    </row>
    <row r="2258" spans="1:12" x14ac:dyDescent="0.3">
      <c r="A2258" s="77" t="s">
        <v>5279</v>
      </c>
      <c r="B2258" s="77" t="s">
        <v>5280</v>
      </c>
      <c r="C2258" s="77" t="s">
        <v>849</v>
      </c>
      <c r="D2258" s="79"/>
      <c r="F2258" s="77" t="s">
        <v>849</v>
      </c>
      <c r="G2258" s="77" t="s">
        <v>5279</v>
      </c>
      <c r="I2258"/>
      <c r="L2258" s="83"/>
    </row>
    <row r="2259" spans="1:12" x14ac:dyDescent="0.3">
      <c r="A2259" s="77" t="s">
        <v>5281</v>
      </c>
      <c r="B2259" s="77" t="s">
        <v>5282</v>
      </c>
      <c r="C2259" s="77" t="s">
        <v>674</v>
      </c>
      <c r="D2259" s="79"/>
      <c r="F2259" s="77" t="s">
        <v>674</v>
      </c>
      <c r="G2259" s="77" t="s">
        <v>5281</v>
      </c>
      <c r="I2259"/>
      <c r="L2259" s="83"/>
    </row>
    <row r="2260" spans="1:12" x14ac:dyDescent="0.3">
      <c r="A2260" s="77" t="s">
        <v>5283</v>
      </c>
      <c r="B2260" s="77" t="s">
        <v>5284</v>
      </c>
      <c r="C2260" s="77" t="s">
        <v>903</v>
      </c>
      <c r="D2260" s="79"/>
      <c r="F2260" s="77" t="s">
        <v>903</v>
      </c>
      <c r="G2260" s="77" t="s">
        <v>5283</v>
      </c>
      <c r="I2260"/>
      <c r="L2260" s="83"/>
    </row>
    <row r="2261" spans="1:12" x14ac:dyDescent="0.3">
      <c r="A2261" s="77" t="s">
        <v>5285</v>
      </c>
      <c r="B2261" s="77" t="s">
        <v>5286</v>
      </c>
      <c r="C2261" s="77" t="s">
        <v>873</v>
      </c>
      <c r="D2261" s="79"/>
      <c r="F2261" s="77" t="s">
        <v>873</v>
      </c>
      <c r="G2261" s="77" t="s">
        <v>5285</v>
      </c>
      <c r="I2261"/>
      <c r="L2261" s="83"/>
    </row>
    <row r="2262" spans="1:12" x14ac:dyDescent="0.3">
      <c r="A2262" s="77" t="s">
        <v>5287</v>
      </c>
      <c r="B2262" s="77" t="s">
        <v>5288</v>
      </c>
      <c r="C2262" s="77" t="s">
        <v>687</v>
      </c>
      <c r="D2262" s="79"/>
      <c r="F2262" s="77" t="s">
        <v>687</v>
      </c>
      <c r="G2262" s="77" t="s">
        <v>5287</v>
      </c>
      <c r="I2262"/>
      <c r="L2262" s="83"/>
    </row>
    <row r="2263" spans="1:12" x14ac:dyDescent="0.3">
      <c r="A2263" s="77" t="s">
        <v>5289</v>
      </c>
      <c r="B2263" s="77" t="s">
        <v>5290</v>
      </c>
      <c r="C2263" s="77" t="s">
        <v>873</v>
      </c>
      <c r="D2263" s="79"/>
      <c r="F2263" s="77" t="s">
        <v>873</v>
      </c>
      <c r="G2263" s="77" t="s">
        <v>5289</v>
      </c>
      <c r="I2263"/>
      <c r="L2263" s="83"/>
    </row>
    <row r="2264" spans="1:12" x14ac:dyDescent="0.3">
      <c r="A2264" s="77" t="s">
        <v>5291</v>
      </c>
      <c r="B2264" s="77" t="s">
        <v>5292</v>
      </c>
      <c r="C2264" s="77" t="s">
        <v>674</v>
      </c>
      <c r="D2264" s="79"/>
      <c r="F2264" s="77" t="s">
        <v>674</v>
      </c>
      <c r="G2264" s="77" t="s">
        <v>5291</v>
      </c>
      <c r="I2264"/>
      <c r="L2264" s="83"/>
    </row>
    <row r="2265" spans="1:12" x14ac:dyDescent="0.3">
      <c r="A2265" s="77" t="s">
        <v>5293</v>
      </c>
      <c r="B2265" s="77" t="s">
        <v>5294</v>
      </c>
      <c r="C2265" s="77" t="s">
        <v>740</v>
      </c>
      <c r="D2265" s="79"/>
      <c r="F2265" s="77" t="s">
        <v>740</v>
      </c>
      <c r="G2265" s="77" t="s">
        <v>5293</v>
      </c>
      <c r="I2265"/>
      <c r="L2265" s="83"/>
    </row>
    <row r="2266" spans="1:12" x14ac:dyDescent="0.3">
      <c r="A2266" s="77" t="s">
        <v>5295</v>
      </c>
      <c r="B2266" s="77" t="s">
        <v>5296</v>
      </c>
      <c r="C2266" s="77" t="s">
        <v>725</v>
      </c>
      <c r="D2266" s="79"/>
      <c r="F2266" s="77" t="s">
        <v>725</v>
      </c>
      <c r="G2266" s="77" t="s">
        <v>5295</v>
      </c>
      <c r="I2266"/>
      <c r="L2266" s="83"/>
    </row>
    <row r="2267" spans="1:12" x14ac:dyDescent="0.3">
      <c r="A2267" s="77" t="s">
        <v>5297</v>
      </c>
      <c r="B2267" s="77" t="s">
        <v>5298</v>
      </c>
      <c r="C2267" s="77" t="s">
        <v>678</v>
      </c>
      <c r="D2267" s="79"/>
      <c r="F2267" s="77" t="s">
        <v>678</v>
      </c>
      <c r="G2267" s="77" t="s">
        <v>5297</v>
      </c>
      <c r="I2267"/>
      <c r="L2267" s="83"/>
    </row>
    <row r="2268" spans="1:12" x14ac:dyDescent="0.3">
      <c r="A2268" s="77" t="s">
        <v>5299</v>
      </c>
      <c r="B2268" s="77" t="s">
        <v>5300</v>
      </c>
      <c r="C2268" s="77" t="s">
        <v>757</v>
      </c>
      <c r="D2268" s="79"/>
      <c r="F2268" s="77" t="s">
        <v>757</v>
      </c>
      <c r="G2268" s="77" t="s">
        <v>5299</v>
      </c>
      <c r="I2268"/>
      <c r="L2268" s="83"/>
    </row>
    <row r="2269" spans="1:12" x14ac:dyDescent="0.3">
      <c r="A2269" s="77" t="s">
        <v>5301</v>
      </c>
      <c r="B2269" s="77" t="s">
        <v>5302</v>
      </c>
      <c r="C2269" s="77" t="s">
        <v>719</v>
      </c>
      <c r="D2269" s="79"/>
      <c r="F2269" s="77" t="s">
        <v>719</v>
      </c>
      <c r="G2269" s="77" t="s">
        <v>5301</v>
      </c>
      <c r="I2269"/>
      <c r="L2269" s="83"/>
    </row>
    <row r="2270" spans="1:12" x14ac:dyDescent="0.3">
      <c r="A2270" s="77" t="s">
        <v>5303</v>
      </c>
      <c r="B2270" s="77" t="s">
        <v>5304</v>
      </c>
      <c r="C2270" s="77" t="s">
        <v>715</v>
      </c>
      <c r="D2270" s="79"/>
      <c r="F2270" s="77" t="s">
        <v>715</v>
      </c>
      <c r="G2270" s="77" t="s">
        <v>5303</v>
      </c>
      <c r="I2270"/>
      <c r="L2270" s="83"/>
    </row>
    <row r="2271" spans="1:12" x14ac:dyDescent="0.3">
      <c r="A2271" s="77" t="s">
        <v>5305</v>
      </c>
      <c r="B2271" s="77" t="s">
        <v>5306</v>
      </c>
      <c r="C2271" s="77" t="s">
        <v>953</v>
      </c>
      <c r="D2271" s="79"/>
      <c r="F2271" s="77" t="s">
        <v>953</v>
      </c>
      <c r="G2271" s="77" t="s">
        <v>5305</v>
      </c>
      <c r="I2271"/>
      <c r="L2271" s="83"/>
    </row>
    <row r="2272" spans="1:12" x14ac:dyDescent="0.3">
      <c r="A2272" s="77" t="s">
        <v>5307</v>
      </c>
      <c r="B2272" s="77" t="s">
        <v>5308</v>
      </c>
      <c r="C2272" s="77" t="s">
        <v>729</v>
      </c>
      <c r="D2272" s="79"/>
      <c r="F2272" s="77" t="s">
        <v>729</v>
      </c>
      <c r="G2272" s="77" t="s">
        <v>5307</v>
      </c>
      <c r="I2272"/>
      <c r="L2272" s="83"/>
    </row>
    <row r="2273" spans="1:12" x14ac:dyDescent="0.3">
      <c r="A2273" s="77" t="s">
        <v>5309</v>
      </c>
      <c r="B2273" s="77" t="s">
        <v>5310</v>
      </c>
      <c r="C2273" s="77" t="s">
        <v>885</v>
      </c>
      <c r="D2273" s="79"/>
      <c r="F2273" s="77" t="s">
        <v>885</v>
      </c>
      <c r="G2273" s="77" t="s">
        <v>5309</v>
      </c>
      <c r="I2273"/>
      <c r="L2273" s="83"/>
    </row>
    <row r="2274" spans="1:12" x14ac:dyDescent="0.3">
      <c r="A2274" s="77" t="s">
        <v>5311</v>
      </c>
      <c r="B2274" s="77" t="s">
        <v>5312</v>
      </c>
      <c r="C2274" s="77" t="s">
        <v>686</v>
      </c>
      <c r="D2274" s="79"/>
      <c r="F2274" s="77" t="s">
        <v>686</v>
      </c>
      <c r="G2274" s="77" t="s">
        <v>5311</v>
      </c>
      <c r="I2274"/>
      <c r="L2274" s="83"/>
    </row>
    <row r="2275" spans="1:12" x14ac:dyDescent="0.3">
      <c r="A2275" s="77" t="s">
        <v>5313</v>
      </c>
      <c r="B2275" s="77" t="s">
        <v>5314</v>
      </c>
      <c r="C2275" s="77" t="s">
        <v>937</v>
      </c>
      <c r="D2275" s="79"/>
      <c r="F2275" s="77" t="s">
        <v>937</v>
      </c>
      <c r="G2275" s="77" t="s">
        <v>5313</v>
      </c>
      <c r="I2275"/>
      <c r="L2275" s="83"/>
    </row>
    <row r="2276" spans="1:12" x14ac:dyDescent="0.3">
      <c r="A2276" s="77" t="s">
        <v>5315</v>
      </c>
      <c r="B2276" s="77" t="s">
        <v>5316</v>
      </c>
      <c r="C2276" s="77" t="s">
        <v>746</v>
      </c>
      <c r="D2276" s="79"/>
      <c r="F2276" s="77" t="s">
        <v>746</v>
      </c>
      <c r="G2276" s="77" t="s">
        <v>5315</v>
      </c>
      <c r="I2276"/>
      <c r="L2276" s="83"/>
    </row>
    <row r="2277" spans="1:12" x14ac:dyDescent="0.3">
      <c r="A2277" s="77" t="s">
        <v>5317</v>
      </c>
      <c r="B2277" s="77" t="s">
        <v>5318</v>
      </c>
      <c r="C2277" s="77" t="s">
        <v>746</v>
      </c>
      <c r="D2277" s="79"/>
      <c r="F2277" s="77" t="s">
        <v>746</v>
      </c>
      <c r="G2277" s="77" t="s">
        <v>5317</v>
      </c>
      <c r="I2277"/>
      <c r="L2277" s="83"/>
    </row>
    <row r="2278" spans="1:12" x14ac:dyDescent="0.3">
      <c r="A2278" s="77" t="s">
        <v>5319</v>
      </c>
      <c r="B2278" s="77" t="s">
        <v>5320</v>
      </c>
      <c r="C2278" s="77" t="s">
        <v>840</v>
      </c>
      <c r="D2278" s="79"/>
      <c r="F2278" s="77" t="s">
        <v>840</v>
      </c>
      <c r="G2278" s="77" t="s">
        <v>5319</v>
      </c>
      <c r="I2278"/>
      <c r="L2278" s="83"/>
    </row>
    <row r="2279" spans="1:12" x14ac:dyDescent="0.3">
      <c r="A2279" s="77" t="s">
        <v>5321</v>
      </c>
      <c r="B2279" s="77" t="s">
        <v>5322</v>
      </c>
      <c r="C2279" s="77" t="s">
        <v>725</v>
      </c>
      <c r="D2279" s="79"/>
      <c r="F2279" s="77" t="s">
        <v>725</v>
      </c>
      <c r="G2279" s="77" t="s">
        <v>5321</v>
      </c>
      <c r="I2279"/>
      <c r="L2279" s="83"/>
    </row>
    <row r="2280" spans="1:12" x14ac:dyDescent="0.3">
      <c r="A2280" s="77" t="s">
        <v>5323</v>
      </c>
      <c r="B2280" s="77" t="s">
        <v>5324</v>
      </c>
      <c r="C2280" s="77" t="s">
        <v>868</v>
      </c>
      <c r="D2280" s="79"/>
      <c r="F2280" s="77" t="s">
        <v>868</v>
      </c>
      <c r="G2280" s="77" t="s">
        <v>5323</v>
      </c>
      <c r="I2280"/>
      <c r="L2280" s="83"/>
    </row>
    <row r="2281" spans="1:12" x14ac:dyDescent="0.3">
      <c r="A2281" s="77" t="s">
        <v>5325</v>
      </c>
      <c r="B2281" s="77" t="s">
        <v>5326</v>
      </c>
      <c r="C2281" s="77" t="s">
        <v>687</v>
      </c>
      <c r="D2281" s="79"/>
      <c r="F2281" s="77" t="s">
        <v>687</v>
      </c>
      <c r="G2281" s="77" t="s">
        <v>5325</v>
      </c>
      <c r="I2281"/>
      <c r="L2281" s="83"/>
    </row>
    <row r="2282" spans="1:12" x14ac:dyDescent="0.3">
      <c r="A2282" s="77" t="s">
        <v>5327</v>
      </c>
      <c r="B2282" s="77" t="s">
        <v>5328</v>
      </c>
      <c r="C2282" s="77" t="s">
        <v>757</v>
      </c>
      <c r="D2282" s="79"/>
      <c r="F2282" s="77" t="s">
        <v>757</v>
      </c>
      <c r="G2282" s="77" t="s">
        <v>5327</v>
      </c>
      <c r="I2282"/>
      <c r="L2282" s="83"/>
    </row>
    <row r="2283" spans="1:12" x14ac:dyDescent="0.3">
      <c r="A2283" s="77" t="s">
        <v>5329</v>
      </c>
      <c r="B2283" s="77" t="s">
        <v>5330</v>
      </c>
      <c r="C2283" s="77" t="s">
        <v>782</v>
      </c>
      <c r="D2283" s="79"/>
      <c r="F2283" s="77" t="s">
        <v>782</v>
      </c>
      <c r="G2283" s="77" t="s">
        <v>5329</v>
      </c>
      <c r="I2283"/>
      <c r="L2283" s="83"/>
    </row>
    <row r="2284" spans="1:12" x14ac:dyDescent="0.3">
      <c r="A2284" s="77" t="s">
        <v>5331</v>
      </c>
      <c r="B2284" s="77" t="s">
        <v>5332</v>
      </c>
      <c r="C2284" s="77" t="s">
        <v>687</v>
      </c>
      <c r="D2284" s="79"/>
      <c r="F2284" s="77" t="s">
        <v>687</v>
      </c>
      <c r="G2284" s="77" t="s">
        <v>5331</v>
      </c>
      <c r="I2284"/>
      <c r="L2284" s="83"/>
    </row>
    <row r="2285" spans="1:12" x14ac:dyDescent="0.3">
      <c r="A2285" s="77" t="s">
        <v>5333</v>
      </c>
      <c r="B2285" s="77" t="s">
        <v>5334</v>
      </c>
      <c r="C2285" s="77" t="s">
        <v>868</v>
      </c>
      <c r="D2285" s="79"/>
      <c r="F2285" s="77" t="s">
        <v>868</v>
      </c>
      <c r="G2285" s="77" t="s">
        <v>5333</v>
      </c>
      <c r="I2285"/>
      <c r="L2285" s="83"/>
    </row>
    <row r="2286" spans="1:12" x14ac:dyDescent="0.3">
      <c r="A2286" s="77" t="s">
        <v>5335</v>
      </c>
      <c r="B2286" s="77" t="s">
        <v>5336</v>
      </c>
      <c r="C2286" s="77" t="s">
        <v>868</v>
      </c>
      <c r="D2286" s="79"/>
      <c r="F2286" s="77" t="s">
        <v>868</v>
      </c>
      <c r="G2286" s="77" t="s">
        <v>5335</v>
      </c>
      <c r="I2286"/>
      <c r="L2286" s="83"/>
    </row>
    <row r="2287" spans="1:12" x14ac:dyDescent="0.3">
      <c r="A2287" s="77" t="s">
        <v>5337</v>
      </c>
      <c r="B2287" s="77" t="s">
        <v>5338</v>
      </c>
      <c r="C2287" s="77" t="s">
        <v>812</v>
      </c>
      <c r="D2287" s="79"/>
      <c r="F2287" s="77" t="s">
        <v>812</v>
      </c>
      <c r="G2287" s="77" t="s">
        <v>5337</v>
      </c>
      <c r="I2287"/>
      <c r="L2287" s="83"/>
    </row>
    <row r="2288" spans="1:12" x14ac:dyDescent="0.3">
      <c r="A2288" s="77" t="s">
        <v>5339</v>
      </c>
      <c r="B2288" s="77" t="s">
        <v>5340</v>
      </c>
      <c r="C2288" s="77" t="s">
        <v>863</v>
      </c>
      <c r="D2288" s="79"/>
      <c r="F2288" s="77" t="s">
        <v>863</v>
      </c>
      <c r="G2288" s="77" t="s">
        <v>5339</v>
      </c>
      <c r="I2288"/>
      <c r="L2288" s="83"/>
    </row>
    <row r="2289" spans="1:12" x14ac:dyDescent="0.3">
      <c r="A2289" s="77" t="s">
        <v>5341</v>
      </c>
      <c r="B2289" s="77" t="s">
        <v>5342</v>
      </c>
      <c r="C2289" s="77" t="s">
        <v>740</v>
      </c>
      <c r="D2289" s="79"/>
      <c r="F2289" s="77" t="s">
        <v>740</v>
      </c>
      <c r="G2289" s="77" t="s">
        <v>5341</v>
      </c>
      <c r="I2289"/>
      <c r="L2289" s="83"/>
    </row>
    <row r="2290" spans="1:12" x14ac:dyDescent="0.3">
      <c r="A2290" s="77" t="s">
        <v>5343</v>
      </c>
      <c r="B2290" s="77" t="s">
        <v>5344</v>
      </c>
      <c r="C2290" s="77" t="s">
        <v>725</v>
      </c>
      <c r="D2290" s="79"/>
      <c r="F2290" s="77" t="s">
        <v>725</v>
      </c>
      <c r="G2290" s="77" t="s">
        <v>5343</v>
      </c>
      <c r="I2290"/>
      <c r="L2290" s="83"/>
    </row>
    <row r="2291" spans="1:12" x14ac:dyDescent="0.3">
      <c r="A2291" s="77" t="s">
        <v>5345</v>
      </c>
      <c r="B2291" s="77" t="s">
        <v>5346</v>
      </c>
      <c r="C2291" s="77" t="s">
        <v>740</v>
      </c>
      <c r="D2291" s="79"/>
      <c r="F2291" s="77" t="s">
        <v>740</v>
      </c>
      <c r="G2291" s="77" t="s">
        <v>5345</v>
      </c>
      <c r="I2291"/>
      <c r="L2291" s="83"/>
    </row>
    <row r="2292" spans="1:12" x14ac:dyDescent="0.3">
      <c r="A2292" s="77" t="s">
        <v>5347</v>
      </c>
      <c r="B2292" s="77" t="s">
        <v>5348</v>
      </c>
      <c r="C2292" s="77" t="s">
        <v>683</v>
      </c>
      <c r="D2292" s="79"/>
      <c r="F2292" s="77" t="s">
        <v>683</v>
      </c>
      <c r="G2292" s="77" t="s">
        <v>5347</v>
      </c>
      <c r="I2292"/>
      <c r="L2292" s="83"/>
    </row>
    <row r="2293" spans="1:12" x14ac:dyDescent="0.3">
      <c r="A2293" s="77" t="s">
        <v>5349</v>
      </c>
      <c r="B2293" s="77" t="s">
        <v>5350</v>
      </c>
      <c r="C2293" s="77" t="s">
        <v>725</v>
      </c>
      <c r="D2293" s="79"/>
      <c r="F2293" s="77" t="s">
        <v>725</v>
      </c>
      <c r="G2293" s="77" t="s">
        <v>5349</v>
      </c>
      <c r="I2293"/>
      <c r="L2293" s="83"/>
    </row>
    <row r="2294" spans="1:12" x14ac:dyDescent="0.3">
      <c r="A2294" s="77" t="s">
        <v>5351</v>
      </c>
      <c r="B2294" s="77" t="s">
        <v>5352</v>
      </c>
      <c r="C2294" s="77" t="s">
        <v>732</v>
      </c>
      <c r="D2294" s="79"/>
      <c r="F2294" s="77" t="s">
        <v>732</v>
      </c>
      <c r="G2294" s="77" t="s">
        <v>5351</v>
      </c>
      <c r="I2294"/>
      <c r="L2294" s="83"/>
    </row>
    <row r="2295" spans="1:12" x14ac:dyDescent="0.3">
      <c r="A2295" s="77" t="s">
        <v>5353</v>
      </c>
      <c r="B2295" s="77" t="s">
        <v>5354</v>
      </c>
      <c r="C2295" s="77" t="s">
        <v>682</v>
      </c>
      <c r="D2295" s="79"/>
      <c r="F2295" s="77" t="s">
        <v>682</v>
      </c>
      <c r="G2295" s="77" t="s">
        <v>5353</v>
      </c>
      <c r="I2295"/>
      <c r="L2295" s="83"/>
    </row>
    <row r="2296" spans="1:12" x14ac:dyDescent="0.3">
      <c r="A2296" s="77" t="s">
        <v>5355</v>
      </c>
      <c r="B2296" s="77" t="s">
        <v>5356</v>
      </c>
      <c r="C2296" s="77" t="s">
        <v>729</v>
      </c>
      <c r="D2296" s="79"/>
      <c r="F2296" s="77" t="s">
        <v>729</v>
      </c>
      <c r="G2296" s="77" t="s">
        <v>5355</v>
      </c>
      <c r="I2296"/>
      <c r="L2296" s="83"/>
    </row>
    <row r="2297" spans="1:12" x14ac:dyDescent="0.3">
      <c r="A2297" s="77" t="s">
        <v>5357</v>
      </c>
      <c r="B2297" s="77" t="s">
        <v>5358</v>
      </c>
      <c r="C2297" s="77" t="s">
        <v>960</v>
      </c>
      <c r="D2297" s="79"/>
      <c r="F2297" s="77" t="s">
        <v>960</v>
      </c>
      <c r="G2297" s="77" t="s">
        <v>5357</v>
      </c>
      <c r="I2297"/>
      <c r="L2297" s="83"/>
    </row>
    <row r="2298" spans="1:12" x14ac:dyDescent="0.3">
      <c r="A2298" s="77" t="s">
        <v>5359</v>
      </c>
      <c r="B2298" s="77" t="s">
        <v>5360</v>
      </c>
      <c r="C2298" s="77" t="s">
        <v>925</v>
      </c>
      <c r="D2298" s="79"/>
      <c r="F2298" s="77" t="s">
        <v>925</v>
      </c>
      <c r="G2298" s="77" t="s">
        <v>5359</v>
      </c>
      <c r="I2298"/>
      <c r="L2298" s="83"/>
    </row>
    <row r="2299" spans="1:12" x14ac:dyDescent="0.3">
      <c r="A2299" s="77" t="s">
        <v>5361</v>
      </c>
      <c r="B2299" s="77" t="s">
        <v>5362</v>
      </c>
      <c r="C2299" s="77" t="s">
        <v>754</v>
      </c>
      <c r="D2299" s="79"/>
      <c r="F2299" s="77" t="s">
        <v>754</v>
      </c>
      <c r="G2299" s="77" t="s">
        <v>5361</v>
      </c>
      <c r="I2299"/>
      <c r="L2299" s="83"/>
    </row>
    <row r="2300" spans="1:12" x14ac:dyDescent="0.3">
      <c r="A2300" s="77" t="s">
        <v>5363</v>
      </c>
      <c r="B2300" s="77" t="s">
        <v>5364</v>
      </c>
      <c r="C2300" s="77" t="s">
        <v>718</v>
      </c>
      <c r="D2300" s="79"/>
      <c r="F2300" s="77" t="s">
        <v>718</v>
      </c>
      <c r="G2300" s="77" t="s">
        <v>5363</v>
      </c>
      <c r="I2300"/>
      <c r="L2300" s="83"/>
    </row>
    <row r="2301" spans="1:12" x14ac:dyDescent="0.3">
      <c r="A2301" s="77" t="s">
        <v>5365</v>
      </c>
      <c r="B2301" s="77" t="s">
        <v>5366</v>
      </c>
      <c r="C2301" s="77" t="s">
        <v>836</v>
      </c>
      <c r="D2301" s="79"/>
      <c r="F2301" s="77" t="s">
        <v>836</v>
      </c>
      <c r="G2301" s="77" t="s">
        <v>5365</v>
      </c>
      <c r="I2301"/>
      <c r="L2301" s="83"/>
    </row>
    <row r="2302" spans="1:12" x14ac:dyDescent="0.3">
      <c r="A2302" s="77" t="s">
        <v>5367</v>
      </c>
      <c r="B2302" s="77" t="s">
        <v>5368</v>
      </c>
      <c r="C2302" s="77" t="s">
        <v>729</v>
      </c>
      <c r="D2302" s="79"/>
      <c r="F2302" s="77" t="s">
        <v>729</v>
      </c>
      <c r="G2302" s="77" t="s">
        <v>5367</v>
      </c>
      <c r="I2302"/>
      <c r="L2302" s="83"/>
    </row>
    <row r="2303" spans="1:12" x14ac:dyDescent="0.3">
      <c r="A2303" s="77" t="s">
        <v>5369</v>
      </c>
      <c r="B2303" s="77" t="s">
        <v>5370</v>
      </c>
      <c r="C2303" s="77" t="s">
        <v>707</v>
      </c>
      <c r="D2303" s="79"/>
      <c r="F2303" s="77" t="s">
        <v>707</v>
      </c>
      <c r="G2303" s="77" t="s">
        <v>5369</v>
      </c>
      <c r="I2303"/>
      <c r="L2303" s="83"/>
    </row>
    <row r="2304" spans="1:12" x14ac:dyDescent="0.3">
      <c r="A2304" s="77" t="s">
        <v>5371</v>
      </c>
      <c r="B2304" s="77" t="s">
        <v>5372</v>
      </c>
      <c r="C2304" s="77" t="s">
        <v>694</v>
      </c>
      <c r="D2304" s="79"/>
      <c r="F2304" s="77" t="s">
        <v>694</v>
      </c>
      <c r="G2304" s="77" t="s">
        <v>5371</v>
      </c>
      <c r="I2304"/>
      <c r="L2304" s="83"/>
    </row>
    <row r="2305" spans="1:12" x14ac:dyDescent="0.3">
      <c r="A2305" s="77" t="s">
        <v>5373</v>
      </c>
      <c r="B2305" s="77" t="s">
        <v>5374</v>
      </c>
      <c r="C2305" s="77" t="s">
        <v>836</v>
      </c>
      <c r="D2305" s="79"/>
      <c r="F2305" s="77" t="s">
        <v>836</v>
      </c>
      <c r="G2305" s="77" t="s">
        <v>5373</v>
      </c>
      <c r="I2305"/>
      <c r="L2305" s="83"/>
    </row>
    <row r="2306" spans="1:12" x14ac:dyDescent="0.3">
      <c r="A2306" s="77" t="s">
        <v>5375</v>
      </c>
      <c r="B2306" s="77" t="s">
        <v>5376</v>
      </c>
      <c r="C2306" s="77" t="s">
        <v>840</v>
      </c>
      <c r="D2306" s="79"/>
      <c r="F2306" s="77" t="s">
        <v>840</v>
      </c>
      <c r="G2306" s="77" t="s">
        <v>5375</v>
      </c>
      <c r="I2306"/>
      <c r="L2306" s="83"/>
    </row>
    <row r="2307" spans="1:12" x14ac:dyDescent="0.3">
      <c r="A2307" s="77" t="s">
        <v>5377</v>
      </c>
      <c r="B2307" s="77" t="s">
        <v>5378</v>
      </c>
      <c r="C2307" s="77" t="s">
        <v>937</v>
      </c>
      <c r="D2307" s="79"/>
      <c r="F2307" s="77" t="s">
        <v>937</v>
      </c>
      <c r="G2307" s="77" t="s">
        <v>5377</v>
      </c>
      <c r="I2307"/>
      <c r="L2307" s="83"/>
    </row>
    <row r="2308" spans="1:12" x14ac:dyDescent="0.3">
      <c r="A2308" s="77" t="s">
        <v>5379</v>
      </c>
      <c r="B2308" s="77" t="s">
        <v>5380</v>
      </c>
      <c r="C2308" s="77" t="s">
        <v>674</v>
      </c>
      <c r="D2308" s="79"/>
      <c r="F2308" s="77" t="s">
        <v>674</v>
      </c>
      <c r="G2308" s="77" t="s">
        <v>5379</v>
      </c>
      <c r="I2308"/>
      <c r="L2308" s="83"/>
    </row>
    <row r="2309" spans="1:12" x14ac:dyDescent="0.3">
      <c r="A2309" s="77" t="s">
        <v>5381</v>
      </c>
      <c r="B2309" s="77" t="s">
        <v>5382</v>
      </c>
      <c r="C2309" s="77" t="s">
        <v>919</v>
      </c>
      <c r="D2309" s="79"/>
      <c r="F2309" s="77" t="s">
        <v>919</v>
      </c>
      <c r="G2309" s="77" t="s">
        <v>5381</v>
      </c>
      <c r="I2309"/>
      <c r="L2309" s="83"/>
    </row>
    <row r="2310" spans="1:12" x14ac:dyDescent="0.3">
      <c r="A2310" s="77" t="s">
        <v>5383</v>
      </c>
      <c r="B2310" s="77" t="s">
        <v>5384</v>
      </c>
      <c r="C2310" s="77" t="s">
        <v>885</v>
      </c>
      <c r="D2310" s="79"/>
      <c r="F2310" s="77" t="s">
        <v>885</v>
      </c>
      <c r="G2310" s="77" t="s">
        <v>5383</v>
      </c>
      <c r="I2310"/>
      <c r="L2310" s="83"/>
    </row>
    <row r="2311" spans="1:12" x14ac:dyDescent="0.3">
      <c r="A2311" s="77" t="s">
        <v>5385</v>
      </c>
      <c r="B2311" s="77" t="s">
        <v>5386</v>
      </c>
      <c r="C2311" s="77" t="s">
        <v>761</v>
      </c>
      <c r="D2311" s="79"/>
      <c r="F2311" s="77" t="s">
        <v>761</v>
      </c>
      <c r="G2311" s="77" t="s">
        <v>5385</v>
      </c>
      <c r="I2311"/>
      <c r="L2311" s="83"/>
    </row>
    <row r="2312" spans="1:12" x14ac:dyDescent="0.3">
      <c r="A2312" s="77" t="s">
        <v>5387</v>
      </c>
      <c r="B2312" s="77" t="s">
        <v>5388</v>
      </c>
      <c r="C2312" s="77" t="s">
        <v>694</v>
      </c>
      <c r="D2312" s="79"/>
      <c r="F2312" s="77" t="s">
        <v>694</v>
      </c>
      <c r="G2312" s="77" t="s">
        <v>5387</v>
      </c>
      <c r="I2312"/>
      <c r="L2312" s="83"/>
    </row>
    <row r="2313" spans="1:12" x14ac:dyDescent="0.3">
      <c r="A2313" s="77" t="s">
        <v>5389</v>
      </c>
      <c r="B2313" s="77" t="s">
        <v>5390</v>
      </c>
      <c r="C2313" s="77" t="s">
        <v>707</v>
      </c>
      <c r="D2313" s="79"/>
      <c r="F2313" s="77" t="s">
        <v>707</v>
      </c>
      <c r="G2313" s="77" t="s">
        <v>5389</v>
      </c>
      <c r="I2313"/>
      <c r="L2313" s="83"/>
    </row>
    <row r="2314" spans="1:12" x14ac:dyDescent="0.3">
      <c r="A2314" s="77" t="s">
        <v>5391</v>
      </c>
      <c r="B2314" s="77" t="s">
        <v>5392</v>
      </c>
      <c r="C2314" s="77" t="s">
        <v>892</v>
      </c>
      <c r="D2314" s="79"/>
      <c r="F2314" s="77" t="s">
        <v>892</v>
      </c>
      <c r="G2314" s="77" t="s">
        <v>5391</v>
      </c>
      <c r="I2314"/>
      <c r="L2314" s="83"/>
    </row>
    <row r="2315" spans="1:12" x14ac:dyDescent="0.3">
      <c r="A2315" s="77" t="s">
        <v>5393</v>
      </c>
      <c r="B2315" s="77" t="s">
        <v>5394</v>
      </c>
      <c r="C2315" s="77" t="s">
        <v>777</v>
      </c>
      <c r="D2315" s="79"/>
      <c r="F2315" s="77" t="s">
        <v>777</v>
      </c>
      <c r="G2315" s="77" t="s">
        <v>5393</v>
      </c>
      <c r="I2315"/>
      <c r="L2315" s="83"/>
    </row>
    <row r="2316" spans="1:12" x14ac:dyDescent="0.3">
      <c r="A2316" s="77" t="s">
        <v>5395</v>
      </c>
      <c r="B2316" s="77" t="s">
        <v>5396</v>
      </c>
      <c r="C2316" s="77" t="s">
        <v>837</v>
      </c>
      <c r="D2316" s="79"/>
      <c r="F2316" s="77" t="s">
        <v>837</v>
      </c>
      <c r="G2316" s="77" t="s">
        <v>5395</v>
      </c>
      <c r="I2316"/>
      <c r="L2316" s="83"/>
    </row>
    <row r="2317" spans="1:12" x14ac:dyDescent="0.3">
      <c r="A2317" s="77" t="s">
        <v>5397</v>
      </c>
      <c r="B2317" s="77" t="s">
        <v>5398</v>
      </c>
      <c r="C2317" s="77" t="s">
        <v>940</v>
      </c>
      <c r="D2317" s="79"/>
      <c r="F2317" s="77" t="s">
        <v>940</v>
      </c>
      <c r="G2317" s="77" t="s">
        <v>5397</v>
      </c>
      <c r="I2317"/>
      <c r="L2317" s="83"/>
    </row>
    <row r="2318" spans="1:12" x14ac:dyDescent="0.3">
      <c r="A2318" s="77" t="s">
        <v>5399</v>
      </c>
      <c r="B2318" s="77" t="s">
        <v>5400</v>
      </c>
      <c r="C2318" s="77" t="s">
        <v>670</v>
      </c>
      <c r="D2318" s="79"/>
      <c r="F2318" s="77" t="s">
        <v>670</v>
      </c>
      <c r="G2318" s="77" t="s">
        <v>5399</v>
      </c>
      <c r="I2318"/>
      <c r="L2318" s="83"/>
    </row>
    <row r="2319" spans="1:12" x14ac:dyDescent="0.3">
      <c r="A2319" s="77" t="s">
        <v>5401</v>
      </c>
      <c r="B2319" s="77" t="s">
        <v>5402</v>
      </c>
      <c r="C2319" s="77" t="s">
        <v>925</v>
      </c>
      <c r="D2319" s="79"/>
      <c r="F2319" s="77" t="s">
        <v>925</v>
      </c>
      <c r="G2319" s="77" t="s">
        <v>5401</v>
      </c>
      <c r="I2319"/>
      <c r="L2319" s="83"/>
    </row>
    <row r="2320" spans="1:12" x14ac:dyDescent="0.3">
      <c r="A2320" s="77" t="s">
        <v>5403</v>
      </c>
      <c r="B2320" s="77" t="s">
        <v>5404</v>
      </c>
      <c r="C2320" s="77" t="s">
        <v>715</v>
      </c>
      <c r="D2320" s="79"/>
      <c r="F2320" s="77" t="s">
        <v>715</v>
      </c>
      <c r="G2320" s="77" t="s">
        <v>5403</v>
      </c>
      <c r="I2320"/>
      <c r="L2320" s="83"/>
    </row>
    <row r="2321" spans="1:12" x14ac:dyDescent="0.3">
      <c r="A2321" s="77" t="s">
        <v>5405</v>
      </c>
      <c r="B2321" s="77" t="s">
        <v>5406</v>
      </c>
      <c r="C2321" s="77" t="s">
        <v>797</v>
      </c>
      <c r="D2321" s="79"/>
      <c r="F2321" s="77" t="s">
        <v>797</v>
      </c>
      <c r="G2321" s="77" t="s">
        <v>5405</v>
      </c>
      <c r="I2321"/>
      <c r="L2321" s="83"/>
    </row>
    <row r="2322" spans="1:12" x14ac:dyDescent="0.3">
      <c r="A2322" s="77" t="s">
        <v>5407</v>
      </c>
      <c r="B2322" s="77" t="s">
        <v>5408</v>
      </c>
      <c r="C2322" s="77" t="s">
        <v>892</v>
      </c>
      <c r="D2322" s="79"/>
      <c r="F2322" s="77" t="s">
        <v>892</v>
      </c>
      <c r="G2322" s="77" t="s">
        <v>5407</v>
      </c>
      <c r="I2322"/>
      <c r="L2322" s="83"/>
    </row>
    <row r="2323" spans="1:12" x14ac:dyDescent="0.3">
      <c r="A2323" s="77" t="s">
        <v>5409</v>
      </c>
      <c r="B2323" s="77" t="s">
        <v>5410</v>
      </c>
      <c r="C2323" s="77" t="s">
        <v>729</v>
      </c>
      <c r="D2323" s="79"/>
      <c r="F2323" s="77" t="s">
        <v>729</v>
      </c>
      <c r="G2323" s="77" t="s">
        <v>5409</v>
      </c>
      <c r="I2323"/>
      <c r="L2323" s="83"/>
    </row>
    <row r="2324" spans="1:12" x14ac:dyDescent="0.3">
      <c r="A2324" s="77" t="s">
        <v>5411</v>
      </c>
      <c r="B2324" s="77" t="s">
        <v>5412</v>
      </c>
      <c r="C2324" s="77" t="s">
        <v>850</v>
      </c>
      <c r="D2324" s="79"/>
      <c r="F2324" s="77" t="s">
        <v>850</v>
      </c>
      <c r="G2324" s="77" t="s">
        <v>5411</v>
      </c>
      <c r="I2324"/>
      <c r="L2324" s="83"/>
    </row>
    <row r="2325" spans="1:12" x14ac:dyDescent="0.3">
      <c r="A2325" s="77" t="s">
        <v>5413</v>
      </c>
      <c r="B2325" s="77" t="s">
        <v>5414</v>
      </c>
      <c r="C2325" s="77" t="s">
        <v>706</v>
      </c>
      <c r="D2325" s="79"/>
      <c r="F2325" s="77" t="s">
        <v>706</v>
      </c>
      <c r="G2325" s="77" t="s">
        <v>5413</v>
      </c>
      <c r="I2325"/>
      <c r="L2325" s="83"/>
    </row>
    <row r="2326" spans="1:12" x14ac:dyDescent="0.3">
      <c r="A2326" s="77" t="s">
        <v>5415</v>
      </c>
      <c r="B2326" s="77" t="s">
        <v>5416</v>
      </c>
      <c r="C2326" s="77" t="s">
        <v>667</v>
      </c>
      <c r="D2326" s="79"/>
      <c r="F2326" s="77" t="s">
        <v>667</v>
      </c>
      <c r="G2326" s="77" t="s">
        <v>5415</v>
      </c>
      <c r="I2326"/>
      <c r="L2326" s="83"/>
    </row>
    <row r="2327" spans="1:12" x14ac:dyDescent="0.3">
      <c r="A2327" s="77" t="s">
        <v>5417</v>
      </c>
      <c r="B2327" s="77" t="s">
        <v>5418</v>
      </c>
      <c r="C2327" s="77" t="s">
        <v>736</v>
      </c>
      <c r="D2327" s="79"/>
      <c r="F2327" s="77" t="s">
        <v>736</v>
      </c>
      <c r="G2327" s="77" t="s">
        <v>5417</v>
      </c>
      <c r="I2327"/>
      <c r="L2327" s="83"/>
    </row>
    <row r="2328" spans="1:12" x14ac:dyDescent="0.3">
      <c r="A2328" s="77" t="s">
        <v>5419</v>
      </c>
      <c r="B2328" s="77" t="s">
        <v>5420</v>
      </c>
      <c r="C2328" s="77" t="s">
        <v>830</v>
      </c>
      <c r="D2328" s="79"/>
      <c r="F2328" s="77" t="s">
        <v>830</v>
      </c>
      <c r="G2328" s="77" t="s">
        <v>5419</v>
      </c>
      <c r="I2328"/>
      <c r="L2328" s="83"/>
    </row>
    <row r="2329" spans="1:12" x14ac:dyDescent="0.3">
      <c r="A2329" s="77" t="s">
        <v>5421</v>
      </c>
      <c r="B2329" s="77" t="s">
        <v>5422</v>
      </c>
      <c r="C2329" s="77" t="s">
        <v>940</v>
      </c>
      <c r="D2329" s="79"/>
      <c r="F2329" s="77" t="s">
        <v>940</v>
      </c>
      <c r="G2329" s="77" t="s">
        <v>5421</v>
      </c>
      <c r="I2329"/>
      <c r="L2329" s="83"/>
    </row>
    <row r="2330" spans="1:12" x14ac:dyDescent="0.3">
      <c r="A2330" s="77" t="s">
        <v>5423</v>
      </c>
      <c r="B2330" s="77" t="s">
        <v>5424</v>
      </c>
      <c r="C2330" s="77" t="s">
        <v>674</v>
      </c>
      <c r="D2330" s="79"/>
      <c r="F2330" s="77" t="s">
        <v>674</v>
      </c>
      <c r="G2330" s="77" t="s">
        <v>5423</v>
      </c>
      <c r="I2330"/>
      <c r="L2330" s="83"/>
    </row>
    <row r="2331" spans="1:12" x14ac:dyDescent="0.3">
      <c r="A2331" s="77" t="s">
        <v>5425</v>
      </c>
      <c r="B2331" s="77" t="s">
        <v>5426</v>
      </c>
      <c r="C2331" s="77" t="s">
        <v>885</v>
      </c>
      <c r="D2331" s="79"/>
      <c r="F2331" s="77" t="s">
        <v>885</v>
      </c>
      <c r="G2331" s="77" t="s">
        <v>5425</v>
      </c>
      <c r="I2331"/>
      <c r="L2331" s="83"/>
    </row>
    <row r="2332" spans="1:12" x14ac:dyDescent="0.3">
      <c r="A2332" s="77" t="s">
        <v>5427</v>
      </c>
      <c r="B2332" s="77" t="s">
        <v>5428</v>
      </c>
      <c r="C2332" s="77" t="s">
        <v>707</v>
      </c>
      <c r="D2332" s="79"/>
      <c r="F2332" s="77" t="s">
        <v>707</v>
      </c>
      <c r="G2332" s="77" t="s">
        <v>5427</v>
      </c>
      <c r="I2332"/>
      <c r="L2332" s="83"/>
    </row>
    <row r="2333" spans="1:12" x14ac:dyDescent="0.3">
      <c r="A2333" s="77" t="s">
        <v>5429</v>
      </c>
      <c r="B2333" s="77" t="s">
        <v>5430</v>
      </c>
      <c r="C2333" s="77" t="s">
        <v>683</v>
      </c>
      <c r="D2333" s="79"/>
      <c r="F2333" s="77" t="s">
        <v>683</v>
      </c>
      <c r="G2333" s="77" t="s">
        <v>5429</v>
      </c>
      <c r="I2333"/>
      <c r="L2333" s="83"/>
    </row>
    <row r="2334" spans="1:12" x14ac:dyDescent="0.3">
      <c r="A2334" s="77" t="s">
        <v>5431</v>
      </c>
      <c r="B2334" s="77" t="s">
        <v>5432</v>
      </c>
      <c r="C2334" s="77" t="s">
        <v>963</v>
      </c>
      <c r="D2334" s="79"/>
      <c r="F2334" s="77" t="s">
        <v>963</v>
      </c>
      <c r="G2334" s="77" t="s">
        <v>5431</v>
      </c>
      <c r="I2334"/>
      <c r="L2334" s="83"/>
    </row>
    <row r="2335" spans="1:12" x14ac:dyDescent="0.3">
      <c r="A2335" s="77" t="s">
        <v>5433</v>
      </c>
      <c r="B2335" s="77" t="s">
        <v>5434</v>
      </c>
      <c r="C2335" s="77" t="s">
        <v>800</v>
      </c>
      <c r="D2335" s="79"/>
      <c r="F2335" s="77" t="s">
        <v>800</v>
      </c>
      <c r="G2335" s="77" t="s">
        <v>5433</v>
      </c>
      <c r="I2335"/>
      <c r="L2335" s="83"/>
    </row>
    <row r="2336" spans="1:12" x14ac:dyDescent="0.3">
      <c r="A2336" s="77" t="s">
        <v>5435</v>
      </c>
      <c r="B2336" s="77" t="s">
        <v>5436</v>
      </c>
      <c r="C2336" s="77" t="s">
        <v>732</v>
      </c>
      <c r="D2336" s="79"/>
      <c r="F2336" s="77" t="s">
        <v>732</v>
      </c>
      <c r="G2336" s="77" t="s">
        <v>5435</v>
      </c>
      <c r="I2336"/>
      <c r="L2336" s="83"/>
    </row>
    <row r="2337" spans="1:12" x14ac:dyDescent="0.3">
      <c r="A2337" s="77" t="s">
        <v>5437</v>
      </c>
      <c r="B2337" s="77" t="s">
        <v>5438</v>
      </c>
      <c r="C2337" s="77" t="s">
        <v>743</v>
      </c>
      <c r="D2337" s="79"/>
      <c r="F2337" s="77" t="s">
        <v>743</v>
      </c>
      <c r="G2337" s="77" t="s">
        <v>5437</v>
      </c>
      <c r="I2337"/>
      <c r="L2337" s="83"/>
    </row>
    <row r="2338" spans="1:12" x14ac:dyDescent="0.3">
      <c r="A2338" s="77" t="s">
        <v>5439</v>
      </c>
      <c r="B2338" s="77" t="s">
        <v>5440</v>
      </c>
      <c r="C2338" s="77" t="s">
        <v>836</v>
      </c>
      <c r="D2338" s="79"/>
      <c r="F2338" s="77" t="s">
        <v>836</v>
      </c>
      <c r="G2338" s="77" t="s">
        <v>5439</v>
      </c>
      <c r="I2338"/>
      <c r="L2338" s="83"/>
    </row>
    <row r="2339" spans="1:12" x14ac:dyDescent="0.3">
      <c r="A2339" s="77" t="s">
        <v>5441</v>
      </c>
      <c r="B2339" s="77" t="s">
        <v>5442</v>
      </c>
      <c r="C2339" s="77" t="s">
        <v>940</v>
      </c>
      <c r="D2339" s="79"/>
      <c r="F2339" s="77" t="s">
        <v>940</v>
      </c>
      <c r="G2339" s="77" t="s">
        <v>5441</v>
      </c>
      <c r="I2339"/>
      <c r="L2339" s="83"/>
    </row>
    <row r="2340" spans="1:12" x14ac:dyDescent="0.3">
      <c r="A2340" s="77" t="s">
        <v>5443</v>
      </c>
      <c r="B2340" s="77" t="s">
        <v>5444</v>
      </c>
      <c r="C2340" s="77" t="s">
        <v>725</v>
      </c>
      <c r="D2340" s="79"/>
      <c r="F2340" s="77" t="s">
        <v>725</v>
      </c>
      <c r="G2340" s="77" t="s">
        <v>5443</v>
      </c>
      <c r="I2340"/>
      <c r="L2340" s="83"/>
    </row>
    <row r="2341" spans="1:12" x14ac:dyDescent="0.3">
      <c r="A2341" s="77" t="s">
        <v>5445</v>
      </c>
      <c r="B2341" s="77" t="s">
        <v>5446</v>
      </c>
      <c r="C2341" s="77" t="s">
        <v>729</v>
      </c>
      <c r="D2341" s="79"/>
      <c r="F2341" s="77" t="s">
        <v>729</v>
      </c>
      <c r="G2341" s="77" t="s">
        <v>5445</v>
      </c>
      <c r="I2341"/>
      <c r="L2341" s="83"/>
    </row>
    <row r="2342" spans="1:12" x14ac:dyDescent="0.3">
      <c r="A2342" s="77" t="s">
        <v>5447</v>
      </c>
      <c r="B2342" s="77" t="s">
        <v>5448</v>
      </c>
      <c r="C2342" s="77" t="s">
        <v>908</v>
      </c>
      <c r="D2342" s="79"/>
      <c r="F2342" s="77" t="s">
        <v>908</v>
      </c>
      <c r="G2342" s="77" t="s">
        <v>5447</v>
      </c>
      <c r="I2342"/>
      <c r="L2342" s="83"/>
    </row>
    <row r="2343" spans="1:12" x14ac:dyDescent="0.3">
      <c r="A2343" s="77" t="s">
        <v>5449</v>
      </c>
      <c r="B2343" s="77" t="s">
        <v>5450</v>
      </c>
      <c r="C2343" s="77" t="s">
        <v>963</v>
      </c>
      <c r="D2343" s="79"/>
      <c r="F2343" s="77" t="s">
        <v>963</v>
      </c>
      <c r="G2343" s="77" t="s">
        <v>5449</v>
      </c>
      <c r="I2343"/>
      <c r="L2343" s="83"/>
    </row>
    <row r="2344" spans="1:12" x14ac:dyDescent="0.3">
      <c r="A2344" s="77" t="s">
        <v>5451</v>
      </c>
      <c r="B2344" s="77" t="s">
        <v>5452</v>
      </c>
      <c r="C2344" s="77" t="s">
        <v>833</v>
      </c>
      <c r="D2344" s="79"/>
      <c r="F2344" s="77" t="s">
        <v>833</v>
      </c>
      <c r="G2344" s="77" t="s">
        <v>5451</v>
      </c>
      <c r="I2344"/>
      <c r="L2344" s="83"/>
    </row>
    <row r="2345" spans="1:12" x14ac:dyDescent="0.3">
      <c r="A2345" s="77" t="s">
        <v>5453</v>
      </c>
      <c r="B2345" s="77" t="s">
        <v>5454</v>
      </c>
      <c r="C2345" s="77" t="s">
        <v>694</v>
      </c>
      <c r="D2345" s="79"/>
      <c r="F2345" s="77" t="s">
        <v>694</v>
      </c>
      <c r="G2345" s="77" t="s">
        <v>5453</v>
      </c>
      <c r="I2345"/>
      <c r="L2345" s="83"/>
    </row>
    <row r="2346" spans="1:12" x14ac:dyDescent="0.3">
      <c r="A2346" s="77" t="s">
        <v>5455</v>
      </c>
      <c r="B2346" s="77" t="s">
        <v>5456</v>
      </c>
      <c r="C2346" s="77" t="s">
        <v>940</v>
      </c>
      <c r="D2346" s="79"/>
      <c r="F2346" s="77" t="s">
        <v>940</v>
      </c>
      <c r="G2346" s="77" t="s">
        <v>5455</v>
      </c>
      <c r="I2346"/>
      <c r="L2346" s="83"/>
    </row>
    <row r="2347" spans="1:12" x14ac:dyDescent="0.3">
      <c r="A2347" s="77" t="s">
        <v>5457</v>
      </c>
      <c r="B2347" s="77" t="s">
        <v>5458</v>
      </c>
      <c r="C2347" s="77" t="s">
        <v>846</v>
      </c>
      <c r="D2347" s="79"/>
      <c r="F2347" s="77" t="s">
        <v>846</v>
      </c>
      <c r="G2347" s="77" t="s">
        <v>5457</v>
      </c>
      <c r="I2347"/>
      <c r="L2347" s="83"/>
    </row>
    <row r="2348" spans="1:12" x14ac:dyDescent="0.3">
      <c r="A2348" s="77" t="s">
        <v>5459</v>
      </c>
      <c r="B2348" s="77" t="s">
        <v>5460</v>
      </c>
      <c r="C2348" s="77" t="s">
        <v>868</v>
      </c>
      <c r="D2348" s="79"/>
      <c r="F2348" s="77" t="s">
        <v>868</v>
      </c>
      <c r="G2348" s="77" t="s">
        <v>5459</v>
      </c>
      <c r="I2348"/>
      <c r="L2348" s="83"/>
    </row>
    <row r="2349" spans="1:12" x14ac:dyDescent="0.3">
      <c r="A2349" s="77" t="s">
        <v>5461</v>
      </c>
      <c r="B2349" s="77" t="s">
        <v>5462</v>
      </c>
      <c r="C2349" s="77" t="s">
        <v>809</v>
      </c>
      <c r="D2349" s="79"/>
      <c r="F2349" s="77" t="s">
        <v>809</v>
      </c>
      <c r="G2349" s="77" t="s">
        <v>5461</v>
      </c>
      <c r="I2349"/>
      <c r="L2349" s="83"/>
    </row>
    <row r="2350" spans="1:12" x14ac:dyDescent="0.3">
      <c r="A2350" s="77" t="s">
        <v>5463</v>
      </c>
      <c r="B2350" s="77" t="s">
        <v>5464</v>
      </c>
      <c r="C2350" s="77" t="s">
        <v>953</v>
      </c>
      <c r="D2350" s="79"/>
      <c r="F2350" s="77" t="s">
        <v>953</v>
      </c>
      <c r="G2350" s="77" t="s">
        <v>5463</v>
      </c>
      <c r="I2350"/>
      <c r="L2350" s="83"/>
    </row>
    <row r="2351" spans="1:12" x14ac:dyDescent="0.3">
      <c r="A2351" s="77" t="s">
        <v>5465</v>
      </c>
      <c r="B2351" s="77" t="s">
        <v>5466</v>
      </c>
      <c r="C2351" s="77" t="s">
        <v>893</v>
      </c>
      <c r="D2351" s="79"/>
      <c r="F2351" s="77" t="s">
        <v>893</v>
      </c>
      <c r="G2351" s="77" t="s">
        <v>5465</v>
      </c>
      <c r="I2351"/>
      <c r="L2351" s="83"/>
    </row>
    <row r="2352" spans="1:12" x14ac:dyDescent="0.3">
      <c r="A2352" s="77" t="s">
        <v>5467</v>
      </c>
      <c r="B2352" s="77" t="s">
        <v>5468</v>
      </c>
      <c r="C2352" s="77" t="s">
        <v>725</v>
      </c>
      <c r="D2352" s="79"/>
      <c r="F2352" s="77" t="s">
        <v>725</v>
      </c>
      <c r="G2352" s="77" t="s">
        <v>5467</v>
      </c>
      <c r="I2352"/>
      <c r="L2352" s="83"/>
    </row>
    <row r="2353" spans="1:12" x14ac:dyDescent="0.3">
      <c r="A2353" s="77" t="s">
        <v>5469</v>
      </c>
      <c r="B2353" s="77" t="s">
        <v>5470</v>
      </c>
      <c r="C2353" s="77" t="s">
        <v>767</v>
      </c>
      <c r="D2353" s="79"/>
      <c r="F2353" s="77" t="s">
        <v>767</v>
      </c>
      <c r="G2353" s="77" t="s">
        <v>5469</v>
      </c>
      <c r="I2353"/>
      <c r="L2353" s="83"/>
    </row>
    <row r="2354" spans="1:12" x14ac:dyDescent="0.3">
      <c r="A2354" s="77" t="s">
        <v>5471</v>
      </c>
      <c r="B2354" s="77" t="s">
        <v>5472</v>
      </c>
      <c r="C2354" s="77" t="s">
        <v>671</v>
      </c>
      <c r="D2354" s="79"/>
      <c r="F2354" s="77" t="s">
        <v>671</v>
      </c>
      <c r="G2354" s="77" t="s">
        <v>5471</v>
      </c>
      <c r="I2354"/>
      <c r="L2354" s="83"/>
    </row>
    <row r="2355" spans="1:12" x14ac:dyDescent="0.3">
      <c r="A2355" s="77" t="s">
        <v>5473</v>
      </c>
      <c r="B2355" s="77" t="s">
        <v>5474</v>
      </c>
      <c r="C2355" s="77" t="s">
        <v>898</v>
      </c>
      <c r="D2355" s="79"/>
      <c r="F2355" s="77" t="s">
        <v>898</v>
      </c>
      <c r="G2355" s="77" t="s">
        <v>5473</v>
      </c>
      <c r="I2355"/>
      <c r="L2355" s="83"/>
    </row>
    <row r="2356" spans="1:12" x14ac:dyDescent="0.3">
      <c r="A2356" s="77" t="s">
        <v>5475</v>
      </c>
      <c r="B2356" s="77" t="s">
        <v>5476</v>
      </c>
      <c r="C2356" s="77" t="s">
        <v>666</v>
      </c>
      <c r="D2356" s="79"/>
      <c r="F2356" s="77" t="s">
        <v>666</v>
      </c>
      <c r="G2356" s="77" t="s">
        <v>5475</v>
      </c>
      <c r="I2356"/>
      <c r="L2356" s="83"/>
    </row>
    <row r="2357" spans="1:12" x14ac:dyDescent="0.3">
      <c r="A2357" s="77" t="s">
        <v>5477</v>
      </c>
      <c r="B2357" s="77" t="s">
        <v>5478</v>
      </c>
      <c r="C2357" s="77" t="s">
        <v>674</v>
      </c>
      <c r="D2357" s="79"/>
      <c r="F2357" s="77" t="s">
        <v>674</v>
      </c>
      <c r="G2357" s="77" t="s">
        <v>5477</v>
      </c>
      <c r="I2357"/>
      <c r="L2357" s="83"/>
    </row>
    <row r="2358" spans="1:12" x14ac:dyDescent="0.3">
      <c r="A2358" s="77" t="s">
        <v>5479</v>
      </c>
      <c r="B2358" s="77" t="s">
        <v>5480</v>
      </c>
      <c r="C2358" s="77" t="s">
        <v>829</v>
      </c>
      <c r="D2358" s="79"/>
      <c r="F2358" s="77" t="s">
        <v>829</v>
      </c>
      <c r="G2358" s="77" t="s">
        <v>5479</v>
      </c>
      <c r="I2358"/>
      <c r="L2358" s="83"/>
    </row>
    <row r="2359" spans="1:12" x14ac:dyDescent="0.3">
      <c r="A2359" s="77" t="s">
        <v>5481</v>
      </c>
      <c r="B2359" s="77" t="s">
        <v>5482</v>
      </c>
      <c r="C2359" s="77" t="s">
        <v>863</v>
      </c>
      <c r="D2359" s="79"/>
      <c r="F2359" s="77" t="s">
        <v>863</v>
      </c>
      <c r="G2359" s="77" t="s">
        <v>5481</v>
      </c>
      <c r="I2359"/>
      <c r="L2359" s="83"/>
    </row>
    <row r="2360" spans="1:12" x14ac:dyDescent="0.3">
      <c r="A2360" s="77" t="s">
        <v>5483</v>
      </c>
      <c r="B2360" s="77" t="s">
        <v>5484</v>
      </c>
      <c r="C2360" s="77" t="s">
        <v>725</v>
      </c>
      <c r="D2360" s="79"/>
      <c r="F2360" s="77" t="s">
        <v>725</v>
      </c>
      <c r="G2360" s="77" t="s">
        <v>5483</v>
      </c>
      <c r="I2360"/>
      <c r="L2360" s="83"/>
    </row>
    <row r="2361" spans="1:12" x14ac:dyDescent="0.3">
      <c r="A2361" s="77" t="s">
        <v>5485</v>
      </c>
      <c r="B2361" s="77" t="s">
        <v>5486</v>
      </c>
      <c r="C2361" s="77" t="s">
        <v>699</v>
      </c>
      <c r="D2361" s="79"/>
      <c r="F2361" s="77" t="s">
        <v>699</v>
      </c>
      <c r="G2361" s="77" t="s">
        <v>5485</v>
      </c>
      <c r="I2361"/>
      <c r="L2361" s="83"/>
    </row>
    <row r="2362" spans="1:12" x14ac:dyDescent="0.3">
      <c r="A2362" s="77" t="s">
        <v>5487</v>
      </c>
      <c r="B2362" s="77" t="s">
        <v>5488</v>
      </c>
      <c r="C2362" s="77" t="s">
        <v>937</v>
      </c>
      <c r="D2362" s="79"/>
      <c r="F2362" s="77" t="s">
        <v>937</v>
      </c>
      <c r="G2362" s="77" t="s">
        <v>5487</v>
      </c>
      <c r="I2362"/>
      <c r="L2362" s="83"/>
    </row>
    <row r="2363" spans="1:12" x14ac:dyDescent="0.3">
      <c r="A2363" s="77" t="s">
        <v>5489</v>
      </c>
      <c r="B2363" s="77" t="s">
        <v>5490</v>
      </c>
      <c r="C2363" s="77" t="s">
        <v>732</v>
      </c>
      <c r="D2363" s="79"/>
      <c r="F2363" s="77" t="s">
        <v>732</v>
      </c>
      <c r="G2363" s="77" t="s">
        <v>5489</v>
      </c>
      <c r="I2363"/>
      <c r="L2363" s="83"/>
    </row>
    <row r="2364" spans="1:12" x14ac:dyDescent="0.3">
      <c r="A2364" s="77" t="s">
        <v>5491</v>
      </c>
      <c r="B2364" s="77" t="s">
        <v>5492</v>
      </c>
      <c r="C2364" s="77" t="s">
        <v>732</v>
      </c>
      <c r="D2364" s="79"/>
      <c r="F2364" s="77" t="s">
        <v>732</v>
      </c>
      <c r="G2364" s="77" t="s">
        <v>5491</v>
      </c>
      <c r="I2364"/>
      <c r="L2364" s="83"/>
    </row>
    <row r="2365" spans="1:12" x14ac:dyDescent="0.3">
      <c r="A2365" s="77" t="s">
        <v>5493</v>
      </c>
      <c r="B2365" s="77" t="s">
        <v>5494</v>
      </c>
      <c r="C2365" s="77" t="s">
        <v>703</v>
      </c>
      <c r="D2365" s="79"/>
      <c r="F2365" s="77" t="s">
        <v>703</v>
      </c>
      <c r="G2365" s="77" t="s">
        <v>5493</v>
      </c>
      <c r="I2365"/>
      <c r="L2365" s="83"/>
    </row>
    <row r="2366" spans="1:12" x14ac:dyDescent="0.3">
      <c r="A2366" s="77" t="s">
        <v>5495</v>
      </c>
      <c r="B2366" s="77" t="s">
        <v>5496</v>
      </c>
      <c r="C2366" s="77" t="s">
        <v>699</v>
      </c>
      <c r="D2366" s="79"/>
      <c r="F2366" s="77" t="s">
        <v>699</v>
      </c>
      <c r="G2366" s="77" t="s">
        <v>5495</v>
      </c>
      <c r="I2366"/>
      <c r="L2366" s="83"/>
    </row>
    <row r="2367" spans="1:12" x14ac:dyDescent="0.3">
      <c r="A2367" s="77" t="s">
        <v>5497</v>
      </c>
      <c r="B2367" s="77" t="s">
        <v>5498</v>
      </c>
      <c r="C2367" s="77" t="s">
        <v>671</v>
      </c>
      <c r="D2367" s="79"/>
      <c r="F2367" s="77" t="s">
        <v>671</v>
      </c>
      <c r="G2367" s="77" t="s">
        <v>5497</v>
      </c>
      <c r="I2367"/>
      <c r="L2367" s="83"/>
    </row>
    <row r="2368" spans="1:12" x14ac:dyDescent="0.3">
      <c r="A2368" s="77" t="s">
        <v>5499</v>
      </c>
      <c r="B2368" s="77" t="s">
        <v>5500</v>
      </c>
      <c r="C2368" s="77" t="s">
        <v>782</v>
      </c>
      <c r="D2368" s="79"/>
      <c r="F2368" s="77" t="s">
        <v>782</v>
      </c>
      <c r="G2368" s="77" t="s">
        <v>5499</v>
      </c>
      <c r="I2368"/>
      <c r="L2368" s="83"/>
    </row>
    <row r="2369" spans="1:12" x14ac:dyDescent="0.3">
      <c r="A2369" s="77" t="s">
        <v>5501</v>
      </c>
      <c r="B2369" s="77" t="s">
        <v>5502</v>
      </c>
      <c r="C2369" s="77" t="s">
        <v>893</v>
      </c>
      <c r="D2369" s="79"/>
      <c r="F2369" s="77" t="s">
        <v>893</v>
      </c>
      <c r="G2369" s="77" t="s">
        <v>5501</v>
      </c>
      <c r="I2369"/>
      <c r="L2369" s="83"/>
    </row>
    <row r="2370" spans="1:12" x14ac:dyDescent="0.3">
      <c r="A2370" s="77" t="s">
        <v>5503</v>
      </c>
      <c r="B2370" s="77" t="s">
        <v>5504</v>
      </c>
      <c r="C2370" s="77" t="s">
        <v>777</v>
      </c>
      <c r="D2370" s="79"/>
      <c r="F2370" s="77" t="s">
        <v>777</v>
      </c>
      <c r="G2370" s="77" t="s">
        <v>5503</v>
      </c>
      <c r="I2370"/>
      <c r="L2370" s="83"/>
    </row>
    <row r="2371" spans="1:12" x14ac:dyDescent="0.3">
      <c r="A2371" s="77" t="s">
        <v>5505</v>
      </c>
      <c r="B2371" s="77" t="s">
        <v>5506</v>
      </c>
      <c r="C2371" s="77" t="s">
        <v>893</v>
      </c>
      <c r="D2371" s="79"/>
      <c r="F2371" s="77" t="s">
        <v>893</v>
      </c>
      <c r="G2371" s="77" t="s">
        <v>5505</v>
      </c>
      <c r="I2371"/>
      <c r="L2371" s="83"/>
    </row>
    <row r="2372" spans="1:12" x14ac:dyDescent="0.3">
      <c r="A2372" s="77" t="s">
        <v>5507</v>
      </c>
      <c r="B2372" s="77" t="s">
        <v>5508</v>
      </c>
      <c r="C2372" s="77" t="s">
        <v>703</v>
      </c>
      <c r="D2372" s="79"/>
      <c r="F2372" s="77" t="s">
        <v>703</v>
      </c>
      <c r="G2372" s="77" t="s">
        <v>5507</v>
      </c>
      <c r="I2372"/>
      <c r="L2372" s="83"/>
    </row>
    <row r="2373" spans="1:12" x14ac:dyDescent="0.3">
      <c r="A2373" s="77" t="s">
        <v>5509</v>
      </c>
      <c r="B2373" s="77" t="s">
        <v>5510</v>
      </c>
      <c r="C2373" s="77" t="s">
        <v>732</v>
      </c>
      <c r="D2373" s="79"/>
      <c r="F2373" s="77" t="s">
        <v>732</v>
      </c>
      <c r="G2373" s="77" t="s">
        <v>5509</v>
      </c>
      <c r="I2373"/>
      <c r="L2373" s="83"/>
    </row>
    <row r="2374" spans="1:12" x14ac:dyDescent="0.3">
      <c r="A2374" s="77" t="s">
        <v>5511</v>
      </c>
      <c r="B2374" s="77" t="s">
        <v>5512</v>
      </c>
      <c r="C2374" s="77" t="s">
        <v>694</v>
      </c>
      <c r="D2374" s="79"/>
      <c r="F2374" s="77" t="s">
        <v>694</v>
      </c>
      <c r="G2374" s="77" t="s">
        <v>5511</v>
      </c>
      <c r="I2374"/>
      <c r="L2374" s="83"/>
    </row>
    <row r="2375" spans="1:12" x14ac:dyDescent="0.3">
      <c r="A2375" s="77" t="s">
        <v>5513</v>
      </c>
      <c r="B2375" s="77" t="s">
        <v>5514</v>
      </c>
      <c r="C2375" s="77" t="s">
        <v>829</v>
      </c>
      <c r="D2375" s="79"/>
      <c r="F2375" s="77" t="s">
        <v>829</v>
      </c>
      <c r="G2375" s="77" t="s">
        <v>5513</v>
      </c>
      <c r="I2375"/>
      <c r="L2375" s="83"/>
    </row>
    <row r="2376" spans="1:12" x14ac:dyDescent="0.3">
      <c r="A2376" s="77" t="s">
        <v>5515</v>
      </c>
      <c r="B2376" s="77" t="s">
        <v>5516</v>
      </c>
      <c r="C2376" s="77" t="s">
        <v>776</v>
      </c>
      <c r="D2376" s="79"/>
      <c r="F2376" s="77" t="s">
        <v>776</v>
      </c>
      <c r="G2376" s="77" t="s">
        <v>5515</v>
      </c>
      <c r="I2376"/>
      <c r="L2376" s="83"/>
    </row>
    <row r="2377" spans="1:12" x14ac:dyDescent="0.3">
      <c r="A2377" s="77" t="s">
        <v>5517</v>
      </c>
      <c r="B2377" s="77" t="s">
        <v>5518</v>
      </c>
      <c r="C2377" s="77" t="s">
        <v>873</v>
      </c>
      <c r="D2377" s="79"/>
      <c r="F2377" s="77" t="s">
        <v>873</v>
      </c>
      <c r="G2377" s="77" t="s">
        <v>5517</v>
      </c>
      <c r="I2377"/>
      <c r="L2377" s="83"/>
    </row>
    <row r="2378" spans="1:12" x14ac:dyDescent="0.3">
      <c r="A2378" s="77" t="s">
        <v>5519</v>
      </c>
      <c r="B2378" s="77" t="s">
        <v>5520</v>
      </c>
      <c r="C2378" s="77" t="s">
        <v>882</v>
      </c>
      <c r="D2378" s="79"/>
      <c r="F2378" s="77" t="s">
        <v>882</v>
      </c>
      <c r="G2378" s="77" t="s">
        <v>5519</v>
      </c>
      <c r="I2378"/>
      <c r="L2378" s="83"/>
    </row>
    <row r="2379" spans="1:12" x14ac:dyDescent="0.3">
      <c r="A2379" s="77" t="s">
        <v>5521</v>
      </c>
      <c r="B2379" s="77" t="s">
        <v>5522</v>
      </c>
      <c r="C2379" s="77" t="s">
        <v>953</v>
      </c>
      <c r="D2379" s="79"/>
      <c r="F2379" s="77" t="s">
        <v>953</v>
      </c>
      <c r="G2379" s="77" t="s">
        <v>5521</v>
      </c>
      <c r="I2379"/>
      <c r="L2379" s="83"/>
    </row>
    <row r="2380" spans="1:12" x14ac:dyDescent="0.3">
      <c r="A2380" s="77" t="s">
        <v>5523</v>
      </c>
      <c r="B2380" s="77" t="s">
        <v>5524</v>
      </c>
      <c r="C2380" s="77" t="s">
        <v>882</v>
      </c>
      <c r="D2380" s="79"/>
      <c r="F2380" s="77" t="s">
        <v>882</v>
      </c>
      <c r="G2380" s="77" t="s">
        <v>5523</v>
      </c>
      <c r="I2380"/>
      <c r="L2380" s="83"/>
    </row>
    <row r="2381" spans="1:12" x14ac:dyDescent="0.3">
      <c r="A2381" s="77" t="s">
        <v>5525</v>
      </c>
      <c r="B2381" s="77" t="s">
        <v>5526</v>
      </c>
      <c r="C2381" s="77" t="s">
        <v>940</v>
      </c>
      <c r="D2381" s="79"/>
      <c r="F2381" s="77" t="s">
        <v>940</v>
      </c>
      <c r="G2381" s="77" t="s">
        <v>5525</v>
      </c>
      <c r="I2381"/>
      <c r="L2381" s="83"/>
    </row>
    <row r="2382" spans="1:12" x14ac:dyDescent="0.3">
      <c r="A2382" s="77" t="s">
        <v>5527</v>
      </c>
      <c r="B2382" s="77" t="s">
        <v>5528</v>
      </c>
      <c r="C2382" s="77" t="s">
        <v>820</v>
      </c>
      <c r="D2382" s="79"/>
      <c r="F2382" s="77" t="s">
        <v>820</v>
      </c>
      <c r="G2382" s="77" t="s">
        <v>5527</v>
      </c>
      <c r="I2382"/>
      <c r="L2382" s="83"/>
    </row>
    <row r="2383" spans="1:12" x14ac:dyDescent="0.3">
      <c r="A2383" s="77" t="s">
        <v>5529</v>
      </c>
      <c r="B2383" s="77" t="s">
        <v>5530</v>
      </c>
      <c r="C2383" s="77" t="s">
        <v>794</v>
      </c>
      <c r="D2383" s="79"/>
      <c r="F2383" s="77" t="s">
        <v>794</v>
      </c>
      <c r="G2383" s="77" t="s">
        <v>5529</v>
      </c>
      <c r="I2383"/>
      <c r="L2383" s="83"/>
    </row>
    <row r="2384" spans="1:12" x14ac:dyDescent="0.3">
      <c r="A2384" s="77" t="s">
        <v>5531</v>
      </c>
      <c r="B2384" s="77" t="s">
        <v>5532</v>
      </c>
      <c r="C2384" s="77" t="s">
        <v>757</v>
      </c>
      <c r="D2384" s="79"/>
      <c r="F2384" s="77" t="s">
        <v>757</v>
      </c>
      <c r="G2384" s="77" t="s">
        <v>5531</v>
      </c>
      <c r="I2384"/>
      <c r="L2384" s="83"/>
    </row>
    <row r="2385" spans="1:12" x14ac:dyDescent="0.3">
      <c r="A2385" s="77" t="s">
        <v>5533</v>
      </c>
      <c r="B2385" s="77" t="s">
        <v>5534</v>
      </c>
      <c r="C2385" s="77" t="s">
        <v>687</v>
      </c>
      <c r="D2385" s="79"/>
      <c r="F2385" s="77" t="s">
        <v>687</v>
      </c>
      <c r="G2385" s="77" t="s">
        <v>5533</v>
      </c>
      <c r="I2385"/>
      <c r="L2385" s="83"/>
    </row>
    <row r="2386" spans="1:12" x14ac:dyDescent="0.3">
      <c r="A2386" s="77" t="s">
        <v>5535</v>
      </c>
      <c r="B2386" s="77" t="s">
        <v>5536</v>
      </c>
      <c r="C2386" s="77" t="s">
        <v>950</v>
      </c>
      <c r="D2386" s="79"/>
      <c r="F2386" s="77" t="s">
        <v>950</v>
      </c>
      <c r="G2386" s="77" t="s">
        <v>5535</v>
      </c>
      <c r="I2386"/>
      <c r="L2386" s="83"/>
    </row>
    <row r="2387" spans="1:12" x14ac:dyDescent="0.3">
      <c r="A2387" s="77" t="s">
        <v>5537</v>
      </c>
      <c r="B2387" s="77" t="s">
        <v>5538</v>
      </c>
      <c r="C2387" s="77" t="s">
        <v>817</v>
      </c>
      <c r="D2387" s="79"/>
      <c r="F2387" s="77" t="s">
        <v>817</v>
      </c>
      <c r="G2387" s="77" t="s">
        <v>5537</v>
      </c>
      <c r="I2387"/>
      <c r="L2387" s="83"/>
    </row>
    <row r="2388" spans="1:12" x14ac:dyDescent="0.3">
      <c r="A2388" s="77" t="s">
        <v>5539</v>
      </c>
      <c r="B2388" s="77" t="s">
        <v>5540</v>
      </c>
      <c r="C2388" s="77" t="s">
        <v>773</v>
      </c>
      <c r="D2388" s="79"/>
      <c r="F2388" s="77" t="s">
        <v>773</v>
      </c>
      <c r="G2388" s="77" t="s">
        <v>5539</v>
      </c>
      <c r="I2388"/>
      <c r="L2388" s="83"/>
    </row>
    <row r="2389" spans="1:12" x14ac:dyDescent="0.3">
      <c r="A2389" s="77" t="s">
        <v>5541</v>
      </c>
      <c r="B2389" s="77" t="s">
        <v>5542</v>
      </c>
      <c r="C2389" s="77" t="s">
        <v>761</v>
      </c>
      <c r="D2389" s="79"/>
      <c r="F2389" s="77" t="s">
        <v>761</v>
      </c>
      <c r="G2389" s="77" t="s">
        <v>5541</v>
      </c>
      <c r="I2389"/>
      <c r="L2389" s="83"/>
    </row>
    <row r="2390" spans="1:12" x14ac:dyDescent="0.3">
      <c r="A2390" s="77" t="s">
        <v>5543</v>
      </c>
      <c r="B2390" s="77" t="s">
        <v>5544</v>
      </c>
      <c r="C2390" s="77" t="s">
        <v>782</v>
      </c>
      <c r="D2390" s="79"/>
      <c r="F2390" s="77" t="s">
        <v>782</v>
      </c>
      <c r="G2390" s="77" t="s">
        <v>5543</v>
      </c>
      <c r="I2390"/>
      <c r="L2390" s="83"/>
    </row>
    <row r="2391" spans="1:12" x14ac:dyDescent="0.3">
      <c r="A2391" s="77" t="s">
        <v>5545</v>
      </c>
      <c r="B2391" s="77" t="s">
        <v>5546</v>
      </c>
      <c r="C2391" s="77" t="s">
        <v>675</v>
      </c>
      <c r="D2391" s="79"/>
      <c r="F2391" s="77" t="s">
        <v>675</v>
      </c>
      <c r="G2391" s="77" t="s">
        <v>5545</v>
      </c>
      <c r="I2391"/>
      <c r="L2391" s="83"/>
    </row>
    <row r="2392" spans="1:12" x14ac:dyDescent="0.3">
      <c r="A2392" s="77" t="s">
        <v>5547</v>
      </c>
      <c r="B2392" s="77" t="s">
        <v>5548</v>
      </c>
      <c r="C2392" s="77" t="s">
        <v>868</v>
      </c>
      <c r="D2392" s="79"/>
      <c r="F2392" s="77" t="s">
        <v>868</v>
      </c>
      <c r="G2392" s="77" t="s">
        <v>5547</v>
      </c>
      <c r="I2392"/>
      <c r="L2392" s="83"/>
    </row>
    <row r="2393" spans="1:12" x14ac:dyDescent="0.3">
      <c r="A2393" s="77" t="s">
        <v>5549</v>
      </c>
      <c r="B2393" s="77" t="s">
        <v>5550</v>
      </c>
      <c r="C2393" s="77" t="s">
        <v>863</v>
      </c>
      <c r="D2393" s="79"/>
      <c r="F2393" s="77" t="s">
        <v>863</v>
      </c>
      <c r="G2393" s="77" t="s">
        <v>5549</v>
      </c>
      <c r="I2393"/>
      <c r="L2393" s="83"/>
    </row>
    <row r="2394" spans="1:12" x14ac:dyDescent="0.3">
      <c r="A2394" s="77" t="s">
        <v>5551</v>
      </c>
      <c r="B2394" s="77" t="s">
        <v>5552</v>
      </c>
      <c r="C2394" s="77" t="s">
        <v>732</v>
      </c>
      <c r="D2394" s="79"/>
      <c r="F2394" s="77" t="s">
        <v>732</v>
      </c>
      <c r="G2394" s="77" t="s">
        <v>5551</v>
      </c>
      <c r="I2394"/>
      <c r="L2394" s="83"/>
    </row>
    <row r="2395" spans="1:12" x14ac:dyDescent="0.3">
      <c r="A2395" s="77" t="s">
        <v>5553</v>
      </c>
      <c r="B2395" s="77" t="s">
        <v>5554</v>
      </c>
      <c r="C2395" s="77" t="s">
        <v>702</v>
      </c>
      <c r="D2395" s="79"/>
      <c r="F2395" s="77" t="s">
        <v>702</v>
      </c>
      <c r="G2395" s="77" t="s">
        <v>5553</v>
      </c>
      <c r="I2395"/>
      <c r="L2395" s="83"/>
    </row>
    <row r="2396" spans="1:12" x14ac:dyDescent="0.3">
      <c r="A2396" s="77" t="s">
        <v>5555</v>
      </c>
      <c r="B2396" s="77" t="s">
        <v>5556</v>
      </c>
      <c r="C2396" s="77" t="s">
        <v>694</v>
      </c>
      <c r="D2396" s="79"/>
      <c r="F2396" s="77" t="s">
        <v>694</v>
      </c>
      <c r="G2396" s="77" t="s">
        <v>5555</v>
      </c>
      <c r="I2396"/>
      <c r="L2396" s="83"/>
    </row>
    <row r="2397" spans="1:12" x14ac:dyDescent="0.3">
      <c r="A2397" s="77" t="s">
        <v>5557</v>
      </c>
      <c r="B2397" s="77" t="s">
        <v>5558</v>
      </c>
      <c r="C2397" s="77" t="s">
        <v>797</v>
      </c>
      <c r="D2397" s="79"/>
      <c r="F2397" s="77" t="s">
        <v>797</v>
      </c>
      <c r="G2397" s="77" t="s">
        <v>5557</v>
      </c>
      <c r="I2397"/>
      <c r="L2397" s="83"/>
    </row>
    <row r="2398" spans="1:12" x14ac:dyDescent="0.3">
      <c r="A2398" s="77" t="s">
        <v>5559</v>
      </c>
      <c r="B2398" s="77" t="s">
        <v>5560</v>
      </c>
      <c r="C2398" s="77" t="s">
        <v>707</v>
      </c>
      <c r="D2398" s="79"/>
      <c r="F2398" s="77" t="s">
        <v>707</v>
      </c>
      <c r="G2398" s="77" t="s">
        <v>5559</v>
      </c>
      <c r="I2398"/>
      <c r="L2398" s="83"/>
    </row>
    <row r="2399" spans="1:12" x14ac:dyDescent="0.3">
      <c r="A2399" s="77" t="s">
        <v>5561</v>
      </c>
      <c r="B2399" s="77" t="s">
        <v>5562</v>
      </c>
      <c r="C2399" s="77" t="s">
        <v>707</v>
      </c>
      <c r="D2399" s="79"/>
      <c r="F2399" s="77" t="s">
        <v>707</v>
      </c>
      <c r="G2399" s="77" t="s">
        <v>5561</v>
      </c>
      <c r="I2399"/>
      <c r="L2399" s="83"/>
    </row>
    <row r="2400" spans="1:12" x14ac:dyDescent="0.3">
      <c r="A2400" s="77" t="s">
        <v>5563</v>
      </c>
      <c r="B2400" s="77" t="s">
        <v>5564</v>
      </c>
      <c r="C2400" s="77" t="s">
        <v>893</v>
      </c>
      <c r="D2400" s="79"/>
      <c r="F2400" s="77" t="s">
        <v>893</v>
      </c>
      <c r="G2400" s="77" t="s">
        <v>5563</v>
      </c>
      <c r="I2400"/>
      <c r="L2400" s="83"/>
    </row>
    <row r="2401" spans="1:12" x14ac:dyDescent="0.3">
      <c r="A2401" s="77" t="s">
        <v>5565</v>
      </c>
      <c r="B2401" s="77" t="s">
        <v>5566</v>
      </c>
      <c r="C2401" s="77" t="s">
        <v>694</v>
      </c>
      <c r="D2401" s="79"/>
      <c r="F2401" s="77" t="s">
        <v>694</v>
      </c>
      <c r="G2401" s="77" t="s">
        <v>5565</v>
      </c>
      <c r="I2401"/>
      <c r="L2401" s="83"/>
    </row>
    <row r="2402" spans="1:12" x14ac:dyDescent="0.3">
      <c r="A2402" s="77" t="s">
        <v>5567</v>
      </c>
      <c r="B2402" s="77" t="s">
        <v>5568</v>
      </c>
      <c r="C2402" s="77" t="s">
        <v>694</v>
      </c>
      <c r="D2402" s="79"/>
      <c r="F2402" s="77" t="s">
        <v>694</v>
      </c>
      <c r="G2402" s="77" t="s">
        <v>5567</v>
      </c>
      <c r="I2402"/>
      <c r="L2402" s="83"/>
    </row>
    <row r="2403" spans="1:12" x14ac:dyDescent="0.3">
      <c r="A2403" s="77" t="s">
        <v>5569</v>
      </c>
      <c r="B2403" s="77" t="s">
        <v>5570</v>
      </c>
      <c r="C2403" s="77" t="s">
        <v>733</v>
      </c>
      <c r="D2403" s="79"/>
      <c r="F2403" s="77" t="s">
        <v>733</v>
      </c>
      <c r="G2403" s="77" t="s">
        <v>5569</v>
      </c>
      <c r="I2403"/>
      <c r="L2403" s="83"/>
    </row>
    <row r="2404" spans="1:12" x14ac:dyDescent="0.3">
      <c r="A2404" s="77" t="s">
        <v>5571</v>
      </c>
      <c r="B2404" s="77" t="s">
        <v>5572</v>
      </c>
      <c r="C2404" s="77" t="s">
        <v>908</v>
      </c>
      <c r="D2404" s="79"/>
      <c r="F2404" s="77" t="s">
        <v>908</v>
      </c>
      <c r="G2404" s="77" t="s">
        <v>5571</v>
      </c>
      <c r="I2404"/>
      <c r="L2404" s="83"/>
    </row>
    <row r="2405" spans="1:12" x14ac:dyDescent="0.3">
      <c r="A2405" s="77" t="s">
        <v>5573</v>
      </c>
      <c r="B2405" s="77" t="s">
        <v>5574</v>
      </c>
      <c r="C2405" s="77" t="s">
        <v>694</v>
      </c>
      <c r="D2405" s="79"/>
      <c r="F2405" s="77" t="s">
        <v>694</v>
      </c>
      <c r="G2405" s="77" t="s">
        <v>5573</v>
      </c>
      <c r="I2405"/>
      <c r="L2405" s="83"/>
    </row>
    <row r="2406" spans="1:12" x14ac:dyDescent="0.3">
      <c r="A2406" s="77" t="s">
        <v>5575</v>
      </c>
      <c r="B2406" s="77" t="s">
        <v>5576</v>
      </c>
      <c r="C2406" s="77" t="s">
        <v>714</v>
      </c>
      <c r="D2406" s="79"/>
      <c r="F2406" s="77" t="s">
        <v>714</v>
      </c>
      <c r="G2406" s="77" t="s">
        <v>5575</v>
      </c>
      <c r="I2406"/>
      <c r="L2406" s="83"/>
    </row>
    <row r="2407" spans="1:12" x14ac:dyDescent="0.3">
      <c r="A2407" s="77" t="s">
        <v>5577</v>
      </c>
      <c r="B2407" s="77" t="s">
        <v>5578</v>
      </c>
      <c r="C2407" s="77" t="s">
        <v>885</v>
      </c>
      <c r="D2407" s="79"/>
      <c r="F2407" s="77" t="s">
        <v>885</v>
      </c>
      <c r="G2407" s="77" t="s">
        <v>5577</v>
      </c>
      <c r="I2407"/>
      <c r="L2407" s="83"/>
    </row>
    <row r="2408" spans="1:12" x14ac:dyDescent="0.3">
      <c r="A2408" s="77" t="s">
        <v>5579</v>
      </c>
      <c r="B2408" s="77" t="s">
        <v>5580</v>
      </c>
      <c r="C2408" s="77" t="s">
        <v>925</v>
      </c>
      <c r="D2408" s="79"/>
      <c r="F2408" s="77" t="s">
        <v>925</v>
      </c>
      <c r="G2408" s="77" t="s">
        <v>5579</v>
      </c>
      <c r="I2408"/>
      <c r="L2408" s="83"/>
    </row>
    <row r="2409" spans="1:12" x14ac:dyDescent="0.3">
      <c r="A2409" s="77" t="s">
        <v>5581</v>
      </c>
      <c r="B2409" s="77" t="s">
        <v>5582</v>
      </c>
      <c r="C2409" s="77" t="s">
        <v>670</v>
      </c>
      <c r="D2409" s="79"/>
      <c r="F2409" s="77" t="s">
        <v>670</v>
      </c>
      <c r="G2409" s="77" t="s">
        <v>5581</v>
      </c>
      <c r="I2409"/>
      <c r="L2409" s="83"/>
    </row>
    <row r="2410" spans="1:12" x14ac:dyDescent="0.3">
      <c r="A2410" s="77" t="s">
        <v>5583</v>
      </c>
      <c r="B2410" s="77" t="s">
        <v>5584</v>
      </c>
      <c r="C2410" s="77" t="s">
        <v>670</v>
      </c>
      <c r="D2410" s="79"/>
      <c r="F2410" s="77" t="s">
        <v>670</v>
      </c>
      <c r="G2410" s="77" t="s">
        <v>5583</v>
      </c>
      <c r="I2410"/>
      <c r="L2410" s="83"/>
    </row>
    <row r="2411" spans="1:12" x14ac:dyDescent="0.3">
      <c r="A2411" s="77" t="s">
        <v>5585</v>
      </c>
      <c r="B2411" s="77" t="s">
        <v>5586</v>
      </c>
      <c r="C2411" s="77" t="s">
        <v>953</v>
      </c>
      <c r="D2411" s="79"/>
      <c r="F2411" s="77" t="s">
        <v>953</v>
      </c>
      <c r="G2411" s="77" t="s">
        <v>5585</v>
      </c>
      <c r="I2411"/>
      <c r="L2411" s="83"/>
    </row>
    <row r="2412" spans="1:12" x14ac:dyDescent="0.3">
      <c r="A2412" s="77" t="s">
        <v>5587</v>
      </c>
      <c r="B2412" s="77" t="s">
        <v>5588</v>
      </c>
      <c r="C2412" s="77" t="s">
        <v>903</v>
      </c>
      <c r="D2412" s="79"/>
      <c r="F2412" s="77" t="s">
        <v>903</v>
      </c>
      <c r="G2412" s="77" t="s">
        <v>5587</v>
      </c>
      <c r="I2412"/>
      <c r="L2412" s="83"/>
    </row>
    <row r="2413" spans="1:12" x14ac:dyDescent="0.3">
      <c r="A2413" s="77" t="s">
        <v>5589</v>
      </c>
      <c r="B2413" s="77" t="s">
        <v>5590</v>
      </c>
      <c r="C2413" s="77" t="s">
        <v>694</v>
      </c>
      <c r="D2413" s="79"/>
      <c r="F2413" s="77" t="s">
        <v>694</v>
      </c>
      <c r="G2413" s="77" t="s">
        <v>5589</v>
      </c>
      <c r="I2413"/>
      <c r="L2413" s="83"/>
    </row>
    <row r="2414" spans="1:12" x14ac:dyDescent="0.3">
      <c r="A2414" s="77" t="s">
        <v>5591</v>
      </c>
      <c r="B2414" s="77" t="s">
        <v>5592</v>
      </c>
      <c r="C2414" s="77" t="s">
        <v>666</v>
      </c>
      <c r="D2414" s="79"/>
      <c r="F2414" s="77" t="s">
        <v>666</v>
      </c>
      <c r="G2414" s="77" t="s">
        <v>5591</v>
      </c>
      <c r="I2414"/>
      <c r="L2414" s="83"/>
    </row>
    <row r="2415" spans="1:12" x14ac:dyDescent="0.3">
      <c r="A2415" s="77" t="s">
        <v>5593</v>
      </c>
      <c r="B2415" s="77" t="s">
        <v>5594</v>
      </c>
      <c r="C2415" s="77" t="s">
        <v>674</v>
      </c>
      <c r="D2415" s="79"/>
      <c r="F2415" s="77" t="s">
        <v>674</v>
      </c>
      <c r="G2415" s="77" t="s">
        <v>5593</v>
      </c>
      <c r="I2415"/>
      <c r="L2415" s="83"/>
    </row>
    <row r="2416" spans="1:12" x14ac:dyDescent="0.3">
      <c r="A2416" s="77" t="s">
        <v>5595</v>
      </c>
      <c r="B2416" s="77" t="s">
        <v>5596</v>
      </c>
      <c r="C2416" s="77" t="s">
        <v>754</v>
      </c>
      <c r="D2416" s="79"/>
      <c r="F2416" s="77" t="s">
        <v>754</v>
      </c>
      <c r="G2416" s="77" t="s">
        <v>5595</v>
      </c>
      <c r="I2416"/>
      <c r="L2416" s="83"/>
    </row>
    <row r="2417" spans="1:12" x14ac:dyDescent="0.3">
      <c r="A2417" s="77" t="s">
        <v>5597</v>
      </c>
      <c r="B2417" s="77" t="s">
        <v>5598</v>
      </c>
      <c r="C2417" s="77" t="s">
        <v>937</v>
      </c>
      <c r="D2417" s="79"/>
      <c r="F2417" s="77" t="s">
        <v>937</v>
      </c>
      <c r="G2417" s="77" t="s">
        <v>5597</v>
      </c>
      <c r="I2417"/>
      <c r="L2417" s="83"/>
    </row>
    <row r="2418" spans="1:12" x14ac:dyDescent="0.3">
      <c r="A2418" s="77" t="s">
        <v>5599</v>
      </c>
      <c r="B2418" s="77" t="s">
        <v>5600</v>
      </c>
      <c r="C2418" s="77" t="s">
        <v>782</v>
      </c>
      <c r="D2418" s="79"/>
      <c r="F2418" s="77" t="s">
        <v>782</v>
      </c>
      <c r="G2418" s="77" t="s">
        <v>5599</v>
      </c>
      <c r="I2418"/>
      <c r="L2418" s="83"/>
    </row>
    <row r="2419" spans="1:12" x14ac:dyDescent="0.3">
      <c r="A2419" s="77" t="s">
        <v>5601</v>
      </c>
      <c r="B2419" s="77" t="s">
        <v>5602</v>
      </c>
      <c r="C2419" s="77" t="s">
        <v>694</v>
      </c>
      <c r="D2419" s="79"/>
      <c r="F2419" s="77" t="s">
        <v>694</v>
      </c>
      <c r="G2419" s="77" t="s">
        <v>5601</v>
      </c>
      <c r="I2419"/>
      <c r="L2419" s="83"/>
    </row>
    <row r="2420" spans="1:12" x14ac:dyDescent="0.3">
      <c r="A2420" s="77" t="s">
        <v>5603</v>
      </c>
      <c r="B2420" s="77" t="s">
        <v>5604</v>
      </c>
      <c r="C2420" s="77" t="s">
        <v>695</v>
      </c>
      <c r="D2420" s="79"/>
      <c r="F2420" s="77" t="s">
        <v>695</v>
      </c>
      <c r="G2420" s="77" t="s">
        <v>5603</v>
      </c>
      <c r="I2420"/>
      <c r="L2420" s="83"/>
    </row>
    <row r="2421" spans="1:12" x14ac:dyDescent="0.3">
      <c r="A2421" s="77" t="s">
        <v>5605</v>
      </c>
      <c r="B2421" s="77" t="s">
        <v>5606</v>
      </c>
      <c r="C2421" s="77" t="s">
        <v>733</v>
      </c>
      <c r="D2421" s="79"/>
      <c r="F2421" s="77" t="s">
        <v>733</v>
      </c>
      <c r="G2421" s="77" t="s">
        <v>5605</v>
      </c>
      <c r="I2421"/>
      <c r="L2421" s="83"/>
    </row>
    <row r="2422" spans="1:12" x14ac:dyDescent="0.3">
      <c r="A2422" s="77" t="s">
        <v>5607</v>
      </c>
      <c r="B2422" s="77" t="s">
        <v>5608</v>
      </c>
      <c r="C2422" s="77" t="s">
        <v>767</v>
      </c>
      <c r="D2422" s="79"/>
      <c r="F2422" s="77" t="s">
        <v>767</v>
      </c>
      <c r="G2422" s="77" t="s">
        <v>5607</v>
      </c>
      <c r="I2422"/>
      <c r="L2422" s="83"/>
    </row>
    <row r="2423" spans="1:12" x14ac:dyDescent="0.3">
      <c r="A2423" s="77" t="s">
        <v>5609</v>
      </c>
      <c r="B2423" s="77" t="s">
        <v>5610</v>
      </c>
      <c r="C2423" s="77" t="s">
        <v>695</v>
      </c>
      <c r="D2423" s="79"/>
      <c r="F2423" s="77" t="s">
        <v>695</v>
      </c>
      <c r="G2423" s="77" t="s">
        <v>5609</v>
      </c>
      <c r="I2423"/>
      <c r="L2423" s="83"/>
    </row>
    <row r="2424" spans="1:12" x14ac:dyDescent="0.3">
      <c r="A2424" s="77" t="s">
        <v>5611</v>
      </c>
      <c r="B2424" s="77" t="s">
        <v>5612</v>
      </c>
      <c r="C2424" s="77" t="s">
        <v>695</v>
      </c>
      <c r="D2424" s="79"/>
      <c r="F2424" s="77" t="s">
        <v>695</v>
      </c>
      <c r="G2424" s="77" t="s">
        <v>5611</v>
      </c>
      <c r="I2424"/>
      <c r="L2424" s="83"/>
    </row>
    <row r="2425" spans="1:12" x14ac:dyDescent="0.3">
      <c r="A2425" s="77" t="s">
        <v>5613</v>
      </c>
      <c r="B2425" s="77" t="s">
        <v>5614</v>
      </c>
      <c r="C2425" s="77" t="s">
        <v>695</v>
      </c>
      <c r="D2425" s="79"/>
      <c r="F2425" s="77" t="s">
        <v>695</v>
      </c>
      <c r="G2425" s="77" t="s">
        <v>5613</v>
      </c>
      <c r="I2425"/>
      <c r="L2425" s="83"/>
    </row>
    <row r="2426" spans="1:12" x14ac:dyDescent="0.3">
      <c r="A2426" s="77" t="s">
        <v>5615</v>
      </c>
      <c r="B2426" s="77" t="s">
        <v>5616</v>
      </c>
      <c r="C2426" s="77" t="s">
        <v>849</v>
      </c>
      <c r="D2426" s="79"/>
      <c r="F2426" s="77" t="s">
        <v>849</v>
      </c>
      <c r="G2426" s="77" t="s">
        <v>5615</v>
      </c>
      <c r="I2426"/>
      <c r="L2426" s="83"/>
    </row>
    <row r="2427" spans="1:12" x14ac:dyDescent="0.3">
      <c r="A2427" s="77" t="s">
        <v>5617</v>
      </c>
      <c r="B2427" s="77" t="s">
        <v>5618</v>
      </c>
      <c r="C2427" s="77" t="s">
        <v>758</v>
      </c>
      <c r="D2427" s="79"/>
      <c r="F2427" s="77" t="s">
        <v>758</v>
      </c>
      <c r="G2427" s="77" t="s">
        <v>5617</v>
      </c>
      <c r="I2427"/>
      <c r="L2427" s="83"/>
    </row>
    <row r="2428" spans="1:12" x14ac:dyDescent="0.3">
      <c r="A2428" s="77" t="s">
        <v>5619</v>
      </c>
      <c r="B2428" s="77" t="s">
        <v>5620</v>
      </c>
      <c r="C2428" s="77" t="s">
        <v>758</v>
      </c>
      <c r="D2428" s="79"/>
      <c r="F2428" s="77" t="s">
        <v>758</v>
      </c>
      <c r="G2428" s="77" t="s">
        <v>5619</v>
      </c>
      <c r="I2428"/>
      <c r="L2428" s="83"/>
    </row>
    <row r="2429" spans="1:12" x14ac:dyDescent="0.3">
      <c r="A2429" s="77" t="s">
        <v>5621</v>
      </c>
      <c r="B2429" s="77" t="s">
        <v>5622</v>
      </c>
      <c r="C2429" s="77" t="s">
        <v>729</v>
      </c>
      <c r="D2429" s="79"/>
      <c r="F2429" s="77" t="s">
        <v>729</v>
      </c>
      <c r="G2429" s="77" t="s">
        <v>5621</v>
      </c>
      <c r="I2429"/>
      <c r="L2429" s="83"/>
    </row>
    <row r="2430" spans="1:12" x14ac:dyDescent="0.3">
      <c r="A2430" s="77" t="s">
        <v>5623</v>
      </c>
      <c r="B2430" s="77" t="s">
        <v>5624</v>
      </c>
      <c r="C2430" s="77" t="s">
        <v>670</v>
      </c>
      <c r="D2430" s="79"/>
      <c r="F2430" s="77" t="s">
        <v>670</v>
      </c>
      <c r="G2430" s="77" t="s">
        <v>5623</v>
      </c>
      <c r="I2430"/>
      <c r="L2430" s="83"/>
    </row>
    <row r="2431" spans="1:12" x14ac:dyDescent="0.3">
      <c r="A2431" s="77" t="s">
        <v>5625</v>
      </c>
      <c r="B2431" s="77" t="s">
        <v>5626</v>
      </c>
      <c r="C2431" s="77" t="s">
        <v>849</v>
      </c>
      <c r="D2431" s="79"/>
      <c r="F2431" s="77" t="s">
        <v>849</v>
      </c>
      <c r="G2431" s="77" t="s">
        <v>5625</v>
      </c>
      <c r="I2431"/>
      <c r="L2431" s="83"/>
    </row>
    <row r="2432" spans="1:12" x14ac:dyDescent="0.3">
      <c r="A2432" s="77" t="s">
        <v>5627</v>
      </c>
      <c r="B2432" s="77" t="s">
        <v>5628</v>
      </c>
      <c r="C2432" s="77" t="s">
        <v>714</v>
      </c>
      <c r="D2432" s="79"/>
      <c r="F2432" s="77" t="s">
        <v>714</v>
      </c>
      <c r="G2432" s="77" t="s">
        <v>5627</v>
      </c>
      <c r="I2432"/>
      <c r="L2432" s="83"/>
    </row>
    <row r="2433" spans="1:12" x14ac:dyDescent="0.3">
      <c r="A2433" s="77" t="s">
        <v>5629</v>
      </c>
      <c r="B2433" s="77" t="s">
        <v>5630</v>
      </c>
      <c r="C2433" s="77" t="s">
        <v>729</v>
      </c>
      <c r="D2433" s="79"/>
      <c r="F2433" s="77" t="s">
        <v>729</v>
      </c>
      <c r="G2433" s="77" t="s">
        <v>5629</v>
      </c>
      <c r="I2433"/>
      <c r="L2433" s="83"/>
    </row>
    <row r="2434" spans="1:12" x14ac:dyDescent="0.3">
      <c r="A2434" s="77" t="s">
        <v>5631</v>
      </c>
      <c r="B2434" s="77" t="s">
        <v>5632</v>
      </c>
      <c r="C2434" s="77" t="s">
        <v>674</v>
      </c>
      <c r="D2434" s="79"/>
      <c r="F2434" s="77" t="s">
        <v>674</v>
      </c>
      <c r="G2434" s="77" t="s">
        <v>5631</v>
      </c>
      <c r="I2434"/>
      <c r="L2434" s="83"/>
    </row>
    <row r="2435" spans="1:12" x14ac:dyDescent="0.3">
      <c r="A2435" s="77" t="s">
        <v>5633</v>
      </c>
      <c r="B2435" s="77" t="s">
        <v>5634</v>
      </c>
      <c r="C2435" s="77" t="s">
        <v>707</v>
      </c>
      <c r="D2435" s="79"/>
      <c r="F2435" s="77" t="s">
        <v>707</v>
      </c>
      <c r="G2435" s="77" t="s">
        <v>5633</v>
      </c>
      <c r="I2435"/>
      <c r="L2435" s="83"/>
    </row>
    <row r="2436" spans="1:12" x14ac:dyDescent="0.3">
      <c r="A2436" s="77" t="s">
        <v>5635</v>
      </c>
      <c r="B2436" s="77" t="s">
        <v>5636</v>
      </c>
      <c r="C2436" s="77" t="s">
        <v>893</v>
      </c>
      <c r="D2436" s="79"/>
      <c r="F2436" s="77" t="s">
        <v>893</v>
      </c>
      <c r="G2436" s="77" t="s">
        <v>5635</v>
      </c>
      <c r="I2436"/>
      <c r="L2436" s="83"/>
    </row>
    <row r="2437" spans="1:12" x14ac:dyDescent="0.3">
      <c r="A2437" s="77" t="s">
        <v>5637</v>
      </c>
      <c r="B2437" s="77" t="s">
        <v>5638</v>
      </c>
      <c r="C2437" s="77" t="s">
        <v>671</v>
      </c>
      <c r="D2437" s="79"/>
      <c r="F2437" s="77" t="s">
        <v>671</v>
      </c>
      <c r="G2437" s="77" t="s">
        <v>5637</v>
      </c>
      <c r="I2437"/>
      <c r="L2437" s="83"/>
    </row>
    <row r="2438" spans="1:12" x14ac:dyDescent="0.3">
      <c r="A2438" s="77" t="s">
        <v>5639</v>
      </c>
      <c r="B2438" s="77" t="s">
        <v>5640</v>
      </c>
      <c r="C2438" s="77" t="s">
        <v>715</v>
      </c>
      <c r="D2438" s="79"/>
      <c r="F2438" s="77" t="s">
        <v>715</v>
      </c>
      <c r="G2438" s="77" t="s">
        <v>5639</v>
      </c>
      <c r="I2438"/>
      <c r="L2438" s="83"/>
    </row>
    <row r="2439" spans="1:12" x14ac:dyDescent="0.3">
      <c r="A2439" s="77" t="s">
        <v>5641</v>
      </c>
      <c r="B2439" s="77" t="s">
        <v>5642</v>
      </c>
      <c r="C2439" s="77" t="s">
        <v>733</v>
      </c>
      <c r="D2439" s="79"/>
      <c r="F2439" s="77" t="s">
        <v>733</v>
      </c>
      <c r="G2439" s="77" t="s">
        <v>5641</v>
      </c>
      <c r="I2439"/>
      <c r="L2439" s="83"/>
    </row>
    <row r="2440" spans="1:12" x14ac:dyDescent="0.3">
      <c r="A2440" s="77" t="s">
        <v>5643</v>
      </c>
      <c r="B2440" s="77" t="s">
        <v>5644</v>
      </c>
      <c r="C2440" s="77" t="s">
        <v>937</v>
      </c>
      <c r="D2440" s="79"/>
      <c r="F2440" s="77" t="s">
        <v>937</v>
      </c>
      <c r="G2440" s="77" t="s">
        <v>5643</v>
      </c>
      <c r="I2440"/>
      <c r="L2440" s="83"/>
    </row>
    <row r="2441" spans="1:12" x14ac:dyDescent="0.3">
      <c r="A2441" s="77" t="s">
        <v>5645</v>
      </c>
      <c r="B2441" s="77" t="s">
        <v>5646</v>
      </c>
      <c r="C2441" s="77" t="s">
        <v>691</v>
      </c>
      <c r="D2441" s="79"/>
      <c r="F2441" s="77" t="s">
        <v>691</v>
      </c>
      <c r="G2441" s="77" t="s">
        <v>5645</v>
      </c>
      <c r="I2441"/>
      <c r="L2441" s="83"/>
    </row>
    <row r="2442" spans="1:12" x14ac:dyDescent="0.3">
      <c r="A2442" s="77" t="s">
        <v>5647</v>
      </c>
      <c r="B2442" s="77" t="s">
        <v>5648</v>
      </c>
      <c r="C2442" s="77" t="s">
        <v>686</v>
      </c>
      <c r="D2442" s="79"/>
      <c r="F2442" s="77" t="s">
        <v>686</v>
      </c>
      <c r="G2442" s="77" t="s">
        <v>5647</v>
      </c>
      <c r="I2442"/>
      <c r="L2442" s="83"/>
    </row>
    <row r="2443" spans="1:12" x14ac:dyDescent="0.3">
      <c r="A2443" s="77" t="s">
        <v>5649</v>
      </c>
      <c r="B2443" s="77" t="s">
        <v>5650</v>
      </c>
      <c r="C2443" s="77" t="s">
        <v>733</v>
      </c>
      <c r="D2443" s="79"/>
      <c r="F2443" s="77" t="s">
        <v>733</v>
      </c>
      <c r="G2443" s="77" t="s">
        <v>5649</v>
      </c>
      <c r="I2443"/>
      <c r="L2443" s="83"/>
    </row>
    <row r="2444" spans="1:12" x14ac:dyDescent="0.3">
      <c r="A2444" s="77" t="s">
        <v>5651</v>
      </c>
      <c r="B2444" s="77" t="s">
        <v>5652</v>
      </c>
      <c r="C2444" s="77" t="s">
        <v>893</v>
      </c>
      <c r="D2444" s="79"/>
      <c r="F2444" s="77" t="s">
        <v>893</v>
      </c>
      <c r="G2444" s="77" t="s">
        <v>5651</v>
      </c>
      <c r="I2444"/>
      <c r="L2444" s="83"/>
    </row>
    <row r="2445" spans="1:12" x14ac:dyDescent="0.3">
      <c r="A2445" s="77" t="s">
        <v>5653</v>
      </c>
      <c r="B2445" s="77" t="s">
        <v>5654</v>
      </c>
      <c r="C2445" s="77" t="s">
        <v>729</v>
      </c>
      <c r="D2445" s="79"/>
      <c r="F2445" s="77" t="s">
        <v>729</v>
      </c>
      <c r="G2445" s="77" t="s">
        <v>5653</v>
      </c>
      <c r="I2445"/>
      <c r="L2445" s="83"/>
    </row>
    <row r="2446" spans="1:12" x14ac:dyDescent="0.3">
      <c r="A2446" s="77" t="s">
        <v>5655</v>
      </c>
      <c r="B2446" s="77" t="s">
        <v>5656</v>
      </c>
      <c r="C2446" s="77" t="s">
        <v>925</v>
      </c>
      <c r="D2446" s="79"/>
      <c r="F2446" s="77" t="s">
        <v>925</v>
      </c>
      <c r="G2446" s="77" t="s">
        <v>5655</v>
      </c>
      <c r="I2446"/>
      <c r="L2446" s="83"/>
    </row>
    <row r="2447" spans="1:12" x14ac:dyDescent="0.3">
      <c r="A2447" s="77" t="s">
        <v>5657</v>
      </c>
      <c r="B2447" s="77" t="s">
        <v>5658</v>
      </c>
      <c r="C2447" s="77" t="s">
        <v>761</v>
      </c>
      <c r="D2447" s="79"/>
      <c r="F2447" s="77" t="s">
        <v>761</v>
      </c>
      <c r="G2447" s="77" t="s">
        <v>5657</v>
      </c>
      <c r="I2447"/>
      <c r="L2447" s="83"/>
    </row>
    <row r="2448" spans="1:12" x14ac:dyDescent="0.3">
      <c r="A2448" s="77" t="s">
        <v>5659</v>
      </c>
      <c r="B2448" s="77" t="s">
        <v>5660</v>
      </c>
      <c r="C2448" s="77" t="s">
        <v>804</v>
      </c>
      <c r="D2448" s="79"/>
      <c r="F2448" s="77" t="s">
        <v>804</v>
      </c>
      <c r="G2448" s="77" t="s">
        <v>5659</v>
      </c>
      <c r="I2448"/>
      <c r="L2448" s="83"/>
    </row>
    <row r="2449" spans="1:12" x14ac:dyDescent="0.3">
      <c r="A2449" s="77" t="s">
        <v>5661</v>
      </c>
      <c r="B2449" s="77" t="s">
        <v>5662</v>
      </c>
      <c r="C2449" s="77" t="s">
        <v>919</v>
      </c>
      <c r="D2449" s="79"/>
      <c r="F2449" s="77" t="s">
        <v>919</v>
      </c>
      <c r="G2449" s="77" t="s">
        <v>5661</v>
      </c>
      <c r="I2449"/>
      <c r="L2449" s="83"/>
    </row>
    <row r="2450" spans="1:12" x14ac:dyDescent="0.3">
      <c r="A2450" s="77" t="s">
        <v>5663</v>
      </c>
      <c r="B2450" s="77" t="s">
        <v>5664</v>
      </c>
      <c r="C2450" s="77" t="s">
        <v>846</v>
      </c>
      <c r="D2450" s="79"/>
      <c r="F2450" s="77" t="s">
        <v>846</v>
      </c>
      <c r="G2450" s="77" t="s">
        <v>5663</v>
      </c>
      <c r="I2450"/>
      <c r="L2450" s="83"/>
    </row>
    <row r="2451" spans="1:12" x14ac:dyDescent="0.3">
      <c r="A2451" s="77" t="s">
        <v>5665</v>
      </c>
      <c r="B2451" s="77" t="s">
        <v>5666</v>
      </c>
      <c r="C2451" s="77" t="s">
        <v>950</v>
      </c>
      <c r="D2451" s="79"/>
      <c r="F2451" s="77" t="s">
        <v>950</v>
      </c>
      <c r="G2451" s="77" t="s">
        <v>5665</v>
      </c>
      <c r="I2451"/>
      <c r="L2451" s="83"/>
    </row>
    <row r="2452" spans="1:12" x14ac:dyDescent="0.3">
      <c r="A2452" s="77" t="s">
        <v>5667</v>
      </c>
      <c r="B2452" s="77" t="s">
        <v>5668</v>
      </c>
      <c r="C2452" s="77" t="s">
        <v>714</v>
      </c>
      <c r="D2452" s="79"/>
      <c r="F2452" s="77" t="s">
        <v>714</v>
      </c>
      <c r="G2452" s="77" t="s">
        <v>5667</v>
      </c>
      <c r="I2452"/>
      <c r="L2452" s="83"/>
    </row>
    <row r="2453" spans="1:12" x14ac:dyDescent="0.3">
      <c r="A2453" s="77" t="s">
        <v>5669</v>
      </c>
      <c r="B2453" s="77" t="s">
        <v>5670</v>
      </c>
      <c r="C2453" s="77" t="s">
        <v>868</v>
      </c>
      <c r="D2453" s="79"/>
      <c r="F2453" s="77" t="s">
        <v>868</v>
      </c>
      <c r="G2453" s="77" t="s">
        <v>5669</v>
      </c>
      <c r="I2453"/>
      <c r="L2453" s="83"/>
    </row>
    <row r="2454" spans="1:12" x14ac:dyDescent="0.3">
      <c r="A2454" s="77" t="s">
        <v>5671</v>
      </c>
      <c r="B2454" s="77" t="s">
        <v>5672</v>
      </c>
      <c r="C2454" s="77" t="s">
        <v>711</v>
      </c>
      <c r="D2454" s="79"/>
      <c r="F2454" s="77" t="s">
        <v>711</v>
      </c>
      <c r="G2454" s="77" t="s">
        <v>5671</v>
      </c>
      <c r="I2454"/>
      <c r="L2454" s="83"/>
    </row>
    <row r="2455" spans="1:12" x14ac:dyDescent="0.3">
      <c r="A2455" s="77" t="s">
        <v>5673</v>
      </c>
      <c r="B2455" s="77" t="s">
        <v>5674</v>
      </c>
      <c r="C2455" s="77" t="s">
        <v>931</v>
      </c>
      <c r="D2455" s="79"/>
      <c r="F2455" s="77" t="s">
        <v>931</v>
      </c>
      <c r="G2455" s="77" t="s">
        <v>5673</v>
      </c>
      <c r="I2455"/>
      <c r="L2455" s="83"/>
    </row>
    <row r="2456" spans="1:12" x14ac:dyDescent="0.3">
      <c r="A2456" s="77" t="s">
        <v>5675</v>
      </c>
      <c r="B2456" s="77" t="s">
        <v>5676</v>
      </c>
      <c r="C2456" s="77" t="s">
        <v>683</v>
      </c>
      <c r="D2456" s="79"/>
      <c r="F2456" s="77" t="s">
        <v>683</v>
      </c>
      <c r="G2456" s="77" t="s">
        <v>5675</v>
      </c>
      <c r="I2456"/>
      <c r="L2456" s="83"/>
    </row>
    <row r="2457" spans="1:12" x14ac:dyDescent="0.3">
      <c r="A2457" s="77" t="s">
        <v>5677</v>
      </c>
      <c r="B2457" s="77" t="s">
        <v>5678</v>
      </c>
      <c r="C2457" s="77" t="s">
        <v>850</v>
      </c>
      <c r="D2457" s="79"/>
      <c r="F2457" s="77" t="s">
        <v>850</v>
      </c>
      <c r="G2457" s="77" t="s">
        <v>5677</v>
      </c>
      <c r="I2457"/>
      <c r="L2457" s="83"/>
    </row>
    <row r="2458" spans="1:12" x14ac:dyDescent="0.3">
      <c r="A2458" s="77" t="s">
        <v>5679</v>
      </c>
      <c r="B2458" s="77" t="s">
        <v>5680</v>
      </c>
      <c r="C2458" s="77" t="s">
        <v>856</v>
      </c>
      <c r="D2458" s="79"/>
      <c r="F2458" s="77" t="s">
        <v>856</v>
      </c>
      <c r="G2458" s="77" t="s">
        <v>5679</v>
      </c>
      <c r="I2458"/>
      <c r="L2458" s="83"/>
    </row>
    <row r="2459" spans="1:12" x14ac:dyDescent="0.3">
      <c r="A2459" s="77" t="s">
        <v>5681</v>
      </c>
      <c r="B2459" s="77" t="s">
        <v>5682</v>
      </c>
      <c r="C2459" s="77" t="s">
        <v>695</v>
      </c>
      <c r="D2459" s="79"/>
      <c r="F2459" s="77" t="s">
        <v>695</v>
      </c>
      <c r="G2459" s="77" t="s">
        <v>5681</v>
      </c>
      <c r="I2459"/>
      <c r="L2459" s="83"/>
    </row>
    <row r="2460" spans="1:12" x14ac:dyDescent="0.3">
      <c r="A2460" s="77" t="s">
        <v>5683</v>
      </c>
      <c r="B2460" s="77" t="s">
        <v>5684</v>
      </c>
      <c r="C2460" s="77" t="s">
        <v>893</v>
      </c>
      <c r="D2460" s="79"/>
      <c r="F2460" s="77" t="s">
        <v>893</v>
      </c>
      <c r="G2460" s="77" t="s">
        <v>5683</v>
      </c>
      <c r="I2460"/>
      <c r="L2460" s="83"/>
    </row>
    <row r="2461" spans="1:12" x14ac:dyDescent="0.3">
      <c r="A2461" s="77" t="s">
        <v>5685</v>
      </c>
      <c r="B2461" s="77" t="s">
        <v>5686</v>
      </c>
      <c r="C2461" s="77" t="s">
        <v>707</v>
      </c>
      <c r="D2461" s="79"/>
      <c r="F2461" s="77" t="s">
        <v>707</v>
      </c>
      <c r="G2461" s="77" t="s">
        <v>5685</v>
      </c>
      <c r="I2461"/>
      <c r="L2461" s="83"/>
    </row>
    <row r="2462" spans="1:12" x14ac:dyDescent="0.3">
      <c r="A2462" s="77" t="s">
        <v>5687</v>
      </c>
      <c r="B2462" s="77" t="s">
        <v>5688</v>
      </c>
      <c r="C2462" s="77" t="s">
        <v>829</v>
      </c>
      <c r="D2462" s="79"/>
      <c r="F2462" s="77" t="s">
        <v>829</v>
      </c>
      <c r="G2462" s="77" t="s">
        <v>5687</v>
      </c>
      <c r="I2462"/>
      <c r="L2462" s="83"/>
    </row>
    <row r="2463" spans="1:12" x14ac:dyDescent="0.3">
      <c r="A2463" s="77" t="s">
        <v>5689</v>
      </c>
      <c r="B2463" s="77" t="s">
        <v>5690</v>
      </c>
      <c r="C2463" s="77" t="s">
        <v>707</v>
      </c>
      <c r="D2463" s="79"/>
      <c r="F2463" s="77" t="s">
        <v>707</v>
      </c>
      <c r="G2463" s="77" t="s">
        <v>5689</v>
      </c>
      <c r="I2463"/>
      <c r="L2463" s="83"/>
    </row>
    <row r="2464" spans="1:12" x14ac:dyDescent="0.3">
      <c r="A2464" s="77" t="s">
        <v>5691</v>
      </c>
      <c r="B2464" s="77" t="s">
        <v>5692</v>
      </c>
      <c r="C2464" s="77" t="s">
        <v>674</v>
      </c>
      <c r="D2464" s="79"/>
      <c r="F2464" s="77" t="s">
        <v>674</v>
      </c>
      <c r="G2464" s="77" t="s">
        <v>5691</v>
      </c>
      <c r="I2464"/>
      <c r="L2464" s="83"/>
    </row>
    <row r="2465" spans="1:12" x14ac:dyDescent="0.3">
      <c r="A2465" s="77" t="s">
        <v>5693</v>
      </c>
      <c r="B2465" s="77" t="s">
        <v>5694</v>
      </c>
      <c r="C2465" s="77" t="s">
        <v>707</v>
      </c>
      <c r="D2465" s="79"/>
      <c r="F2465" s="77" t="s">
        <v>707</v>
      </c>
      <c r="G2465" s="77" t="s">
        <v>5693</v>
      </c>
      <c r="I2465"/>
      <c r="L2465" s="83"/>
    </row>
    <row r="2466" spans="1:12" x14ac:dyDescent="0.3">
      <c r="A2466" s="77" t="s">
        <v>5695</v>
      </c>
      <c r="B2466" s="77" t="s">
        <v>5696</v>
      </c>
      <c r="C2466" s="77" t="s">
        <v>671</v>
      </c>
      <c r="D2466" s="79"/>
      <c r="F2466" s="77" t="s">
        <v>671</v>
      </c>
      <c r="G2466" s="77" t="s">
        <v>5695</v>
      </c>
      <c r="I2466"/>
      <c r="L2466" s="83"/>
    </row>
    <row r="2467" spans="1:12" x14ac:dyDescent="0.3">
      <c r="A2467" s="77" t="s">
        <v>5697</v>
      </c>
      <c r="B2467" s="77" t="s">
        <v>5698</v>
      </c>
      <c r="C2467" s="77" t="s">
        <v>707</v>
      </c>
      <c r="D2467" s="79"/>
      <c r="F2467" s="77" t="s">
        <v>707</v>
      </c>
      <c r="G2467" s="77" t="s">
        <v>5697</v>
      </c>
      <c r="I2467"/>
      <c r="L2467" s="83"/>
    </row>
    <row r="2468" spans="1:12" x14ac:dyDescent="0.3">
      <c r="A2468" s="77" t="s">
        <v>5699</v>
      </c>
      <c r="B2468" s="77" t="s">
        <v>5700</v>
      </c>
      <c r="C2468" s="77" t="s">
        <v>908</v>
      </c>
      <c r="D2468" s="79"/>
      <c r="F2468" s="77" t="s">
        <v>908</v>
      </c>
      <c r="G2468" s="77" t="s">
        <v>5699</v>
      </c>
      <c r="I2468"/>
      <c r="L2468" s="83"/>
    </row>
    <row r="2469" spans="1:12" x14ac:dyDescent="0.3">
      <c r="A2469" s="77" t="s">
        <v>5701</v>
      </c>
      <c r="B2469" s="77" t="s">
        <v>5702</v>
      </c>
      <c r="C2469" s="77" t="s">
        <v>873</v>
      </c>
      <c r="D2469" s="79"/>
      <c r="F2469" s="77" t="s">
        <v>873</v>
      </c>
      <c r="G2469" s="77" t="s">
        <v>5701</v>
      </c>
      <c r="I2469"/>
      <c r="L2469" s="83"/>
    </row>
    <row r="2470" spans="1:12" x14ac:dyDescent="0.3">
      <c r="A2470" s="77" t="s">
        <v>5703</v>
      </c>
      <c r="B2470" s="77" t="s">
        <v>5704</v>
      </c>
      <c r="C2470" s="77" t="s">
        <v>960</v>
      </c>
      <c r="D2470" s="79"/>
      <c r="F2470" s="77" t="s">
        <v>960</v>
      </c>
      <c r="G2470" s="77" t="s">
        <v>5703</v>
      </c>
      <c r="I2470"/>
      <c r="L2470" s="83"/>
    </row>
    <row r="2471" spans="1:12" x14ac:dyDescent="0.3">
      <c r="A2471" s="77" t="s">
        <v>5705</v>
      </c>
      <c r="B2471" s="77" t="s">
        <v>5706</v>
      </c>
      <c r="C2471" s="77" t="s">
        <v>804</v>
      </c>
      <c r="D2471" s="79"/>
      <c r="F2471" s="77" t="s">
        <v>804</v>
      </c>
      <c r="G2471" s="77" t="s">
        <v>5705</v>
      </c>
      <c r="I2471"/>
      <c r="L2471" s="83"/>
    </row>
    <row r="2472" spans="1:12" x14ac:dyDescent="0.3">
      <c r="A2472" s="77" t="s">
        <v>5707</v>
      </c>
      <c r="B2472" s="77" t="s">
        <v>5708</v>
      </c>
      <c r="C2472" s="77" t="s">
        <v>836</v>
      </c>
      <c r="D2472" s="79"/>
      <c r="F2472" s="77" t="s">
        <v>836</v>
      </c>
      <c r="G2472" s="77" t="s">
        <v>5707</v>
      </c>
      <c r="I2472"/>
      <c r="L2472" s="83"/>
    </row>
    <row r="2473" spans="1:12" x14ac:dyDescent="0.3">
      <c r="A2473" s="77" t="s">
        <v>5709</v>
      </c>
      <c r="B2473" s="77" t="s">
        <v>5710</v>
      </c>
      <c r="C2473" s="77" t="s">
        <v>695</v>
      </c>
      <c r="D2473" s="79"/>
      <c r="F2473" s="77" t="s">
        <v>695</v>
      </c>
      <c r="G2473" s="77" t="s">
        <v>5709</v>
      </c>
      <c r="I2473"/>
      <c r="L2473" s="83"/>
    </row>
    <row r="2474" spans="1:12" x14ac:dyDescent="0.3">
      <c r="A2474" s="77" t="s">
        <v>5711</v>
      </c>
      <c r="B2474" s="77" t="s">
        <v>5712</v>
      </c>
      <c r="C2474" s="77" t="s">
        <v>714</v>
      </c>
      <c r="D2474" s="79"/>
      <c r="F2474" s="77" t="s">
        <v>714</v>
      </c>
      <c r="G2474" s="77" t="s">
        <v>5711</v>
      </c>
      <c r="I2474"/>
      <c r="L2474" s="83"/>
    </row>
    <row r="2475" spans="1:12" x14ac:dyDescent="0.3">
      <c r="A2475" s="77" t="s">
        <v>5713</v>
      </c>
      <c r="B2475" s="77" t="s">
        <v>5714</v>
      </c>
      <c r="C2475" s="77" t="s">
        <v>898</v>
      </c>
      <c r="D2475" s="79"/>
      <c r="F2475" s="77" t="s">
        <v>898</v>
      </c>
      <c r="G2475" s="77" t="s">
        <v>5713</v>
      </c>
      <c r="I2475"/>
      <c r="L2475" s="83"/>
    </row>
    <row r="2476" spans="1:12" x14ac:dyDescent="0.3">
      <c r="A2476" s="77" t="s">
        <v>5715</v>
      </c>
      <c r="B2476" s="77" t="s">
        <v>5716</v>
      </c>
      <c r="C2476" s="77" t="s">
        <v>767</v>
      </c>
      <c r="D2476" s="79"/>
      <c r="F2476" s="77" t="s">
        <v>767</v>
      </c>
      <c r="G2476" s="77" t="s">
        <v>5715</v>
      </c>
      <c r="I2476"/>
      <c r="L2476" s="83"/>
    </row>
    <row r="2477" spans="1:12" x14ac:dyDescent="0.3">
      <c r="A2477" s="77" t="s">
        <v>5717</v>
      </c>
      <c r="B2477" s="77" t="s">
        <v>5718</v>
      </c>
      <c r="C2477" s="77" t="s">
        <v>725</v>
      </c>
      <c r="D2477" s="79"/>
      <c r="F2477" s="77" t="s">
        <v>725</v>
      </c>
      <c r="G2477" s="77" t="s">
        <v>5717</v>
      </c>
      <c r="I2477"/>
      <c r="L2477" s="83"/>
    </row>
    <row r="2478" spans="1:12" x14ac:dyDescent="0.3">
      <c r="A2478" s="77" t="s">
        <v>5719</v>
      </c>
      <c r="B2478" s="77" t="s">
        <v>5720</v>
      </c>
      <c r="C2478" s="77" t="s">
        <v>679</v>
      </c>
      <c r="D2478" s="79"/>
      <c r="F2478" s="77" t="s">
        <v>679</v>
      </c>
      <c r="G2478" s="77" t="s">
        <v>5719</v>
      </c>
      <c r="I2478"/>
      <c r="L2478" s="83"/>
    </row>
    <row r="2479" spans="1:12" x14ac:dyDescent="0.3">
      <c r="A2479" s="77" t="s">
        <v>5721</v>
      </c>
      <c r="B2479" s="77" t="s">
        <v>5722</v>
      </c>
      <c r="C2479" s="77" t="s">
        <v>707</v>
      </c>
      <c r="D2479" s="79"/>
      <c r="F2479" s="77" t="s">
        <v>707</v>
      </c>
      <c r="G2479" s="77" t="s">
        <v>5721</v>
      </c>
      <c r="I2479"/>
      <c r="L2479" s="83"/>
    </row>
    <row r="2480" spans="1:12" x14ac:dyDescent="0.3">
      <c r="A2480" s="77" t="s">
        <v>5723</v>
      </c>
      <c r="B2480" s="77" t="s">
        <v>5724</v>
      </c>
      <c r="C2480" s="77" t="s">
        <v>893</v>
      </c>
      <c r="D2480" s="79"/>
      <c r="F2480" s="77" t="s">
        <v>893</v>
      </c>
      <c r="G2480" s="77" t="s">
        <v>5723</v>
      </c>
      <c r="I2480"/>
      <c r="L2480" s="83"/>
    </row>
    <row r="2481" spans="1:12" x14ac:dyDescent="0.3">
      <c r="A2481" s="77" t="s">
        <v>5725</v>
      </c>
      <c r="B2481" s="77" t="s">
        <v>5726</v>
      </c>
      <c r="C2481" s="77" t="s">
        <v>718</v>
      </c>
      <c r="D2481" s="79"/>
      <c r="F2481" s="77" t="s">
        <v>718</v>
      </c>
      <c r="G2481" s="77" t="s">
        <v>5725</v>
      </c>
      <c r="I2481"/>
      <c r="L2481" s="83"/>
    </row>
    <row r="2482" spans="1:12" x14ac:dyDescent="0.3">
      <c r="A2482" s="77" t="s">
        <v>5727</v>
      </c>
      <c r="B2482" s="77" t="s">
        <v>5728</v>
      </c>
      <c r="C2482" s="77" t="s">
        <v>674</v>
      </c>
      <c r="D2482" s="79"/>
      <c r="F2482" s="77" t="s">
        <v>674</v>
      </c>
      <c r="G2482" s="77" t="s">
        <v>5727</v>
      </c>
      <c r="I2482"/>
      <c r="L2482" s="83"/>
    </row>
    <row r="2483" spans="1:12" x14ac:dyDescent="0.3">
      <c r="A2483" s="77" t="s">
        <v>5729</v>
      </c>
      <c r="B2483" s="77" t="s">
        <v>5730</v>
      </c>
      <c r="C2483" s="77" t="s">
        <v>960</v>
      </c>
      <c r="D2483" s="79"/>
      <c r="F2483" s="77" t="s">
        <v>960</v>
      </c>
      <c r="G2483" s="77" t="s">
        <v>5729</v>
      </c>
      <c r="I2483"/>
      <c r="L2483" s="83"/>
    </row>
    <row r="2484" spans="1:12" x14ac:dyDescent="0.3">
      <c r="A2484" s="77" t="s">
        <v>5731</v>
      </c>
      <c r="B2484" s="77" t="s">
        <v>5732</v>
      </c>
      <c r="C2484" s="77" t="s">
        <v>714</v>
      </c>
      <c r="D2484" s="79"/>
      <c r="F2484" s="77" t="s">
        <v>714</v>
      </c>
      <c r="G2484" s="77" t="s">
        <v>5731</v>
      </c>
      <c r="I2484"/>
      <c r="L2484" s="83"/>
    </row>
    <row r="2485" spans="1:12" x14ac:dyDescent="0.3">
      <c r="A2485" s="77" t="s">
        <v>5733</v>
      </c>
      <c r="B2485" s="77" t="s">
        <v>5734</v>
      </c>
      <c r="C2485" s="77" t="s">
        <v>850</v>
      </c>
      <c r="D2485" s="79"/>
      <c r="F2485" s="77" t="s">
        <v>850</v>
      </c>
      <c r="G2485" s="77" t="s">
        <v>5733</v>
      </c>
      <c r="I2485"/>
      <c r="L2485" s="83"/>
    </row>
    <row r="2486" spans="1:12" x14ac:dyDescent="0.3">
      <c r="A2486" s="77" t="s">
        <v>5735</v>
      </c>
      <c r="B2486" s="77" t="s">
        <v>5736</v>
      </c>
      <c r="C2486" s="77" t="s">
        <v>908</v>
      </c>
      <c r="D2486" s="79"/>
      <c r="F2486" s="77" t="s">
        <v>908</v>
      </c>
      <c r="G2486" s="77" t="s">
        <v>5735</v>
      </c>
      <c r="I2486"/>
      <c r="L2486" s="83"/>
    </row>
    <row r="2487" spans="1:12" x14ac:dyDescent="0.3">
      <c r="A2487" s="77" t="s">
        <v>5737</v>
      </c>
      <c r="B2487" s="77" t="s">
        <v>5738</v>
      </c>
      <c r="C2487" s="77" t="s">
        <v>746</v>
      </c>
      <c r="D2487" s="79"/>
      <c r="F2487" s="77" t="s">
        <v>746</v>
      </c>
      <c r="G2487" s="77" t="s">
        <v>5737</v>
      </c>
      <c r="I2487"/>
      <c r="L2487" s="83"/>
    </row>
    <row r="2488" spans="1:12" x14ac:dyDescent="0.3">
      <c r="A2488" s="77" t="s">
        <v>5739</v>
      </c>
      <c r="B2488" s="77" t="s">
        <v>5740</v>
      </c>
      <c r="C2488" s="77" t="s">
        <v>707</v>
      </c>
      <c r="D2488" s="79"/>
      <c r="F2488" s="77" t="s">
        <v>707</v>
      </c>
      <c r="G2488" s="77" t="s">
        <v>5739</v>
      </c>
      <c r="I2488"/>
      <c r="L2488" s="83"/>
    </row>
    <row r="2489" spans="1:12" x14ac:dyDescent="0.3">
      <c r="A2489" s="77" t="s">
        <v>5741</v>
      </c>
      <c r="B2489" s="77" t="s">
        <v>5742</v>
      </c>
      <c r="C2489" s="77" t="s">
        <v>758</v>
      </c>
      <c r="D2489" s="79"/>
      <c r="F2489" s="77" t="s">
        <v>758</v>
      </c>
      <c r="G2489" s="77" t="s">
        <v>5741</v>
      </c>
      <c r="I2489"/>
      <c r="L2489" s="83"/>
    </row>
    <row r="2490" spans="1:12" x14ac:dyDescent="0.3">
      <c r="A2490" s="77" t="s">
        <v>5743</v>
      </c>
      <c r="B2490" s="77" t="s">
        <v>5744</v>
      </c>
      <c r="C2490" s="77" t="s">
        <v>758</v>
      </c>
      <c r="D2490" s="79"/>
      <c r="F2490" s="77" t="s">
        <v>758</v>
      </c>
      <c r="G2490" s="77" t="s">
        <v>5743</v>
      </c>
      <c r="I2490"/>
      <c r="L2490" s="83"/>
    </row>
    <row r="2491" spans="1:12" x14ac:dyDescent="0.3">
      <c r="A2491" s="77" t="s">
        <v>5745</v>
      </c>
      <c r="B2491" s="77" t="s">
        <v>5746</v>
      </c>
      <c r="C2491" s="77" t="s">
        <v>674</v>
      </c>
      <c r="D2491" s="79"/>
      <c r="F2491" s="77" t="s">
        <v>674</v>
      </c>
      <c r="G2491" s="77" t="s">
        <v>5745</v>
      </c>
      <c r="I2491"/>
      <c r="L2491" s="83"/>
    </row>
    <row r="2492" spans="1:12" x14ac:dyDescent="0.3">
      <c r="A2492" s="77" t="s">
        <v>5747</v>
      </c>
      <c r="B2492" s="77" t="s">
        <v>5748</v>
      </c>
      <c r="C2492" s="77" t="s">
        <v>892</v>
      </c>
      <c r="D2492" s="79"/>
      <c r="F2492" s="77" t="s">
        <v>892</v>
      </c>
      <c r="G2492" s="77" t="s">
        <v>5747</v>
      </c>
      <c r="I2492"/>
      <c r="L2492" s="83"/>
    </row>
    <row r="2493" spans="1:12" x14ac:dyDescent="0.3">
      <c r="A2493" s="77" t="s">
        <v>5749</v>
      </c>
      <c r="B2493" s="77" t="s">
        <v>5750</v>
      </c>
      <c r="C2493" s="77" t="s">
        <v>674</v>
      </c>
      <c r="D2493" s="79"/>
      <c r="F2493" s="77" t="s">
        <v>674</v>
      </c>
      <c r="G2493" s="77" t="s">
        <v>5749</v>
      </c>
      <c r="I2493"/>
      <c r="L2493" s="83"/>
    </row>
    <row r="2494" spans="1:12" x14ac:dyDescent="0.3">
      <c r="A2494" s="77" t="s">
        <v>5751</v>
      </c>
      <c r="B2494" s="77" t="s">
        <v>5752</v>
      </c>
      <c r="C2494" s="77" t="s">
        <v>674</v>
      </c>
      <c r="D2494" s="79"/>
      <c r="F2494" s="77" t="s">
        <v>674</v>
      </c>
      <c r="G2494" s="77" t="s">
        <v>5751</v>
      </c>
      <c r="I2494"/>
      <c r="L2494" s="83"/>
    </row>
    <row r="2495" spans="1:12" x14ac:dyDescent="0.3">
      <c r="A2495" s="77" t="s">
        <v>5753</v>
      </c>
      <c r="B2495" s="77" t="s">
        <v>5754</v>
      </c>
      <c r="C2495" s="77" t="s">
        <v>671</v>
      </c>
      <c r="D2495" s="79"/>
      <c r="F2495" s="77" t="s">
        <v>671</v>
      </c>
      <c r="G2495" s="77" t="s">
        <v>5753</v>
      </c>
      <c r="I2495"/>
      <c r="L2495" s="83"/>
    </row>
    <row r="2496" spans="1:12" x14ac:dyDescent="0.3">
      <c r="A2496" s="77" t="s">
        <v>5755</v>
      </c>
      <c r="B2496" s="77" t="s">
        <v>5756</v>
      </c>
      <c r="C2496" s="77" t="s">
        <v>758</v>
      </c>
      <c r="D2496" s="79"/>
      <c r="F2496" s="77" t="s">
        <v>758</v>
      </c>
      <c r="G2496" s="77" t="s">
        <v>5755</v>
      </c>
      <c r="I2496"/>
      <c r="L2496" s="83"/>
    </row>
    <row r="2497" spans="1:12" x14ac:dyDescent="0.3">
      <c r="A2497" s="77" t="s">
        <v>5757</v>
      </c>
      <c r="B2497" s="77" t="s">
        <v>5758</v>
      </c>
      <c r="C2497" s="77" t="s">
        <v>758</v>
      </c>
      <c r="D2497" s="79"/>
      <c r="F2497" s="77" t="s">
        <v>758</v>
      </c>
      <c r="G2497" s="77" t="s">
        <v>5757</v>
      </c>
      <c r="I2497"/>
      <c r="L2497" s="83"/>
    </row>
    <row r="2498" spans="1:12" x14ac:dyDescent="0.3">
      <c r="A2498" s="77" t="s">
        <v>5759</v>
      </c>
      <c r="B2498" s="77" t="s">
        <v>5760</v>
      </c>
      <c r="C2498" s="77" t="s">
        <v>950</v>
      </c>
      <c r="D2498" s="79"/>
      <c r="F2498" s="77" t="s">
        <v>950</v>
      </c>
      <c r="G2498" s="77" t="s">
        <v>5759</v>
      </c>
      <c r="I2498"/>
      <c r="L2498" s="83"/>
    </row>
    <row r="2499" spans="1:12" x14ac:dyDescent="0.3">
      <c r="A2499" s="77" t="s">
        <v>5761</v>
      </c>
      <c r="B2499" s="77" t="s">
        <v>5762</v>
      </c>
      <c r="C2499" s="77" t="s">
        <v>960</v>
      </c>
      <c r="D2499" s="79"/>
      <c r="F2499" s="77" t="s">
        <v>960</v>
      </c>
      <c r="G2499" s="77" t="s">
        <v>5761</v>
      </c>
      <c r="I2499"/>
      <c r="L2499" s="83"/>
    </row>
    <row r="2500" spans="1:12" x14ac:dyDescent="0.3">
      <c r="A2500" s="77" t="s">
        <v>5763</v>
      </c>
      <c r="B2500" s="77" t="s">
        <v>5764</v>
      </c>
      <c r="C2500" s="77" t="s">
        <v>908</v>
      </c>
      <c r="D2500" s="79"/>
      <c r="F2500" s="77" t="s">
        <v>908</v>
      </c>
      <c r="G2500" s="77" t="s">
        <v>5763</v>
      </c>
      <c r="I2500"/>
      <c r="L2500" s="83"/>
    </row>
    <row r="2501" spans="1:12" x14ac:dyDescent="0.3">
      <c r="A2501" s="77" t="s">
        <v>5765</v>
      </c>
      <c r="B2501" s="77" t="s">
        <v>5766</v>
      </c>
      <c r="C2501" s="77" t="s">
        <v>953</v>
      </c>
      <c r="D2501" s="79"/>
      <c r="F2501" s="77" t="s">
        <v>953</v>
      </c>
      <c r="G2501" s="77" t="s">
        <v>5765</v>
      </c>
      <c r="I2501"/>
      <c r="L2501" s="83"/>
    </row>
    <row r="2502" spans="1:12" x14ac:dyDescent="0.3">
      <c r="A2502" s="77" t="s">
        <v>5767</v>
      </c>
      <c r="B2502" s="77" t="s">
        <v>5768</v>
      </c>
      <c r="C2502" s="77" t="s">
        <v>722</v>
      </c>
      <c r="D2502" s="79"/>
      <c r="F2502" s="77" t="s">
        <v>722</v>
      </c>
      <c r="G2502" s="77" t="s">
        <v>5767</v>
      </c>
      <c r="I2502"/>
      <c r="L2502" s="83"/>
    </row>
    <row r="2503" spans="1:12" x14ac:dyDescent="0.3">
      <c r="A2503" s="77" t="s">
        <v>5769</v>
      </c>
      <c r="B2503" s="77" t="s">
        <v>5770</v>
      </c>
      <c r="C2503" s="77" t="s">
        <v>670</v>
      </c>
      <c r="D2503" s="79"/>
      <c r="F2503" s="77" t="s">
        <v>670</v>
      </c>
      <c r="G2503" s="77" t="s">
        <v>5769</v>
      </c>
      <c r="I2503"/>
      <c r="L2503" s="83"/>
    </row>
    <row r="2504" spans="1:12" x14ac:dyDescent="0.3">
      <c r="A2504" s="77" t="s">
        <v>5771</v>
      </c>
      <c r="B2504" s="77" t="s">
        <v>5772</v>
      </c>
      <c r="C2504" s="77" t="s">
        <v>876</v>
      </c>
      <c r="D2504" s="79"/>
      <c r="F2504" s="77" t="s">
        <v>876</v>
      </c>
      <c r="G2504" s="77" t="s">
        <v>5771</v>
      </c>
      <c r="I2504"/>
      <c r="L2504" s="83"/>
    </row>
    <row r="2505" spans="1:12" x14ac:dyDescent="0.3">
      <c r="A2505" s="77" t="s">
        <v>5773</v>
      </c>
      <c r="B2505" s="77" t="s">
        <v>5774</v>
      </c>
      <c r="C2505" s="77" t="s">
        <v>829</v>
      </c>
      <c r="D2505" s="79"/>
      <c r="F2505" s="77" t="s">
        <v>829</v>
      </c>
      <c r="G2505" s="77" t="s">
        <v>5773</v>
      </c>
      <c r="I2505"/>
      <c r="L2505" s="83"/>
    </row>
    <row r="2506" spans="1:12" x14ac:dyDescent="0.3">
      <c r="A2506" s="77" t="s">
        <v>5775</v>
      </c>
      <c r="B2506" s="77" t="s">
        <v>5776</v>
      </c>
      <c r="C2506" s="77" t="s">
        <v>850</v>
      </c>
      <c r="D2506" s="79"/>
      <c r="F2506" s="77" t="s">
        <v>850</v>
      </c>
      <c r="G2506" s="77" t="s">
        <v>5775</v>
      </c>
      <c r="I2506"/>
      <c r="L2506" s="83"/>
    </row>
    <row r="2507" spans="1:12" x14ac:dyDescent="0.3">
      <c r="A2507" s="77" t="s">
        <v>5777</v>
      </c>
      <c r="B2507" s="77" t="s">
        <v>5778</v>
      </c>
      <c r="C2507" s="77" t="s">
        <v>711</v>
      </c>
      <c r="D2507" s="79"/>
      <c r="F2507" s="77" t="s">
        <v>711</v>
      </c>
      <c r="G2507" s="77" t="s">
        <v>5777</v>
      </c>
      <c r="I2507"/>
      <c r="L2507" s="83"/>
    </row>
    <row r="2508" spans="1:12" x14ac:dyDescent="0.3">
      <c r="A2508" s="77" t="s">
        <v>5779</v>
      </c>
      <c r="B2508" s="77" t="s">
        <v>5780</v>
      </c>
      <c r="C2508" s="77" t="s">
        <v>722</v>
      </c>
      <c r="D2508" s="79"/>
      <c r="F2508" s="77" t="s">
        <v>722</v>
      </c>
      <c r="G2508" s="77" t="s">
        <v>5779</v>
      </c>
      <c r="I2508"/>
      <c r="L2508" s="83"/>
    </row>
    <row r="2509" spans="1:12" x14ac:dyDescent="0.3">
      <c r="A2509" s="77" t="s">
        <v>5781</v>
      </c>
      <c r="B2509" s="77" t="s">
        <v>5782</v>
      </c>
      <c r="C2509" s="77" t="s">
        <v>850</v>
      </c>
      <c r="D2509" s="79"/>
      <c r="F2509" s="77" t="s">
        <v>850</v>
      </c>
      <c r="G2509" s="77" t="s">
        <v>5781</v>
      </c>
      <c r="I2509"/>
      <c r="L2509" s="83"/>
    </row>
    <row r="2510" spans="1:12" x14ac:dyDescent="0.3">
      <c r="A2510" s="77" t="s">
        <v>5783</v>
      </c>
      <c r="B2510" s="77" t="s">
        <v>5784</v>
      </c>
      <c r="C2510" s="77" t="s">
        <v>736</v>
      </c>
      <c r="D2510" s="79"/>
      <c r="F2510" s="77" t="s">
        <v>736</v>
      </c>
      <c r="G2510" s="77" t="s">
        <v>5783</v>
      </c>
      <c r="I2510"/>
      <c r="L2510" s="83"/>
    </row>
    <row r="2511" spans="1:12" x14ac:dyDescent="0.3">
      <c r="A2511" s="77" t="s">
        <v>5785</v>
      </c>
      <c r="B2511" s="77" t="s">
        <v>5786</v>
      </c>
      <c r="C2511" s="77" t="s">
        <v>934</v>
      </c>
      <c r="D2511" s="79"/>
      <c r="F2511" s="77" t="s">
        <v>934</v>
      </c>
      <c r="G2511" s="77" t="s">
        <v>5785</v>
      </c>
      <c r="I2511"/>
      <c r="L2511" s="83"/>
    </row>
    <row r="2512" spans="1:12" x14ac:dyDescent="0.3">
      <c r="A2512" s="77" t="s">
        <v>5787</v>
      </c>
      <c r="B2512" s="77" t="s">
        <v>5788</v>
      </c>
      <c r="C2512" s="77" t="s">
        <v>714</v>
      </c>
      <c r="D2512" s="79"/>
      <c r="F2512" s="77" t="s">
        <v>714</v>
      </c>
      <c r="G2512" s="77" t="s">
        <v>5787</v>
      </c>
      <c r="I2512"/>
      <c r="L2512" s="83"/>
    </row>
    <row r="2513" spans="1:12" x14ac:dyDescent="0.3">
      <c r="A2513" s="77" t="s">
        <v>5789</v>
      </c>
      <c r="B2513" s="77" t="s">
        <v>5790</v>
      </c>
      <c r="C2513" s="77" t="s">
        <v>794</v>
      </c>
      <c r="D2513" s="79"/>
      <c r="F2513" s="77" t="s">
        <v>794</v>
      </c>
      <c r="G2513" s="77" t="s">
        <v>5789</v>
      </c>
      <c r="I2513"/>
      <c r="L2513" s="83"/>
    </row>
    <row r="2514" spans="1:12" x14ac:dyDescent="0.3">
      <c r="A2514" s="77" t="s">
        <v>5791</v>
      </c>
      <c r="B2514" s="77" t="s">
        <v>5792</v>
      </c>
      <c r="C2514" s="77" t="s">
        <v>953</v>
      </c>
      <c r="D2514" s="79"/>
      <c r="F2514" s="77" t="s">
        <v>953</v>
      </c>
      <c r="G2514" s="77" t="s">
        <v>5791</v>
      </c>
      <c r="I2514"/>
      <c r="L2514" s="83"/>
    </row>
    <row r="2515" spans="1:12" x14ac:dyDescent="0.3">
      <c r="A2515" s="77" t="s">
        <v>5793</v>
      </c>
      <c r="B2515" s="77" t="s">
        <v>5794</v>
      </c>
      <c r="C2515" s="77" t="s">
        <v>850</v>
      </c>
      <c r="D2515" s="79"/>
      <c r="F2515" s="77" t="s">
        <v>850</v>
      </c>
      <c r="G2515" s="77" t="s">
        <v>5793</v>
      </c>
      <c r="I2515"/>
      <c r="L2515" s="83"/>
    </row>
    <row r="2516" spans="1:12" x14ac:dyDescent="0.3">
      <c r="A2516" s="77" t="s">
        <v>5795</v>
      </c>
      <c r="B2516" s="77" t="s">
        <v>5796</v>
      </c>
      <c r="C2516" s="77" t="s">
        <v>937</v>
      </c>
      <c r="D2516" s="79"/>
      <c r="F2516" s="77" t="s">
        <v>937</v>
      </c>
      <c r="G2516" s="77" t="s">
        <v>5795</v>
      </c>
      <c r="I2516"/>
      <c r="L2516" s="83"/>
    </row>
    <row r="2517" spans="1:12" x14ac:dyDescent="0.3">
      <c r="A2517" s="77" t="s">
        <v>5797</v>
      </c>
      <c r="B2517" s="77" t="s">
        <v>5798</v>
      </c>
      <c r="C2517" s="77" t="s">
        <v>761</v>
      </c>
      <c r="D2517" s="79"/>
      <c r="F2517" s="77" t="s">
        <v>761</v>
      </c>
      <c r="G2517" s="77" t="s">
        <v>5797</v>
      </c>
      <c r="I2517"/>
      <c r="L2517" s="83"/>
    </row>
    <row r="2518" spans="1:12" x14ac:dyDescent="0.3">
      <c r="A2518" s="77" t="s">
        <v>5799</v>
      </c>
      <c r="B2518" s="77" t="s">
        <v>5800</v>
      </c>
      <c r="C2518" s="77" t="s">
        <v>767</v>
      </c>
      <c r="D2518" s="79"/>
      <c r="F2518" s="77" t="s">
        <v>767</v>
      </c>
      <c r="G2518" s="77" t="s">
        <v>5799</v>
      </c>
      <c r="I2518"/>
      <c r="L2518" s="83"/>
    </row>
    <row r="2519" spans="1:12" x14ac:dyDescent="0.3">
      <c r="A2519" s="77" t="s">
        <v>5801</v>
      </c>
      <c r="B2519" s="77" t="s">
        <v>5802</v>
      </c>
      <c r="C2519" s="77" t="s">
        <v>711</v>
      </c>
      <c r="D2519" s="79"/>
      <c r="F2519" s="77" t="s">
        <v>711</v>
      </c>
      <c r="G2519" s="77" t="s">
        <v>5801</v>
      </c>
      <c r="I2519"/>
      <c r="L2519" s="83"/>
    </row>
    <row r="2520" spans="1:12" x14ac:dyDescent="0.3">
      <c r="A2520" s="77" t="s">
        <v>5803</v>
      </c>
      <c r="B2520" s="77" t="s">
        <v>5804</v>
      </c>
      <c r="C2520" s="77" t="s">
        <v>761</v>
      </c>
      <c r="D2520" s="79"/>
      <c r="F2520" s="77" t="s">
        <v>761</v>
      </c>
      <c r="G2520" s="77" t="s">
        <v>5803</v>
      </c>
      <c r="I2520"/>
      <c r="L2520" s="83"/>
    </row>
    <row r="2521" spans="1:12" x14ac:dyDescent="0.3">
      <c r="A2521" s="77" t="s">
        <v>5805</v>
      </c>
      <c r="B2521" s="77" t="s">
        <v>5806</v>
      </c>
      <c r="C2521" s="77" t="s">
        <v>892</v>
      </c>
      <c r="D2521" s="79"/>
      <c r="F2521" s="77" t="s">
        <v>892</v>
      </c>
      <c r="G2521" s="77" t="s">
        <v>5805</v>
      </c>
      <c r="I2521"/>
      <c r="L2521" s="83"/>
    </row>
    <row r="2522" spans="1:12" x14ac:dyDescent="0.3">
      <c r="A2522" s="77" t="s">
        <v>5807</v>
      </c>
      <c r="B2522" s="77" t="s">
        <v>5808</v>
      </c>
      <c r="C2522" s="77" t="s">
        <v>767</v>
      </c>
      <c r="D2522" s="79"/>
      <c r="F2522" s="77" t="s">
        <v>767</v>
      </c>
      <c r="G2522" s="77" t="s">
        <v>5807</v>
      </c>
      <c r="I2522"/>
      <c r="L2522" s="83"/>
    </row>
    <row r="2523" spans="1:12" x14ac:dyDescent="0.3">
      <c r="A2523" s="77" t="s">
        <v>5809</v>
      </c>
      <c r="B2523" s="77" t="s">
        <v>5810</v>
      </c>
      <c r="C2523" s="77" t="s">
        <v>758</v>
      </c>
      <c r="D2523" s="79"/>
      <c r="F2523" s="77" t="s">
        <v>758</v>
      </c>
      <c r="G2523" s="77" t="s">
        <v>5809</v>
      </c>
      <c r="I2523"/>
      <c r="L2523" s="83"/>
    </row>
    <row r="2524" spans="1:12" x14ac:dyDescent="0.3">
      <c r="A2524" s="77" t="s">
        <v>5811</v>
      </c>
      <c r="B2524" s="77" t="s">
        <v>5812</v>
      </c>
      <c r="C2524" s="77" t="s">
        <v>960</v>
      </c>
      <c r="D2524" s="79"/>
      <c r="F2524" s="77" t="s">
        <v>960</v>
      </c>
      <c r="G2524" s="77" t="s">
        <v>5811</v>
      </c>
      <c r="I2524"/>
      <c r="L2524" s="83"/>
    </row>
    <row r="2525" spans="1:12" x14ac:dyDescent="0.3">
      <c r="A2525" s="77" t="s">
        <v>5813</v>
      </c>
      <c r="B2525" s="77" t="s">
        <v>5814</v>
      </c>
      <c r="C2525" s="77" t="s">
        <v>940</v>
      </c>
      <c r="D2525" s="79"/>
      <c r="F2525" s="77" t="s">
        <v>940</v>
      </c>
      <c r="G2525" s="77" t="s">
        <v>5813</v>
      </c>
      <c r="I2525"/>
      <c r="L2525" s="83"/>
    </row>
    <row r="2526" spans="1:12" x14ac:dyDescent="0.3">
      <c r="A2526" s="77" t="s">
        <v>5815</v>
      </c>
      <c r="B2526" s="77" t="s">
        <v>5816</v>
      </c>
      <c r="C2526" s="77" t="s">
        <v>767</v>
      </c>
      <c r="D2526" s="79"/>
      <c r="F2526" s="77" t="s">
        <v>767</v>
      </c>
      <c r="G2526" s="77" t="s">
        <v>5815</v>
      </c>
      <c r="I2526"/>
      <c r="L2526" s="83"/>
    </row>
    <row r="2527" spans="1:12" x14ac:dyDescent="0.3">
      <c r="A2527" s="77" t="s">
        <v>5817</v>
      </c>
      <c r="B2527" s="77" t="s">
        <v>5818</v>
      </c>
      <c r="C2527" s="77" t="s">
        <v>892</v>
      </c>
      <c r="D2527" s="79"/>
      <c r="F2527" s="77" t="s">
        <v>892</v>
      </c>
      <c r="G2527" s="77" t="s">
        <v>5817</v>
      </c>
      <c r="I2527"/>
      <c r="L2527" s="83"/>
    </row>
    <row r="2528" spans="1:12" x14ac:dyDescent="0.3">
      <c r="A2528" s="77" t="s">
        <v>5819</v>
      </c>
      <c r="B2528" s="77" t="s">
        <v>5820</v>
      </c>
      <c r="C2528" s="77" t="s">
        <v>671</v>
      </c>
      <c r="D2528" s="79"/>
      <c r="F2528" s="77" t="s">
        <v>671</v>
      </c>
      <c r="G2528" s="77" t="s">
        <v>5819</v>
      </c>
      <c r="I2528"/>
      <c r="L2528" s="83"/>
    </row>
    <row r="2529" spans="1:12" x14ac:dyDescent="0.3">
      <c r="A2529" s="77" t="s">
        <v>5821</v>
      </c>
      <c r="B2529" s="77" t="s">
        <v>5822</v>
      </c>
      <c r="C2529" s="77" t="s">
        <v>732</v>
      </c>
      <c r="D2529" s="79"/>
      <c r="F2529" s="77" t="s">
        <v>732</v>
      </c>
      <c r="G2529" s="77" t="s">
        <v>5821</v>
      </c>
      <c r="I2529"/>
      <c r="L2529" s="83"/>
    </row>
    <row r="2530" spans="1:12" x14ac:dyDescent="0.3">
      <c r="A2530" s="77" t="s">
        <v>5823</v>
      </c>
      <c r="B2530" s="77" t="s">
        <v>5824</v>
      </c>
      <c r="C2530" s="77" t="s">
        <v>674</v>
      </c>
      <c r="D2530" s="79"/>
      <c r="F2530" s="77" t="s">
        <v>674</v>
      </c>
      <c r="G2530" s="77" t="s">
        <v>5823</v>
      </c>
      <c r="I2530"/>
      <c r="L2530" s="83"/>
    </row>
    <row r="2531" spans="1:12" x14ac:dyDescent="0.3">
      <c r="A2531" s="77" t="s">
        <v>5825</v>
      </c>
      <c r="B2531" s="77" t="s">
        <v>5826</v>
      </c>
      <c r="C2531" s="77" t="s">
        <v>868</v>
      </c>
      <c r="D2531" s="79"/>
      <c r="F2531" s="77" t="s">
        <v>868</v>
      </c>
      <c r="G2531" s="77" t="s">
        <v>5825</v>
      </c>
      <c r="I2531"/>
      <c r="L2531" s="83"/>
    </row>
    <row r="2532" spans="1:12" x14ac:dyDescent="0.3">
      <c r="A2532" s="77" t="s">
        <v>5827</v>
      </c>
      <c r="B2532" s="77" t="s">
        <v>5828</v>
      </c>
      <c r="C2532" s="77" t="s">
        <v>694</v>
      </c>
      <c r="D2532" s="79"/>
      <c r="F2532" s="77" t="s">
        <v>694</v>
      </c>
      <c r="G2532" s="77" t="s">
        <v>5827</v>
      </c>
      <c r="I2532"/>
      <c r="L2532" s="83"/>
    </row>
    <row r="2533" spans="1:12" x14ac:dyDescent="0.3">
      <c r="A2533" s="77" t="s">
        <v>5829</v>
      </c>
      <c r="B2533" s="77" t="s">
        <v>5830</v>
      </c>
      <c r="C2533" s="77" t="s">
        <v>892</v>
      </c>
      <c r="D2533" s="79"/>
      <c r="F2533" s="77" t="s">
        <v>892</v>
      </c>
      <c r="G2533" s="77" t="s">
        <v>5829</v>
      </c>
      <c r="I2533"/>
      <c r="L2533" s="83"/>
    </row>
    <row r="2534" spans="1:12" x14ac:dyDescent="0.3">
      <c r="A2534" s="77" t="s">
        <v>5831</v>
      </c>
      <c r="B2534" s="77" t="s">
        <v>5832</v>
      </c>
      <c r="C2534" s="77" t="s">
        <v>853</v>
      </c>
      <c r="D2534" s="79"/>
      <c r="F2534" s="77" t="s">
        <v>853</v>
      </c>
      <c r="G2534" s="77" t="s">
        <v>5831</v>
      </c>
      <c r="I2534"/>
      <c r="L2534" s="83"/>
    </row>
    <row r="2535" spans="1:12" x14ac:dyDescent="0.3">
      <c r="A2535" s="77" t="s">
        <v>5833</v>
      </c>
      <c r="B2535" s="77" t="s">
        <v>5834</v>
      </c>
      <c r="C2535" s="77" t="s">
        <v>686</v>
      </c>
      <c r="D2535" s="79"/>
      <c r="F2535" s="77" t="s">
        <v>686</v>
      </c>
      <c r="G2535" s="77" t="s">
        <v>5833</v>
      </c>
      <c r="I2535"/>
      <c r="L2535" s="83"/>
    </row>
    <row r="2536" spans="1:12" x14ac:dyDescent="0.3">
      <c r="A2536" s="77" t="s">
        <v>5835</v>
      </c>
      <c r="B2536" s="77" t="s">
        <v>5836</v>
      </c>
      <c r="C2536" s="77" t="s">
        <v>868</v>
      </c>
      <c r="D2536" s="79"/>
      <c r="F2536" s="77" t="s">
        <v>868</v>
      </c>
      <c r="G2536" s="77" t="s">
        <v>5835</v>
      </c>
      <c r="I2536"/>
      <c r="L2536" s="83"/>
    </row>
    <row r="2537" spans="1:12" x14ac:dyDescent="0.3">
      <c r="A2537" s="77" t="s">
        <v>5837</v>
      </c>
      <c r="B2537" s="77" t="s">
        <v>5838</v>
      </c>
      <c r="C2537" s="77" t="s">
        <v>758</v>
      </c>
      <c r="D2537" s="79"/>
      <c r="F2537" s="77" t="s">
        <v>758</v>
      </c>
      <c r="G2537" s="77" t="s">
        <v>5837</v>
      </c>
      <c r="I2537"/>
      <c r="L2537" s="83"/>
    </row>
    <row r="2538" spans="1:12" x14ac:dyDescent="0.3">
      <c r="A2538" s="77" t="s">
        <v>5839</v>
      </c>
      <c r="B2538" s="77" t="s">
        <v>5840</v>
      </c>
      <c r="C2538" s="77" t="s">
        <v>892</v>
      </c>
      <c r="D2538" s="79"/>
      <c r="F2538" s="77" t="s">
        <v>892</v>
      </c>
      <c r="G2538" s="77" t="s">
        <v>5839</v>
      </c>
      <c r="I2538"/>
      <c r="L2538" s="83"/>
    </row>
    <row r="2539" spans="1:12" x14ac:dyDescent="0.3">
      <c r="A2539" s="77" t="s">
        <v>5841</v>
      </c>
      <c r="B2539" s="77" t="s">
        <v>5842</v>
      </c>
      <c r="C2539" s="77" t="s">
        <v>714</v>
      </c>
      <c r="D2539" s="79"/>
      <c r="F2539" s="77" t="s">
        <v>714</v>
      </c>
      <c r="G2539" s="77" t="s">
        <v>5841</v>
      </c>
      <c r="I2539"/>
      <c r="L2539" s="83"/>
    </row>
    <row r="2540" spans="1:12" x14ac:dyDescent="0.3">
      <c r="A2540" s="77" t="s">
        <v>5843</v>
      </c>
      <c r="B2540" s="77" t="s">
        <v>5844</v>
      </c>
      <c r="C2540" s="77" t="s">
        <v>940</v>
      </c>
      <c r="D2540" s="79"/>
      <c r="F2540" s="77" t="s">
        <v>940</v>
      </c>
      <c r="G2540" s="77" t="s">
        <v>5843</v>
      </c>
      <c r="I2540"/>
      <c r="L2540" s="83"/>
    </row>
    <row r="2541" spans="1:12" x14ac:dyDescent="0.3">
      <c r="A2541" s="77" t="s">
        <v>5845</v>
      </c>
      <c r="B2541" s="77" t="s">
        <v>5846</v>
      </c>
      <c r="C2541" s="77" t="s">
        <v>695</v>
      </c>
      <c r="D2541" s="79"/>
      <c r="F2541" s="77" t="s">
        <v>695</v>
      </c>
      <c r="G2541" s="77" t="s">
        <v>5845</v>
      </c>
      <c r="I2541"/>
      <c r="L2541" s="83"/>
    </row>
    <row r="2542" spans="1:12" x14ac:dyDescent="0.3">
      <c r="A2542" s="77" t="s">
        <v>5847</v>
      </c>
      <c r="B2542" s="77" t="s">
        <v>5848</v>
      </c>
      <c r="C2542" s="77" t="s">
        <v>868</v>
      </c>
      <c r="D2542" s="79"/>
      <c r="F2542" s="77" t="s">
        <v>868</v>
      </c>
      <c r="G2542" s="77" t="s">
        <v>5847</v>
      </c>
      <c r="I2542"/>
      <c r="L2542" s="83"/>
    </row>
    <row r="2543" spans="1:12" x14ac:dyDescent="0.3">
      <c r="A2543" s="77" t="s">
        <v>5849</v>
      </c>
      <c r="B2543" s="77" t="s">
        <v>5850</v>
      </c>
      <c r="C2543" s="77" t="s">
        <v>746</v>
      </c>
      <c r="D2543" s="79"/>
      <c r="F2543" s="77" t="s">
        <v>746</v>
      </c>
      <c r="G2543" s="77" t="s">
        <v>5849</v>
      </c>
      <c r="I2543"/>
      <c r="L2543" s="83"/>
    </row>
    <row r="2544" spans="1:12" x14ac:dyDescent="0.3">
      <c r="A2544" s="77" t="s">
        <v>5851</v>
      </c>
      <c r="B2544" s="77" t="s">
        <v>5852</v>
      </c>
      <c r="C2544" s="77" t="s">
        <v>683</v>
      </c>
      <c r="D2544" s="79"/>
      <c r="F2544" s="77" t="s">
        <v>683</v>
      </c>
      <c r="G2544" s="77" t="s">
        <v>5851</v>
      </c>
      <c r="I2544"/>
      <c r="L2544" s="83"/>
    </row>
    <row r="2545" spans="1:12" x14ac:dyDescent="0.3">
      <c r="A2545" s="77" t="s">
        <v>5853</v>
      </c>
      <c r="B2545" s="77" t="s">
        <v>5854</v>
      </c>
      <c r="C2545" s="77" t="s">
        <v>675</v>
      </c>
      <c r="D2545" s="79"/>
      <c r="F2545" s="77" t="s">
        <v>675</v>
      </c>
      <c r="G2545" s="77" t="s">
        <v>5853</v>
      </c>
      <c r="I2545"/>
      <c r="L2545" s="83"/>
    </row>
    <row r="2546" spans="1:12" x14ac:dyDescent="0.3">
      <c r="A2546" s="77" t="s">
        <v>5855</v>
      </c>
      <c r="B2546" s="77" t="s">
        <v>5856</v>
      </c>
      <c r="C2546" s="77" t="s">
        <v>893</v>
      </c>
      <c r="D2546" s="79"/>
      <c r="F2546" s="77" t="s">
        <v>893</v>
      </c>
      <c r="G2546" s="77" t="s">
        <v>5855</v>
      </c>
      <c r="I2546"/>
      <c r="L2546" s="83"/>
    </row>
    <row r="2547" spans="1:12" x14ac:dyDescent="0.3">
      <c r="A2547" s="77" t="s">
        <v>5857</v>
      </c>
      <c r="B2547" s="77" t="s">
        <v>5858</v>
      </c>
      <c r="C2547" s="77" t="s">
        <v>682</v>
      </c>
      <c r="D2547" s="79"/>
      <c r="F2547" s="77" t="s">
        <v>682</v>
      </c>
      <c r="G2547" s="77" t="s">
        <v>5857</v>
      </c>
      <c r="I2547"/>
      <c r="L2547" s="83"/>
    </row>
    <row r="2548" spans="1:12" x14ac:dyDescent="0.3">
      <c r="A2548" s="77" t="s">
        <v>5859</v>
      </c>
      <c r="B2548" s="77" t="s">
        <v>5860</v>
      </c>
      <c r="C2548" s="77" t="s">
        <v>850</v>
      </c>
      <c r="D2548" s="79"/>
      <c r="F2548" s="77" t="s">
        <v>850</v>
      </c>
      <c r="G2548" s="77" t="s">
        <v>5859</v>
      </c>
      <c r="I2548"/>
      <c r="L2548" s="83"/>
    </row>
    <row r="2549" spans="1:12" x14ac:dyDescent="0.3">
      <c r="A2549" s="77" t="s">
        <v>5861</v>
      </c>
      <c r="B2549" s="77" t="s">
        <v>5862</v>
      </c>
      <c r="C2549" s="77" t="s">
        <v>892</v>
      </c>
      <c r="D2549" s="79"/>
      <c r="F2549" s="77" t="s">
        <v>892</v>
      </c>
      <c r="G2549" s="77" t="s">
        <v>5861</v>
      </c>
      <c r="I2549"/>
      <c r="L2549" s="83"/>
    </row>
    <row r="2550" spans="1:12" x14ac:dyDescent="0.3">
      <c r="A2550" s="77" t="s">
        <v>5863</v>
      </c>
      <c r="B2550" s="77" t="s">
        <v>5864</v>
      </c>
      <c r="C2550" s="77" t="s">
        <v>767</v>
      </c>
      <c r="D2550" s="79"/>
      <c r="F2550" s="77" t="s">
        <v>767</v>
      </c>
      <c r="G2550" s="77" t="s">
        <v>5863</v>
      </c>
      <c r="I2550"/>
      <c r="L2550" s="83"/>
    </row>
    <row r="2551" spans="1:12" x14ac:dyDescent="0.3">
      <c r="A2551" s="77" t="s">
        <v>5865</v>
      </c>
      <c r="B2551" s="77" t="s">
        <v>5866</v>
      </c>
      <c r="C2551" s="77" t="s">
        <v>711</v>
      </c>
      <c r="D2551" s="79"/>
      <c r="F2551" s="77" t="s">
        <v>711</v>
      </c>
      <c r="G2551" s="77" t="s">
        <v>5865</v>
      </c>
      <c r="I2551"/>
      <c r="L2551" s="83"/>
    </row>
    <row r="2552" spans="1:12" x14ac:dyDescent="0.3">
      <c r="A2552" s="77" t="s">
        <v>5867</v>
      </c>
      <c r="B2552" s="77" t="s">
        <v>5868</v>
      </c>
      <c r="C2552" s="77" t="s">
        <v>707</v>
      </c>
      <c r="D2552" s="79"/>
      <c r="F2552" s="77" t="s">
        <v>707</v>
      </c>
      <c r="G2552" s="77" t="s">
        <v>5867</v>
      </c>
      <c r="I2552"/>
      <c r="L2552" s="83"/>
    </row>
    <row r="2553" spans="1:12" x14ac:dyDescent="0.3">
      <c r="A2553" s="77" t="s">
        <v>5869</v>
      </c>
      <c r="B2553" s="77" t="s">
        <v>5870</v>
      </c>
      <c r="C2553" s="77" t="s">
        <v>733</v>
      </c>
      <c r="D2553" s="79"/>
      <c r="F2553" s="77" t="s">
        <v>733</v>
      </c>
      <c r="G2553" s="77" t="s">
        <v>5869</v>
      </c>
      <c r="I2553"/>
      <c r="L2553" s="83"/>
    </row>
    <row r="2554" spans="1:12" x14ac:dyDescent="0.3">
      <c r="A2554" s="77" t="s">
        <v>5871</v>
      </c>
      <c r="B2554" s="77" t="s">
        <v>5872</v>
      </c>
      <c r="C2554" s="77" t="s">
        <v>782</v>
      </c>
      <c r="D2554" s="79"/>
      <c r="F2554" s="77" t="s">
        <v>782</v>
      </c>
      <c r="G2554" s="77" t="s">
        <v>5871</v>
      </c>
      <c r="I2554"/>
      <c r="L2554" s="83"/>
    </row>
    <row r="2555" spans="1:12" x14ac:dyDescent="0.3">
      <c r="A2555" s="77" t="s">
        <v>5873</v>
      </c>
      <c r="B2555" s="77" t="s">
        <v>5874</v>
      </c>
      <c r="C2555" s="77" t="s">
        <v>850</v>
      </c>
      <c r="D2555" s="79"/>
      <c r="F2555" s="77" t="s">
        <v>850</v>
      </c>
      <c r="G2555" s="77" t="s">
        <v>5873</v>
      </c>
      <c r="I2555"/>
      <c r="L2555" s="83"/>
    </row>
    <row r="2556" spans="1:12" x14ac:dyDescent="0.3">
      <c r="A2556" s="77" t="s">
        <v>5875</v>
      </c>
      <c r="B2556" s="77" t="s">
        <v>5876</v>
      </c>
      <c r="C2556" s="77" t="s">
        <v>666</v>
      </c>
      <c r="D2556" s="79"/>
      <c r="F2556" s="77" t="s">
        <v>666</v>
      </c>
      <c r="G2556" s="77" t="s">
        <v>5875</v>
      </c>
      <c r="I2556"/>
      <c r="L2556" s="83"/>
    </row>
    <row r="2557" spans="1:12" x14ac:dyDescent="0.3">
      <c r="A2557" s="77" t="s">
        <v>5877</v>
      </c>
      <c r="B2557" s="77" t="s">
        <v>5878</v>
      </c>
      <c r="C2557" s="77" t="s">
        <v>830</v>
      </c>
      <c r="D2557" s="79"/>
      <c r="F2557" s="77" t="s">
        <v>830</v>
      </c>
      <c r="G2557" s="77" t="s">
        <v>5877</v>
      </c>
      <c r="I2557"/>
      <c r="L2557" s="83"/>
    </row>
    <row r="2558" spans="1:12" x14ac:dyDescent="0.3">
      <c r="A2558" s="77" t="s">
        <v>5879</v>
      </c>
      <c r="B2558" s="77" t="s">
        <v>5880</v>
      </c>
      <c r="C2558" s="77" t="s">
        <v>743</v>
      </c>
      <c r="D2558" s="79"/>
      <c r="F2558" s="77" t="s">
        <v>743</v>
      </c>
      <c r="G2558" s="77" t="s">
        <v>5879</v>
      </c>
      <c r="I2558"/>
      <c r="L2558" s="83"/>
    </row>
    <row r="2559" spans="1:12" x14ac:dyDescent="0.3">
      <c r="A2559" s="77" t="s">
        <v>5881</v>
      </c>
      <c r="B2559" s="77" t="s">
        <v>5882</v>
      </c>
      <c r="C2559" s="77" t="s">
        <v>694</v>
      </c>
      <c r="D2559" s="79"/>
      <c r="F2559" s="77" t="s">
        <v>694</v>
      </c>
      <c r="G2559" s="77" t="s">
        <v>5881</v>
      </c>
      <c r="I2559"/>
      <c r="L2559" s="83"/>
    </row>
    <row r="2560" spans="1:12" x14ac:dyDescent="0.3">
      <c r="A2560" s="77" t="s">
        <v>5883</v>
      </c>
      <c r="B2560" s="77" t="s">
        <v>5884</v>
      </c>
      <c r="C2560" s="77" t="s">
        <v>694</v>
      </c>
      <c r="D2560" s="79"/>
      <c r="F2560" s="77" t="s">
        <v>694</v>
      </c>
      <c r="G2560" s="77" t="s">
        <v>5883</v>
      </c>
      <c r="I2560"/>
      <c r="L2560" s="83"/>
    </row>
    <row r="2561" spans="1:12" x14ac:dyDescent="0.3">
      <c r="A2561" s="77" t="s">
        <v>5885</v>
      </c>
      <c r="B2561" s="77" t="s">
        <v>5886</v>
      </c>
      <c r="C2561" s="77" t="s">
        <v>719</v>
      </c>
      <c r="D2561" s="79"/>
      <c r="F2561" s="77" t="s">
        <v>719</v>
      </c>
      <c r="G2561" s="77" t="s">
        <v>5885</v>
      </c>
      <c r="I2561"/>
      <c r="L2561" s="83"/>
    </row>
    <row r="2562" spans="1:12" x14ac:dyDescent="0.3">
      <c r="A2562" s="77" t="s">
        <v>5887</v>
      </c>
      <c r="B2562" s="77" t="s">
        <v>5888</v>
      </c>
      <c r="C2562" s="77" t="s">
        <v>674</v>
      </c>
      <c r="D2562" s="79"/>
      <c r="F2562" s="77" t="s">
        <v>674</v>
      </c>
      <c r="G2562" s="77" t="s">
        <v>5887</v>
      </c>
      <c r="I2562"/>
      <c r="L2562" s="83"/>
    </row>
    <row r="2563" spans="1:12" x14ac:dyDescent="0.3">
      <c r="A2563" s="77" t="s">
        <v>5889</v>
      </c>
      <c r="B2563" s="77" t="s">
        <v>5890</v>
      </c>
      <c r="C2563" s="77" t="s">
        <v>707</v>
      </c>
      <c r="D2563" s="79"/>
      <c r="F2563" s="77" t="s">
        <v>707</v>
      </c>
      <c r="G2563" s="77" t="s">
        <v>5889</v>
      </c>
      <c r="I2563"/>
      <c r="L2563" s="83"/>
    </row>
    <row r="2564" spans="1:12" x14ac:dyDescent="0.3">
      <c r="A2564" s="77" t="s">
        <v>5891</v>
      </c>
      <c r="B2564" s="77" t="s">
        <v>5892</v>
      </c>
      <c r="C2564" s="77" t="s">
        <v>945</v>
      </c>
      <c r="D2564" s="79"/>
      <c r="F2564" s="77" t="s">
        <v>945</v>
      </c>
      <c r="G2564" s="77" t="s">
        <v>5891</v>
      </c>
      <c r="I2564"/>
      <c r="L2564" s="83"/>
    </row>
    <row r="2565" spans="1:12" x14ac:dyDescent="0.3">
      <c r="A2565" s="77" t="s">
        <v>5893</v>
      </c>
      <c r="B2565" s="77" t="s">
        <v>5894</v>
      </c>
      <c r="C2565" s="77" t="s">
        <v>698</v>
      </c>
      <c r="D2565" s="79"/>
      <c r="F2565" s="77" t="s">
        <v>698</v>
      </c>
      <c r="G2565" s="77" t="s">
        <v>5893</v>
      </c>
      <c r="I2565"/>
      <c r="L2565" s="83"/>
    </row>
    <row r="2566" spans="1:12" x14ac:dyDescent="0.3">
      <c r="A2566" s="77" t="s">
        <v>5895</v>
      </c>
      <c r="B2566" s="77" t="s">
        <v>5896</v>
      </c>
      <c r="C2566" s="77" t="s">
        <v>767</v>
      </c>
      <c r="D2566" s="79"/>
      <c r="F2566" s="77" t="s">
        <v>767</v>
      </c>
      <c r="G2566" s="77" t="s">
        <v>5895</v>
      </c>
      <c r="I2566"/>
      <c r="L2566" s="83"/>
    </row>
    <row r="2567" spans="1:12" x14ac:dyDescent="0.3">
      <c r="A2567" s="77" t="s">
        <v>5897</v>
      </c>
      <c r="B2567" s="77" t="s">
        <v>5898</v>
      </c>
      <c r="C2567" s="77" t="s">
        <v>782</v>
      </c>
      <c r="D2567" s="79"/>
      <c r="F2567" s="77" t="s">
        <v>782</v>
      </c>
      <c r="G2567" s="77" t="s">
        <v>5897</v>
      </c>
      <c r="I2567"/>
      <c r="L2567" s="83"/>
    </row>
    <row r="2568" spans="1:12" x14ac:dyDescent="0.3">
      <c r="A2568" s="77" t="s">
        <v>5899</v>
      </c>
      <c r="B2568" s="77" t="s">
        <v>5900</v>
      </c>
      <c r="C2568" s="77" t="s">
        <v>892</v>
      </c>
      <c r="D2568" s="79"/>
      <c r="F2568" s="77" t="s">
        <v>892</v>
      </c>
      <c r="G2568" s="77" t="s">
        <v>5899</v>
      </c>
      <c r="I2568"/>
      <c r="L2568" s="83"/>
    </row>
    <row r="2569" spans="1:12" x14ac:dyDescent="0.3">
      <c r="A2569" s="77" t="s">
        <v>5901</v>
      </c>
      <c r="B2569" s="77" t="s">
        <v>5902</v>
      </c>
      <c r="C2569" s="77" t="s">
        <v>892</v>
      </c>
      <c r="D2569" s="79"/>
      <c r="F2569" s="77" t="s">
        <v>892</v>
      </c>
      <c r="G2569" s="77" t="s">
        <v>5901</v>
      </c>
      <c r="I2569"/>
      <c r="L2569" s="83"/>
    </row>
    <row r="2570" spans="1:12" x14ac:dyDescent="0.3">
      <c r="A2570" s="77" t="s">
        <v>5903</v>
      </c>
      <c r="B2570" s="77" t="s">
        <v>5904</v>
      </c>
      <c r="C2570" s="77" t="s">
        <v>940</v>
      </c>
      <c r="D2570" s="79"/>
      <c r="F2570" s="77" t="s">
        <v>940</v>
      </c>
      <c r="G2570" s="77" t="s">
        <v>5903</v>
      </c>
      <c r="I2570"/>
      <c r="L2570" s="83"/>
    </row>
    <row r="2571" spans="1:12" x14ac:dyDescent="0.3">
      <c r="A2571" s="77" t="s">
        <v>5905</v>
      </c>
      <c r="B2571" s="77" t="s">
        <v>5906</v>
      </c>
      <c r="C2571" s="77" t="s">
        <v>694</v>
      </c>
      <c r="D2571" s="79"/>
      <c r="F2571" s="77" t="s">
        <v>694</v>
      </c>
      <c r="G2571" s="77" t="s">
        <v>5905</v>
      </c>
      <c r="I2571"/>
      <c r="L2571" s="83"/>
    </row>
    <row r="2572" spans="1:12" x14ac:dyDescent="0.3">
      <c r="A2572" s="77" t="s">
        <v>5907</v>
      </c>
      <c r="B2572" s="77" t="s">
        <v>5908</v>
      </c>
      <c r="C2572" s="77" t="s">
        <v>707</v>
      </c>
      <c r="D2572" s="79"/>
      <c r="F2572" s="77" t="s">
        <v>707</v>
      </c>
      <c r="G2572" s="77" t="s">
        <v>5907</v>
      </c>
      <c r="I2572"/>
      <c r="L2572" s="83"/>
    </row>
    <row r="2573" spans="1:12" x14ac:dyDescent="0.3">
      <c r="A2573" s="77" t="s">
        <v>5909</v>
      </c>
      <c r="B2573" s="77" t="s">
        <v>5910</v>
      </c>
      <c r="C2573" s="77" t="s">
        <v>940</v>
      </c>
      <c r="D2573" s="79"/>
      <c r="F2573" s="77" t="s">
        <v>940</v>
      </c>
      <c r="G2573" s="77" t="s">
        <v>5909</v>
      </c>
      <c r="I2573"/>
      <c r="L2573" s="83"/>
    </row>
    <row r="2574" spans="1:12" x14ac:dyDescent="0.3">
      <c r="A2574" s="77" t="s">
        <v>5911</v>
      </c>
      <c r="B2574" s="77" t="s">
        <v>5912</v>
      </c>
      <c r="C2574" s="77" t="s">
        <v>715</v>
      </c>
      <c r="D2574" s="79"/>
      <c r="F2574" s="77" t="s">
        <v>715</v>
      </c>
      <c r="G2574" s="77" t="s">
        <v>5911</v>
      </c>
      <c r="I2574"/>
      <c r="L2574" s="83"/>
    </row>
    <row r="2575" spans="1:12" x14ac:dyDescent="0.3">
      <c r="A2575" s="77" t="s">
        <v>5913</v>
      </c>
      <c r="B2575" s="77" t="s">
        <v>5914</v>
      </c>
      <c r="C2575" s="77" t="s">
        <v>940</v>
      </c>
      <c r="D2575" s="79"/>
      <c r="F2575" s="77" t="s">
        <v>940</v>
      </c>
      <c r="G2575" s="77" t="s">
        <v>5913</v>
      </c>
      <c r="I2575"/>
      <c r="L2575" s="83"/>
    </row>
    <row r="2576" spans="1:12" x14ac:dyDescent="0.3">
      <c r="A2576" s="77" t="s">
        <v>5915</v>
      </c>
      <c r="B2576" s="77" t="s">
        <v>5916</v>
      </c>
      <c r="C2576" s="77" t="s">
        <v>940</v>
      </c>
      <c r="D2576" s="79"/>
      <c r="F2576" s="77" t="s">
        <v>940</v>
      </c>
      <c r="G2576" s="77" t="s">
        <v>5915</v>
      </c>
      <c r="I2576"/>
      <c r="L2576" s="83"/>
    </row>
    <row r="2577" spans="1:12" x14ac:dyDescent="0.3">
      <c r="A2577" s="77" t="s">
        <v>5917</v>
      </c>
      <c r="B2577" s="77" t="s">
        <v>5918</v>
      </c>
      <c r="C2577" s="77" t="s">
        <v>729</v>
      </c>
      <c r="D2577" s="79"/>
      <c r="F2577" s="77" t="s">
        <v>729</v>
      </c>
      <c r="G2577" s="77" t="s">
        <v>5917</v>
      </c>
      <c r="I2577"/>
      <c r="L2577" s="83"/>
    </row>
    <row r="2578" spans="1:12" x14ac:dyDescent="0.3">
      <c r="A2578" s="77" t="s">
        <v>5919</v>
      </c>
      <c r="B2578" s="77" t="s">
        <v>5920</v>
      </c>
      <c r="C2578" s="77" t="s">
        <v>767</v>
      </c>
      <c r="D2578" s="79"/>
      <c r="F2578" s="77" t="s">
        <v>767</v>
      </c>
      <c r="G2578" s="77" t="s">
        <v>5919</v>
      </c>
      <c r="I2578"/>
      <c r="L2578" s="83"/>
    </row>
    <row r="2579" spans="1:12" x14ac:dyDescent="0.3">
      <c r="A2579" s="77" t="s">
        <v>5921</v>
      </c>
      <c r="B2579" s="77" t="s">
        <v>5922</v>
      </c>
      <c r="C2579" s="77" t="s">
        <v>794</v>
      </c>
      <c r="D2579" s="79"/>
      <c r="F2579" s="77" t="s">
        <v>794</v>
      </c>
      <c r="G2579" s="77" t="s">
        <v>5921</v>
      </c>
      <c r="I2579"/>
      <c r="L2579" s="83"/>
    </row>
    <row r="2580" spans="1:12" x14ac:dyDescent="0.3">
      <c r="A2580" s="77" t="s">
        <v>5923</v>
      </c>
      <c r="B2580" s="77" t="s">
        <v>5924</v>
      </c>
      <c r="C2580" s="77" t="s">
        <v>892</v>
      </c>
      <c r="D2580" s="79"/>
      <c r="F2580" s="77" t="s">
        <v>892</v>
      </c>
      <c r="G2580" s="77" t="s">
        <v>5923</v>
      </c>
      <c r="I2580"/>
      <c r="L2580" s="83"/>
    </row>
    <row r="2581" spans="1:12" x14ac:dyDescent="0.3">
      <c r="A2581" s="77" t="s">
        <v>5925</v>
      </c>
      <c r="B2581" s="77" t="s">
        <v>5926</v>
      </c>
      <c r="C2581" s="77" t="s">
        <v>767</v>
      </c>
      <c r="D2581" s="79"/>
      <c r="F2581" s="77" t="s">
        <v>767</v>
      </c>
      <c r="G2581" s="77" t="s">
        <v>5925</v>
      </c>
      <c r="I2581"/>
      <c r="L2581" s="83"/>
    </row>
    <row r="2582" spans="1:12" x14ac:dyDescent="0.3">
      <c r="A2582" s="77" t="s">
        <v>5927</v>
      </c>
      <c r="B2582" s="77" t="s">
        <v>5928</v>
      </c>
      <c r="C2582" s="77" t="s">
        <v>919</v>
      </c>
      <c r="D2582" s="79"/>
      <c r="F2582" s="77" t="s">
        <v>919</v>
      </c>
      <c r="G2582" s="77" t="s">
        <v>5927</v>
      </c>
      <c r="I2582"/>
      <c r="L2582" s="83"/>
    </row>
    <row r="2583" spans="1:12" x14ac:dyDescent="0.3">
      <c r="A2583" s="77" t="s">
        <v>5929</v>
      </c>
      <c r="B2583" s="77" t="s">
        <v>5930</v>
      </c>
      <c r="C2583" s="77" t="s">
        <v>682</v>
      </c>
      <c r="D2583" s="79"/>
      <c r="F2583" s="77" t="s">
        <v>682</v>
      </c>
      <c r="G2583" s="77" t="s">
        <v>5929</v>
      </c>
      <c r="I2583"/>
      <c r="L2583" s="83"/>
    </row>
    <row r="2584" spans="1:12" x14ac:dyDescent="0.3">
      <c r="A2584" s="77" t="s">
        <v>5931</v>
      </c>
      <c r="B2584" s="77" t="s">
        <v>5932</v>
      </c>
      <c r="C2584" s="77" t="s">
        <v>682</v>
      </c>
      <c r="D2584" s="79"/>
      <c r="F2584" s="77" t="s">
        <v>682</v>
      </c>
      <c r="G2584" s="77" t="s">
        <v>5931</v>
      </c>
      <c r="I2584"/>
      <c r="L2584" s="83"/>
    </row>
    <row r="2585" spans="1:12" x14ac:dyDescent="0.3">
      <c r="A2585" s="77" t="s">
        <v>5933</v>
      </c>
      <c r="B2585" s="77" t="s">
        <v>5934</v>
      </c>
      <c r="C2585" s="77" t="s">
        <v>767</v>
      </c>
      <c r="D2585" s="79"/>
      <c r="F2585" s="77" t="s">
        <v>767</v>
      </c>
      <c r="G2585" s="77" t="s">
        <v>5933</v>
      </c>
      <c r="I2585"/>
      <c r="L2585" s="83"/>
    </row>
    <row r="2586" spans="1:12" x14ac:dyDescent="0.3">
      <c r="A2586" s="77" t="s">
        <v>5935</v>
      </c>
      <c r="B2586" s="77" t="s">
        <v>5936</v>
      </c>
      <c r="C2586" s="77" t="s">
        <v>931</v>
      </c>
      <c r="D2586" s="79"/>
      <c r="F2586" s="77" t="s">
        <v>931</v>
      </c>
      <c r="G2586" s="77" t="s">
        <v>5935</v>
      </c>
      <c r="I2586"/>
      <c r="L2586" s="83"/>
    </row>
    <row r="2587" spans="1:12" x14ac:dyDescent="0.3">
      <c r="A2587" s="77" t="s">
        <v>5937</v>
      </c>
      <c r="B2587" s="77" t="s">
        <v>5938</v>
      </c>
      <c r="C2587" s="77" t="s">
        <v>922</v>
      </c>
      <c r="D2587" s="79"/>
      <c r="F2587" s="77" t="s">
        <v>922</v>
      </c>
      <c r="G2587" s="77" t="s">
        <v>5937</v>
      </c>
      <c r="I2587"/>
      <c r="L2587" s="83"/>
    </row>
    <row r="2588" spans="1:12" x14ac:dyDescent="0.3">
      <c r="A2588" s="77" t="s">
        <v>5939</v>
      </c>
      <c r="B2588" s="77" t="s">
        <v>5940</v>
      </c>
      <c r="C2588" s="77" t="s">
        <v>919</v>
      </c>
      <c r="D2588" s="79"/>
      <c r="F2588" s="77" t="s">
        <v>919</v>
      </c>
      <c r="G2588" s="77" t="s">
        <v>5939</v>
      </c>
      <c r="I2588"/>
      <c r="L2588" s="83"/>
    </row>
    <row r="2589" spans="1:12" x14ac:dyDescent="0.3">
      <c r="A2589" s="77" t="s">
        <v>5941</v>
      </c>
      <c r="B2589" s="77" t="s">
        <v>5942</v>
      </c>
      <c r="C2589" s="77" t="s">
        <v>749</v>
      </c>
      <c r="D2589" s="79"/>
      <c r="F2589" s="77" t="s">
        <v>749</v>
      </c>
      <c r="G2589" s="77" t="s">
        <v>5941</v>
      </c>
      <c r="I2589"/>
      <c r="L2589" s="83"/>
    </row>
    <row r="2590" spans="1:12" x14ac:dyDescent="0.3">
      <c r="A2590" s="77" t="s">
        <v>5943</v>
      </c>
      <c r="B2590" s="77" t="s">
        <v>5944</v>
      </c>
      <c r="C2590" s="77" t="s">
        <v>846</v>
      </c>
      <c r="D2590" s="79"/>
      <c r="F2590" s="77" t="s">
        <v>846</v>
      </c>
      <c r="G2590" s="77" t="s">
        <v>5943</v>
      </c>
      <c r="I2590"/>
      <c r="L2590" s="83"/>
    </row>
    <row r="2591" spans="1:12" x14ac:dyDescent="0.3">
      <c r="A2591" s="77" t="s">
        <v>5945</v>
      </c>
      <c r="B2591" s="77" t="s">
        <v>5946</v>
      </c>
      <c r="C2591" s="77" t="s">
        <v>710</v>
      </c>
      <c r="D2591" s="79"/>
      <c r="F2591" s="77" t="s">
        <v>710</v>
      </c>
      <c r="G2591" s="77" t="s">
        <v>5945</v>
      </c>
      <c r="I2591"/>
      <c r="L2591" s="83"/>
    </row>
    <row r="2592" spans="1:12" x14ac:dyDescent="0.3">
      <c r="A2592" s="77" t="s">
        <v>5947</v>
      </c>
      <c r="B2592" s="77" t="s">
        <v>5948</v>
      </c>
      <c r="C2592" s="77" t="s">
        <v>729</v>
      </c>
      <c r="D2592" s="79"/>
      <c r="F2592" s="77" t="s">
        <v>729</v>
      </c>
      <c r="G2592" s="77" t="s">
        <v>5947</v>
      </c>
      <c r="I2592"/>
      <c r="L2592" s="83"/>
    </row>
    <row r="2593" spans="1:12" x14ac:dyDescent="0.3">
      <c r="A2593" s="77" t="s">
        <v>5949</v>
      </c>
      <c r="B2593" s="77" t="s">
        <v>5950</v>
      </c>
      <c r="C2593" s="77" t="s">
        <v>714</v>
      </c>
      <c r="D2593" s="79"/>
      <c r="F2593" s="77" t="s">
        <v>714</v>
      </c>
      <c r="G2593" s="77" t="s">
        <v>5949</v>
      </c>
      <c r="I2593"/>
      <c r="L2593" s="83"/>
    </row>
    <row r="2594" spans="1:12" x14ac:dyDescent="0.3">
      <c r="A2594" s="77" t="s">
        <v>5951</v>
      </c>
      <c r="B2594" s="77" t="s">
        <v>5952</v>
      </c>
      <c r="C2594" s="77" t="s">
        <v>671</v>
      </c>
      <c r="D2594" s="79"/>
      <c r="F2594" s="77" t="s">
        <v>671</v>
      </c>
      <c r="G2594" s="77" t="s">
        <v>5951</v>
      </c>
      <c r="I2594"/>
      <c r="L2594" s="83"/>
    </row>
    <row r="2595" spans="1:12" x14ac:dyDescent="0.3">
      <c r="A2595" s="77" t="s">
        <v>5953</v>
      </c>
      <c r="B2595" s="77" t="s">
        <v>5954</v>
      </c>
      <c r="C2595" s="77" t="s">
        <v>940</v>
      </c>
      <c r="D2595" s="79"/>
      <c r="F2595" s="77" t="s">
        <v>940</v>
      </c>
      <c r="G2595" s="77" t="s">
        <v>5953</v>
      </c>
      <c r="I2595"/>
      <c r="L2595" s="83"/>
    </row>
    <row r="2596" spans="1:12" x14ac:dyDescent="0.3">
      <c r="A2596" s="77" t="s">
        <v>5955</v>
      </c>
      <c r="B2596" s="77" t="s">
        <v>5956</v>
      </c>
      <c r="C2596" s="77" t="s">
        <v>671</v>
      </c>
      <c r="D2596" s="79"/>
      <c r="F2596" s="77" t="s">
        <v>671</v>
      </c>
      <c r="G2596" s="77" t="s">
        <v>5955</v>
      </c>
      <c r="I2596"/>
      <c r="L2596" s="83"/>
    </row>
    <row r="2597" spans="1:12" x14ac:dyDescent="0.3">
      <c r="A2597" s="77" t="s">
        <v>5957</v>
      </c>
      <c r="B2597" s="77" t="s">
        <v>5958</v>
      </c>
      <c r="C2597" s="77" t="s">
        <v>758</v>
      </c>
      <c r="D2597" s="79"/>
      <c r="F2597" s="77" t="s">
        <v>758</v>
      </c>
      <c r="G2597" s="77" t="s">
        <v>5957</v>
      </c>
      <c r="I2597"/>
      <c r="L2597" s="83"/>
    </row>
    <row r="2598" spans="1:12" x14ac:dyDescent="0.3">
      <c r="A2598" s="77" t="s">
        <v>5959</v>
      </c>
      <c r="B2598" s="77" t="s">
        <v>5960</v>
      </c>
      <c r="C2598" s="77" t="s">
        <v>873</v>
      </c>
      <c r="D2598" s="79"/>
      <c r="F2598" s="77" t="s">
        <v>873</v>
      </c>
      <c r="G2598" s="77" t="s">
        <v>5959</v>
      </c>
      <c r="I2598"/>
      <c r="L2598" s="83"/>
    </row>
    <row r="2599" spans="1:12" x14ac:dyDescent="0.3">
      <c r="A2599" s="77" t="s">
        <v>5961</v>
      </c>
      <c r="B2599" s="77" t="s">
        <v>5962</v>
      </c>
      <c r="C2599" s="77" t="s">
        <v>674</v>
      </c>
      <c r="D2599" s="79"/>
      <c r="F2599" s="77" t="s">
        <v>674</v>
      </c>
      <c r="G2599" s="77" t="s">
        <v>5961</v>
      </c>
      <c r="I2599"/>
      <c r="L2599" s="83"/>
    </row>
    <row r="2600" spans="1:12" x14ac:dyDescent="0.3">
      <c r="A2600" s="77" t="s">
        <v>5963</v>
      </c>
      <c r="B2600" s="77" t="s">
        <v>5964</v>
      </c>
      <c r="C2600" s="77" t="s">
        <v>960</v>
      </c>
      <c r="D2600" s="79"/>
      <c r="F2600" s="77" t="s">
        <v>960</v>
      </c>
      <c r="G2600" s="77" t="s">
        <v>5963</v>
      </c>
      <c r="I2600"/>
      <c r="L2600" s="83"/>
    </row>
    <row r="2601" spans="1:12" x14ac:dyDescent="0.3">
      <c r="A2601" s="77" t="s">
        <v>5965</v>
      </c>
      <c r="B2601" s="77" t="s">
        <v>5966</v>
      </c>
      <c r="C2601" s="77" t="s">
        <v>729</v>
      </c>
      <c r="D2601" s="79"/>
      <c r="F2601" s="77" t="s">
        <v>729</v>
      </c>
      <c r="G2601" s="77" t="s">
        <v>5965</v>
      </c>
      <c r="I2601"/>
      <c r="L2601" s="83"/>
    </row>
    <row r="2602" spans="1:12" x14ac:dyDescent="0.3">
      <c r="A2602" s="77" t="s">
        <v>5967</v>
      </c>
      <c r="B2602" s="77" t="s">
        <v>5968</v>
      </c>
      <c r="C2602" s="77" t="s">
        <v>694</v>
      </c>
      <c r="D2602" s="79"/>
      <c r="F2602" s="77" t="s">
        <v>694</v>
      </c>
      <c r="G2602" s="77" t="s">
        <v>5967</v>
      </c>
      <c r="I2602"/>
      <c r="L2602" s="83"/>
    </row>
    <row r="2603" spans="1:12" x14ac:dyDescent="0.3">
      <c r="A2603" s="77" t="s">
        <v>5969</v>
      </c>
      <c r="B2603" s="77" t="s">
        <v>5970</v>
      </c>
      <c r="C2603" s="77" t="s">
        <v>853</v>
      </c>
      <c r="D2603" s="79"/>
      <c r="F2603" s="77" t="s">
        <v>853</v>
      </c>
      <c r="G2603" s="77" t="s">
        <v>5969</v>
      </c>
      <c r="I2603"/>
      <c r="L2603" s="83"/>
    </row>
    <row r="2604" spans="1:12" x14ac:dyDescent="0.3">
      <c r="A2604" s="77" t="s">
        <v>5971</v>
      </c>
      <c r="B2604" s="77" t="s">
        <v>5972</v>
      </c>
      <c r="C2604" s="77" t="s">
        <v>761</v>
      </c>
      <c r="D2604" s="79"/>
      <c r="F2604" s="77" t="s">
        <v>761</v>
      </c>
      <c r="G2604" s="77" t="s">
        <v>5971</v>
      </c>
      <c r="I2604"/>
      <c r="L2604" s="83"/>
    </row>
    <row r="2605" spans="1:12" x14ac:dyDescent="0.3">
      <c r="A2605" s="77" t="s">
        <v>5973</v>
      </c>
      <c r="B2605" s="77" t="s">
        <v>5974</v>
      </c>
      <c r="C2605" s="77" t="s">
        <v>804</v>
      </c>
      <c r="D2605" s="79"/>
      <c r="F2605" s="77" t="s">
        <v>804</v>
      </c>
      <c r="G2605" s="77" t="s">
        <v>5973</v>
      </c>
      <c r="I2605"/>
      <c r="L2605" s="83"/>
    </row>
    <row r="2606" spans="1:12" x14ac:dyDescent="0.3">
      <c r="A2606" s="77" t="s">
        <v>5975</v>
      </c>
      <c r="B2606" s="77" t="s">
        <v>5976</v>
      </c>
      <c r="C2606" s="77" t="s">
        <v>804</v>
      </c>
      <c r="D2606" s="79"/>
      <c r="F2606" s="77" t="s">
        <v>804</v>
      </c>
      <c r="G2606" s="77" t="s">
        <v>5975</v>
      </c>
      <c r="I2606"/>
      <c r="L2606" s="83"/>
    </row>
    <row r="2607" spans="1:12" x14ac:dyDescent="0.3">
      <c r="A2607" s="77" t="s">
        <v>5977</v>
      </c>
      <c r="B2607" s="77" t="s">
        <v>5978</v>
      </c>
      <c r="C2607" s="77" t="s">
        <v>714</v>
      </c>
      <c r="D2607" s="79"/>
      <c r="F2607" s="77" t="s">
        <v>714</v>
      </c>
      <c r="G2607" s="77" t="s">
        <v>5977</v>
      </c>
      <c r="I2607"/>
      <c r="L2607" s="83"/>
    </row>
    <row r="2608" spans="1:12" x14ac:dyDescent="0.3">
      <c r="A2608" s="77" t="s">
        <v>5979</v>
      </c>
      <c r="B2608" s="77" t="s">
        <v>5980</v>
      </c>
      <c r="C2608" s="77" t="s">
        <v>804</v>
      </c>
      <c r="D2608" s="79"/>
      <c r="F2608" s="77" t="s">
        <v>804</v>
      </c>
      <c r="G2608" s="77" t="s">
        <v>5979</v>
      </c>
      <c r="I2608"/>
      <c r="L2608" s="83"/>
    </row>
    <row r="2609" spans="1:12" x14ac:dyDescent="0.3">
      <c r="A2609" s="77" t="s">
        <v>5981</v>
      </c>
      <c r="B2609" s="77" t="s">
        <v>5982</v>
      </c>
      <c r="C2609" s="77" t="s">
        <v>804</v>
      </c>
      <c r="D2609" s="79"/>
      <c r="F2609" s="77" t="s">
        <v>804</v>
      </c>
      <c r="G2609" s="77" t="s">
        <v>5981</v>
      </c>
      <c r="I2609"/>
      <c r="L2609" s="83"/>
    </row>
    <row r="2610" spans="1:12" x14ac:dyDescent="0.3">
      <c r="A2610" s="77" t="s">
        <v>5983</v>
      </c>
      <c r="B2610" s="77" t="s">
        <v>5984</v>
      </c>
      <c r="C2610" s="77" t="s">
        <v>783</v>
      </c>
      <c r="D2610" s="79"/>
      <c r="F2610" s="77" t="s">
        <v>783</v>
      </c>
      <c r="G2610" s="77" t="s">
        <v>5983</v>
      </c>
      <c r="I2610"/>
      <c r="L2610" s="83"/>
    </row>
    <row r="2611" spans="1:12" x14ac:dyDescent="0.3">
      <c r="A2611" s="77" t="s">
        <v>5985</v>
      </c>
      <c r="B2611" s="77" t="s">
        <v>5986</v>
      </c>
      <c r="C2611" s="77" t="s">
        <v>925</v>
      </c>
      <c r="D2611" s="79"/>
      <c r="F2611" s="77" t="s">
        <v>925</v>
      </c>
      <c r="G2611" s="77" t="s">
        <v>5985</v>
      </c>
      <c r="I2611"/>
      <c r="L2611" s="83"/>
    </row>
    <row r="2612" spans="1:12" x14ac:dyDescent="0.3">
      <c r="A2612" s="77" t="s">
        <v>5987</v>
      </c>
      <c r="B2612" s="77" t="s">
        <v>5988</v>
      </c>
      <c r="C2612" s="77" t="s">
        <v>879</v>
      </c>
      <c r="D2612" s="79"/>
      <c r="F2612" s="77" t="s">
        <v>879</v>
      </c>
      <c r="G2612" s="77" t="s">
        <v>5987</v>
      </c>
      <c r="I2612"/>
      <c r="L2612" s="83"/>
    </row>
    <row r="2613" spans="1:12" x14ac:dyDescent="0.3">
      <c r="A2613" s="77" t="s">
        <v>5989</v>
      </c>
      <c r="B2613" s="77" t="s">
        <v>5990</v>
      </c>
      <c r="C2613" s="77" t="s">
        <v>940</v>
      </c>
      <c r="D2613" s="79"/>
      <c r="F2613" s="77" t="s">
        <v>940</v>
      </c>
      <c r="G2613" s="77" t="s">
        <v>5989</v>
      </c>
      <c r="I2613"/>
      <c r="L2613" s="83"/>
    </row>
    <row r="2614" spans="1:12" x14ac:dyDescent="0.3">
      <c r="A2614" s="77" t="s">
        <v>5991</v>
      </c>
      <c r="B2614" s="77" t="s">
        <v>5992</v>
      </c>
      <c r="C2614" s="77" t="s">
        <v>767</v>
      </c>
      <c r="D2614" s="79"/>
      <c r="F2614" s="77" t="s">
        <v>767</v>
      </c>
      <c r="G2614" s="77" t="s">
        <v>5991</v>
      </c>
      <c r="I2614"/>
      <c r="L2614" s="83"/>
    </row>
    <row r="2615" spans="1:12" x14ac:dyDescent="0.3">
      <c r="A2615" s="77" t="s">
        <v>5993</v>
      </c>
      <c r="B2615" s="77" t="s">
        <v>5994</v>
      </c>
      <c r="C2615" s="77" t="s">
        <v>761</v>
      </c>
      <c r="D2615" s="79"/>
      <c r="F2615" s="77" t="s">
        <v>761</v>
      </c>
      <c r="G2615" s="77" t="s">
        <v>5993</v>
      </c>
      <c r="I2615"/>
      <c r="L2615" s="83"/>
    </row>
    <row r="2616" spans="1:12" x14ac:dyDescent="0.3">
      <c r="A2616" s="77" t="s">
        <v>5995</v>
      </c>
      <c r="B2616" s="77" t="s">
        <v>5996</v>
      </c>
      <c r="C2616" s="77" t="s">
        <v>782</v>
      </c>
      <c r="D2616" s="79"/>
      <c r="F2616" s="77" t="s">
        <v>782</v>
      </c>
      <c r="G2616" s="77" t="s">
        <v>5995</v>
      </c>
      <c r="I2616"/>
      <c r="L2616" s="83"/>
    </row>
    <row r="2617" spans="1:12" x14ac:dyDescent="0.3">
      <c r="A2617" s="77" t="s">
        <v>5997</v>
      </c>
      <c r="B2617" s="77" t="s">
        <v>5998</v>
      </c>
      <c r="C2617" s="77" t="s">
        <v>950</v>
      </c>
      <c r="D2617" s="79"/>
      <c r="F2617" s="77" t="s">
        <v>950</v>
      </c>
      <c r="G2617" s="77" t="s">
        <v>5997</v>
      </c>
      <c r="I2617"/>
      <c r="L2617" s="83"/>
    </row>
    <row r="2618" spans="1:12" x14ac:dyDescent="0.3">
      <c r="A2618" s="77" t="s">
        <v>5999</v>
      </c>
      <c r="B2618" s="77" t="s">
        <v>6000</v>
      </c>
      <c r="C2618" s="77" t="s">
        <v>850</v>
      </c>
      <c r="D2618" s="79"/>
      <c r="F2618" s="77" t="s">
        <v>850</v>
      </c>
      <c r="G2618" s="77" t="s">
        <v>5999</v>
      </c>
      <c r="I2618"/>
      <c r="L2618" s="83"/>
    </row>
    <row r="2619" spans="1:12" x14ac:dyDescent="0.3">
      <c r="A2619" s="77" t="s">
        <v>6001</v>
      </c>
      <c r="B2619" s="77" t="s">
        <v>6002</v>
      </c>
      <c r="C2619" s="77" t="s">
        <v>674</v>
      </c>
      <c r="D2619" s="79"/>
      <c r="F2619" s="77" t="s">
        <v>674</v>
      </c>
      <c r="G2619" s="77" t="s">
        <v>6001</v>
      </c>
      <c r="I2619"/>
      <c r="L2619" s="83"/>
    </row>
    <row r="2620" spans="1:12" x14ac:dyDescent="0.3">
      <c r="A2620" s="77" t="s">
        <v>6003</v>
      </c>
      <c r="B2620" s="77" t="s">
        <v>6004</v>
      </c>
      <c r="C2620" s="77" t="s">
        <v>733</v>
      </c>
      <c r="D2620" s="79"/>
      <c r="F2620" s="77" t="s">
        <v>733</v>
      </c>
      <c r="G2620" s="77" t="s">
        <v>6003</v>
      </c>
      <c r="I2620"/>
      <c r="L2620" s="83"/>
    </row>
    <row r="2621" spans="1:12" x14ac:dyDescent="0.3">
      <c r="A2621" s="77" t="s">
        <v>6005</v>
      </c>
      <c r="B2621" s="77" t="s">
        <v>6006</v>
      </c>
      <c r="C2621" s="77" t="s">
        <v>797</v>
      </c>
      <c r="D2621" s="79"/>
      <c r="F2621" s="77" t="s">
        <v>797</v>
      </c>
      <c r="G2621" s="77" t="s">
        <v>6005</v>
      </c>
      <c r="I2621"/>
      <c r="L2621" s="83"/>
    </row>
    <row r="2622" spans="1:12" x14ac:dyDescent="0.3">
      <c r="A2622" s="77" t="s">
        <v>6007</v>
      </c>
      <c r="B2622" s="77" t="s">
        <v>6008</v>
      </c>
      <c r="C2622" s="77" t="s">
        <v>714</v>
      </c>
      <c r="D2622" s="79"/>
      <c r="F2622" s="77" t="s">
        <v>714</v>
      </c>
      <c r="G2622" s="77" t="s">
        <v>6007</v>
      </c>
      <c r="I2622"/>
      <c r="L2622" s="83"/>
    </row>
    <row r="2623" spans="1:12" x14ac:dyDescent="0.3">
      <c r="A2623" s="77" t="s">
        <v>6009</v>
      </c>
      <c r="B2623" s="77" t="s">
        <v>6010</v>
      </c>
      <c r="C2623" s="77" t="s">
        <v>746</v>
      </c>
      <c r="D2623" s="79"/>
      <c r="F2623" s="77" t="s">
        <v>746</v>
      </c>
      <c r="G2623" s="77" t="s">
        <v>6009</v>
      </c>
      <c r="I2623"/>
      <c r="L2623" s="83"/>
    </row>
    <row r="2624" spans="1:12" x14ac:dyDescent="0.3">
      <c r="A2624" s="77" t="s">
        <v>6011</v>
      </c>
      <c r="B2624" s="77" t="s">
        <v>6012</v>
      </c>
      <c r="C2624" s="77" t="s">
        <v>925</v>
      </c>
      <c r="D2624" s="79"/>
      <c r="F2624" s="77" t="s">
        <v>925</v>
      </c>
      <c r="G2624" s="77" t="s">
        <v>6011</v>
      </c>
      <c r="I2624"/>
      <c r="L2624" s="83"/>
    </row>
    <row r="2625" spans="1:12" x14ac:dyDescent="0.3">
      <c r="A2625" s="77" t="s">
        <v>6013</v>
      </c>
      <c r="B2625" s="77" t="s">
        <v>6014</v>
      </c>
      <c r="C2625" s="77" t="s">
        <v>836</v>
      </c>
      <c r="D2625" s="79"/>
      <c r="F2625" s="77" t="s">
        <v>836</v>
      </c>
      <c r="G2625" s="77" t="s">
        <v>6013</v>
      </c>
      <c r="I2625"/>
      <c r="L2625" s="83"/>
    </row>
    <row r="2626" spans="1:12" x14ac:dyDescent="0.3">
      <c r="A2626" s="77" t="s">
        <v>6015</v>
      </c>
      <c r="B2626" s="77" t="s">
        <v>6016</v>
      </c>
      <c r="C2626" s="77" t="s">
        <v>804</v>
      </c>
      <c r="D2626" s="79"/>
      <c r="F2626" s="77" t="s">
        <v>804</v>
      </c>
      <c r="G2626" s="77" t="s">
        <v>6015</v>
      </c>
      <c r="I2626"/>
      <c r="L2626" s="83"/>
    </row>
    <row r="2627" spans="1:12" x14ac:dyDescent="0.3">
      <c r="A2627" s="77" t="s">
        <v>6017</v>
      </c>
      <c r="B2627" s="77" t="s">
        <v>6018</v>
      </c>
      <c r="C2627" s="77" t="s">
        <v>804</v>
      </c>
      <c r="D2627" s="79"/>
      <c r="F2627" s="77" t="s">
        <v>804</v>
      </c>
      <c r="G2627" s="77" t="s">
        <v>6017</v>
      </c>
      <c r="I2627"/>
      <c r="L2627" s="83"/>
    </row>
    <row r="2628" spans="1:12" x14ac:dyDescent="0.3">
      <c r="A2628" s="77" t="s">
        <v>6019</v>
      </c>
      <c r="B2628" s="77" t="s">
        <v>6020</v>
      </c>
      <c r="C2628" s="77" t="s">
        <v>797</v>
      </c>
      <c r="D2628" s="79"/>
      <c r="F2628" s="77" t="s">
        <v>797</v>
      </c>
      <c r="G2628" s="77" t="s">
        <v>6019</v>
      </c>
      <c r="I2628"/>
      <c r="L2628" s="83"/>
    </row>
    <row r="2629" spans="1:12" x14ac:dyDescent="0.3">
      <c r="A2629" s="77" t="s">
        <v>6021</v>
      </c>
      <c r="B2629" s="77" t="s">
        <v>6022</v>
      </c>
      <c r="C2629" s="77" t="s">
        <v>682</v>
      </c>
      <c r="D2629" s="79"/>
      <c r="F2629" s="77" t="s">
        <v>682</v>
      </c>
      <c r="G2629" s="77" t="s">
        <v>6021</v>
      </c>
      <c r="I2629"/>
      <c r="L2629" s="83"/>
    </row>
    <row r="2630" spans="1:12" x14ac:dyDescent="0.3">
      <c r="A2630" s="77" t="s">
        <v>6023</v>
      </c>
      <c r="B2630" s="77" t="s">
        <v>6024</v>
      </c>
      <c r="C2630" s="77" t="s">
        <v>963</v>
      </c>
      <c r="D2630" s="79"/>
      <c r="F2630" s="77" t="s">
        <v>963</v>
      </c>
      <c r="G2630" s="77" t="s">
        <v>6023</v>
      </c>
      <c r="I2630"/>
      <c r="L2630" s="83"/>
    </row>
    <row r="2631" spans="1:12" x14ac:dyDescent="0.3">
      <c r="A2631" s="77" t="s">
        <v>6025</v>
      </c>
      <c r="B2631" s="77" t="s">
        <v>6026</v>
      </c>
      <c r="C2631" s="77" t="s">
        <v>674</v>
      </c>
      <c r="D2631" s="79"/>
      <c r="F2631" s="77" t="s">
        <v>674</v>
      </c>
      <c r="G2631" s="77" t="s">
        <v>6025</v>
      </c>
      <c r="I2631"/>
      <c r="L2631" s="83"/>
    </row>
    <row r="2632" spans="1:12" x14ac:dyDescent="0.3">
      <c r="A2632" s="77" t="s">
        <v>6027</v>
      </c>
      <c r="B2632" s="77" t="s">
        <v>6028</v>
      </c>
      <c r="C2632" s="77" t="s">
        <v>761</v>
      </c>
      <c r="D2632" s="79"/>
      <c r="F2632" s="77" t="s">
        <v>761</v>
      </c>
      <c r="G2632" s="77" t="s">
        <v>6027</v>
      </c>
      <c r="I2632"/>
      <c r="L2632" s="83"/>
    </row>
    <row r="2633" spans="1:12" x14ac:dyDescent="0.3">
      <c r="A2633" s="77" t="s">
        <v>6029</v>
      </c>
      <c r="B2633" s="77" t="s">
        <v>6030</v>
      </c>
      <c r="C2633" s="77" t="s">
        <v>674</v>
      </c>
      <c r="D2633" s="79"/>
      <c r="F2633" s="77" t="s">
        <v>674</v>
      </c>
      <c r="G2633" s="77" t="s">
        <v>6029</v>
      </c>
      <c r="I2633"/>
      <c r="L2633" s="83"/>
    </row>
    <row r="2634" spans="1:12" x14ac:dyDescent="0.3">
      <c r="A2634" s="77" t="s">
        <v>6031</v>
      </c>
      <c r="B2634" s="77" t="s">
        <v>6032</v>
      </c>
      <c r="C2634" s="77" t="s">
        <v>715</v>
      </c>
      <c r="D2634" s="79"/>
      <c r="F2634" s="77" t="s">
        <v>715</v>
      </c>
      <c r="G2634" s="77" t="s">
        <v>6031</v>
      </c>
      <c r="I2634"/>
      <c r="L2634" s="83"/>
    </row>
    <row r="2635" spans="1:12" x14ac:dyDescent="0.3">
      <c r="A2635" s="77" t="s">
        <v>6033</v>
      </c>
      <c r="B2635" s="77" t="s">
        <v>6034</v>
      </c>
      <c r="C2635" s="77" t="s">
        <v>699</v>
      </c>
      <c r="D2635" s="79"/>
      <c r="F2635" s="77" t="s">
        <v>699</v>
      </c>
      <c r="G2635" s="77" t="s">
        <v>6033</v>
      </c>
      <c r="I2635"/>
      <c r="L2635" s="83"/>
    </row>
    <row r="2636" spans="1:12" x14ac:dyDescent="0.3">
      <c r="A2636" s="77" t="s">
        <v>6035</v>
      </c>
      <c r="B2636" s="77" t="s">
        <v>6036</v>
      </c>
      <c r="C2636" s="77" t="s">
        <v>850</v>
      </c>
      <c r="D2636" s="79"/>
      <c r="F2636" s="77" t="s">
        <v>850</v>
      </c>
      <c r="G2636" s="77" t="s">
        <v>6035</v>
      </c>
      <c r="I2636"/>
      <c r="L2636" s="83"/>
    </row>
    <row r="2637" spans="1:12" x14ac:dyDescent="0.3">
      <c r="A2637" s="77" t="s">
        <v>6037</v>
      </c>
      <c r="B2637" s="77" t="s">
        <v>6038</v>
      </c>
      <c r="C2637" s="77" t="s">
        <v>682</v>
      </c>
      <c r="D2637" s="79"/>
      <c r="F2637" s="77" t="s">
        <v>682</v>
      </c>
      <c r="G2637" s="77" t="s">
        <v>6037</v>
      </c>
      <c r="I2637"/>
      <c r="L2637" s="83"/>
    </row>
    <row r="2638" spans="1:12" x14ac:dyDescent="0.3">
      <c r="A2638" s="77" t="s">
        <v>6039</v>
      </c>
      <c r="B2638" s="77" t="s">
        <v>6040</v>
      </c>
      <c r="C2638" s="77" t="s">
        <v>682</v>
      </c>
      <c r="D2638" s="79"/>
      <c r="F2638" s="77" t="s">
        <v>682</v>
      </c>
      <c r="G2638" s="77" t="s">
        <v>6039</v>
      </c>
      <c r="I2638"/>
      <c r="L2638" s="83"/>
    </row>
    <row r="2639" spans="1:12" x14ac:dyDescent="0.3">
      <c r="A2639" s="77" t="s">
        <v>6041</v>
      </c>
      <c r="B2639" s="77" t="s">
        <v>6042</v>
      </c>
      <c r="C2639" s="77" t="s">
        <v>940</v>
      </c>
      <c r="D2639" s="79"/>
      <c r="F2639" s="77" t="s">
        <v>940</v>
      </c>
      <c r="G2639" s="77" t="s">
        <v>6041</v>
      </c>
      <c r="I2639"/>
      <c r="L2639" s="83"/>
    </row>
    <row r="2640" spans="1:12" x14ac:dyDescent="0.3">
      <c r="A2640" s="77" t="s">
        <v>6043</v>
      </c>
      <c r="B2640" s="77" t="s">
        <v>6044</v>
      </c>
      <c r="C2640" s="77" t="s">
        <v>829</v>
      </c>
      <c r="D2640" s="79"/>
      <c r="F2640" s="77" t="s">
        <v>829</v>
      </c>
      <c r="G2640" s="77" t="s">
        <v>6043</v>
      </c>
      <c r="I2640"/>
      <c r="L2640" s="83"/>
    </row>
    <row r="2641" spans="1:12" x14ac:dyDescent="0.3">
      <c r="A2641" s="77" t="s">
        <v>6045</v>
      </c>
      <c r="B2641" s="77" t="s">
        <v>6046</v>
      </c>
      <c r="C2641" s="77" t="s">
        <v>711</v>
      </c>
      <c r="D2641" s="79"/>
      <c r="F2641" s="77" t="s">
        <v>711</v>
      </c>
      <c r="G2641" s="77" t="s">
        <v>6045</v>
      </c>
      <c r="I2641"/>
      <c r="L2641" s="83"/>
    </row>
    <row r="2642" spans="1:12" x14ac:dyDescent="0.3">
      <c r="A2642" s="77" t="s">
        <v>6047</v>
      </c>
      <c r="B2642" s="77" t="s">
        <v>6048</v>
      </c>
      <c r="C2642" s="77" t="s">
        <v>674</v>
      </c>
      <c r="D2642" s="79"/>
      <c r="F2642" s="77" t="s">
        <v>674</v>
      </c>
      <c r="G2642" s="77" t="s">
        <v>6047</v>
      </c>
      <c r="I2642"/>
      <c r="L2642" s="83"/>
    </row>
    <row r="2643" spans="1:12" x14ac:dyDescent="0.3">
      <c r="A2643" s="77" t="s">
        <v>6049</v>
      </c>
      <c r="B2643" s="77" t="s">
        <v>6050</v>
      </c>
      <c r="C2643" s="77" t="s">
        <v>679</v>
      </c>
      <c r="D2643" s="79"/>
      <c r="F2643" s="77" t="s">
        <v>679</v>
      </c>
      <c r="G2643" s="77" t="s">
        <v>6049</v>
      </c>
      <c r="I2643"/>
      <c r="L2643" s="83"/>
    </row>
    <row r="2644" spans="1:12" x14ac:dyDescent="0.3">
      <c r="A2644" s="77" t="s">
        <v>6051</v>
      </c>
      <c r="B2644" s="77" t="s">
        <v>6052</v>
      </c>
      <c r="C2644" s="77" t="s">
        <v>682</v>
      </c>
      <c r="D2644" s="79"/>
      <c r="F2644" s="77" t="s">
        <v>682</v>
      </c>
      <c r="G2644" s="77" t="s">
        <v>6051</v>
      </c>
      <c r="I2644"/>
      <c r="L2644" s="83"/>
    </row>
    <row r="2645" spans="1:12" x14ac:dyDescent="0.3">
      <c r="A2645" s="77" t="s">
        <v>6053</v>
      </c>
      <c r="B2645" s="77" t="s">
        <v>6054</v>
      </c>
      <c r="C2645" s="77" t="s">
        <v>853</v>
      </c>
      <c r="D2645" s="79"/>
      <c r="F2645" s="77" t="s">
        <v>853</v>
      </c>
      <c r="G2645" s="77" t="s">
        <v>6053</v>
      </c>
      <c r="I2645"/>
      <c r="L2645" s="83"/>
    </row>
    <row r="2646" spans="1:12" x14ac:dyDescent="0.3">
      <c r="A2646" s="77" t="s">
        <v>6055</v>
      </c>
      <c r="B2646" s="77" t="s">
        <v>6056</v>
      </c>
      <c r="C2646" s="77" t="s">
        <v>674</v>
      </c>
      <c r="D2646" s="79"/>
      <c r="F2646" s="77" t="s">
        <v>674</v>
      </c>
      <c r="G2646" s="77" t="s">
        <v>6055</v>
      </c>
      <c r="I2646"/>
      <c r="L2646" s="83"/>
    </row>
    <row r="2647" spans="1:12" x14ac:dyDescent="0.3">
      <c r="A2647" s="77" t="s">
        <v>6057</v>
      </c>
      <c r="B2647" s="77" t="s">
        <v>6058</v>
      </c>
      <c r="C2647" s="77" t="s">
        <v>850</v>
      </c>
      <c r="D2647" s="79"/>
      <c r="F2647" s="77" t="s">
        <v>850</v>
      </c>
      <c r="G2647" s="77" t="s">
        <v>6057</v>
      </c>
      <c r="I2647"/>
      <c r="L2647" s="83"/>
    </row>
    <row r="2648" spans="1:12" x14ac:dyDescent="0.3">
      <c r="A2648" s="77" t="s">
        <v>6059</v>
      </c>
      <c r="B2648" s="77" t="s">
        <v>6060</v>
      </c>
      <c r="C2648" s="77" t="s">
        <v>893</v>
      </c>
      <c r="D2648" s="79"/>
      <c r="F2648" s="77" t="s">
        <v>893</v>
      </c>
      <c r="G2648" s="77" t="s">
        <v>6059</v>
      </c>
      <c r="I2648"/>
      <c r="L2648" s="83"/>
    </row>
    <row r="2649" spans="1:12" x14ac:dyDescent="0.3">
      <c r="A2649" s="77" t="s">
        <v>6061</v>
      </c>
      <c r="B2649" s="77" t="s">
        <v>6062</v>
      </c>
      <c r="C2649" s="77" t="s">
        <v>940</v>
      </c>
      <c r="D2649" s="79"/>
      <c r="F2649" s="77" t="s">
        <v>940</v>
      </c>
      <c r="G2649" s="77" t="s">
        <v>6061</v>
      </c>
      <c r="I2649"/>
      <c r="L2649" s="83"/>
    </row>
    <row r="2650" spans="1:12" x14ac:dyDescent="0.3">
      <c r="A2650" s="77" t="s">
        <v>6063</v>
      </c>
      <c r="B2650" s="77" t="s">
        <v>6064</v>
      </c>
      <c r="C2650" s="77" t="s">
        <v>711</v>
      </c>
      <c r="D2650" s="79"/>
      <c r="F2650" s="77" t="s">
        <v>711</v>
      </c>
      <c r="G2650" s="77" t="s">
        <v>6063</v>
      </c>
      <c r="I2650"/>
      <c r="L2650" s="83"/>
    </row>
    <row r="2651" spans="1:12" x14ac:dyDescent="0.3">
      <c r="A2651" s="77" t="s">
        <v>6065</v>
      </c>
      <c r="B2651" s="77" t="s">
        <v>6066</v>
      </c>
      <c r="C2651" s="77" t="s">
        <v>830</v>
      </c>
      <c r="D2651" s="79"/>
      <c r="F2651" s="77" t="s">
        <v>830</v>
      </c>
      <c r="G2651" s="77" t="s">
        <v>6065</v>
      </c>
      <c r="I2651"/>
      <c r="L2651" s="83"/>
    </row>
    <row r="2652" spans="1:12" x14ac:dyDescent="0.3">
      <c r="A2652" s="77" t="s">
        <v>6067</v>
      </c>
      <c r="B2652" s="77" t="s">
        <v>6068</v>
      </c>
      <c r="C2652" s="77" t="s">
        <v>707</v>
      </c>
      <c r="D2652" s="79"/>
      <c r="F2652" s="77" t="s">
        <v>707</v>
      </c>
      <c r="G2652" s="77" t="s">
        <v>6067</v>
      </c>
      <c r="I2652"/>
      <c r="L2652" s="83"/>
    </row>
    <row r="2653" spans="1:12" x14ac:dyDescent="0.3">
      <c r="A2653" s="77" t="s">
        <v>6069</v>
      </c>
      <c r="B2653" s="77" t="s">
        <v>6070</v>
      </c>
      <c r="C2653" s="77" t="s">
        <v>674</v>
      </c>
      <c r="D2653" s="79"/>
      <c r="F2653" s="77" t="s">
        <v>674</v>
      </c>
      <c r="G2653" s="77" t="s">
        <v>6069</v>
      </c>
      <c r="I2653"/>
      <c r="L2653" s="83"/>
    </row>
    <row r="2654" spans="1:12" x14ac:dyDescent="0.3">
      <c r="A2654" s="77" t="s">
        <v>6071</v>
      </c>
      <c r="B2654" s="77" t="s">
        <v>6072</v>
      </c>
      <c r="C2654" s="77" t="s">
        <v>679</v>
      </c>
      <c r="D2654" s="79"/>
      <c r="F2654" s="77" t="s">
        <v>679</v>
      </c>
      <c r="G2654" s="77" t="s">
        <v>6071</v>
      </c>
      <c r="I2654"/>
      <c r="L2654" s="83"/>
    </row>
    <row r="2655" spans="1:12" x14ac:dyDescent="0.3">
      <c r="A2655" s="77" t="s">
        <v>6073</v>
      </c>
      <c r="B2655" s="77" t="s">
        <v>6074</v>
      </c>
      <c r="C2655" s="77" t="s">
        <v>773</v>
      </c>
      <c r="D2655" s="79"/>
      <c r="F2655" s="77" t="s">
        <v>773</v>
      </c>
      <c r="G2655" s="77" t="s">
        <v>6073</v>
      </c>
      <c r="I2655"/>
      <c r="L2655" s="83"/>
    </row>
    <row r="2656" spans="1:12" x14ac:dyDescent="0.3">
      <c r="A2656" s="77" t="s">
        <v>6075</v>
      </c>
      <c r="B2656" s="77" t="s">
        <v>6076</v>
      </c>
      <c r="C2656" s="77" t="s">
        <v>758</v>
      </c>
      <c r="D2656" s="79"/>
      <c r="F2656" s="77" t="s">
        <v>758</v>
      </c>
      <c r="G2656" s="77" t="s">
        <v>6075</v>
      </c>
      <c r="I2656"/>
      <c r="L2656" s="83"/>
    </row>
    <row r="2657" spans="1:12" x14ac:dyDescent="0.3">
      <c r="A2657" s="77" t="s">
        <v>6077</v>
      </c>
      <c r="B2657" s="77" t="s">
        <v>6078</v>
      </c>
      <c r="C2657" s="77" t="s">
        <v>722</v>
      </c>
      <c r="D2657" s="79"/>
      <c r="F2657" s="77" t="s">
        <v>722</v>
      </c>
      <c r="G2657" s="77" t="s">
        <v>6077</v>
      </c>
      <c r="I2657"/>
      <c r="L2657" s="83"/>
    </row>
    <row r="2658" spans="1:12" x14ac:dyDescent="0.3">
      <c r="A2658" s="77" t="s">
        <v>6079</v>
      </c>
      <c r="B2658" s="77" t="s">
        <v>6080</v>
      </c>
      <c r="C2658" s="77" t="s">
        <v>743</v>
      </c>
      <c r="D2658" s="79"/>
      <c r="F2658" s="77" t="s">
        <v>743</v>
      </c>
      <c r="G2658" s="77" t="s">
        <v>6079</v>
      </c>
      <c r="I2658"/>
      <c r="L2658" s="83"/>
    </row>
    <row r="2659" spans="1:12" x14ac:dyDescent="0.3">
      <c r="A2659" s="77" t="s">
        <v>6081</v>
      </c>
      <c r="B2659" s="77" t="s">
        <v>6082</v>
      </c>
      <c r="C2659" s="77" t="s">
        <v>879</v>
      </c>
      <c r="D2659" s="79"/>
      <c r="F2659" s="77" t="s">
        <v>879</v>
      </c>
      <c r="G2659" s="77" t="s">
        <v>6081</v>
      </c>
      <c r="I2659"/>
      <c r="L2659" s="83"/>
    </row>
    <row r="2660" spans="1:12" x14ac:dyDescent="0.3">
      <c r="A2660" s="77" t="s">
        <v>6083</v>
      </c>
      <c r="B2660" s="77" t="s">
        <v>6084</v>
      </c>
      <c r="C2660" s="77" t="s">
        <v>767</v>
      </c>
      <c r="D2660" s="79"/>
      <c r="F2660" s="77" t="s">
        <v>767</v>
      </c>
      <c r="G2660" s="77" t="s">
        <v>6083</v>
      </c>
      <c r="I2660"/>
      <c r="L2660" s="83"/>
    </row>
    <row r="2661" spans="1:12" x14ac:dyDescent="0.3">
      <c r="A2661" s="77" t="s">
        <v>6085</v>
      </c>
      <c r="B2661" s="77" t="s">
        <v>6086</v>
      </c>
      <c r="C2661" s="77" t="s">
        <v>940</v>
      </c>
      <c r="D2661" s="79"/>
      <c r="F2661" s="77" t="s">
        <v>940</v>
      </c>
      <c r="G2661" s="77" t="s">
        <v>6085</v>
      </c>
      <c r="I2661"/>
      <c r="L2661" s="83"/>
    </row>
    <row r="2662" spans="1:12" x14ac:dyDescent="0.3">
      <c r="A2662" s="77" t="s">
        <v>6087</v>
      </c>
      <c r="B2662" s="77" t="s">
        <v>6088</v>
      </c>
      <c r="C2662" s="77" t="s">
        <v>925</v>
      </c>
      <c r="D2662" s="79"/>
      <c r="F2662" s="77" t="s">
        <v>925</v>
      </c>
      <c r="G2662" s="77" t="s">
        <v>6087</v>
      </c>
      <c r="I2662"/>
      <c r="L2662" s="83"/>
    </row>
    <row r="2663" spans="1:12" x14ac:dyDescent="0.3">
      <c r="A2663" s="77" t="s">
        <v>6089</v>
      </c>
      <c r="B2663" s="77" t="s">
        <v>6090</v>
      </c>
      <c r="C2663" s="77" t="s">
        <v>694</v>
      </c>
      <c r="D2663" s="79"/>
      <c r="F2663" s="77" t="s">
        <v>694</v>
      </c>
      <c r="G2663" s="77" t="s">
        <v>6089</v>
      </c>
      <c r="I2663"/>
      <c r="L2663" s="83"/>
    </row>
    <row r="2664" spans="1:12" x14ac:dyDescent="0.3">
      <c r="A2664" s="77" t="s">
        <v>6091</v>
      </c>
      <c r="B2664" s="77" t="s">
        <v>6092</v>
      </c>
      <c r="C2664" s="77" t="s">
        <v>674</v>
      </c>
      <c r="D2664" s="79"/>
      <c r="F2664" s="77" t="s">
        <v>674</v>
      </c>
      <c r="G2664" s="77" t="s">
        <v>6091</v>
      </c>
      <c r="I2664"/>
      <c r="L2664" s="83"/>
    </row>
    <row r="2665" spans="1:12" x14ac:dyDescent="0.3">
      <c r="A2665" s="77" t="s">
        <v>6093</v>
      </c>
      <c r="B2665" s="77" t="s">
        <v>6094</v>
      </c>
      <c r="C2665" s="77" t="s">
        <v>758</v>
      </c>
      <c r="D2665" s="79"/>
      <c r="F2665" s="77" t="s">
        <v>758</v>
      </c>
      <c r="G2665" s="77" t="s">
        <v>6093</v>
      </c>
      <c r="I2665"/>
      <c r="L2665" s="83"/>
    </row>
    <row r="2666" spans="1:12" x14ac:dyDescent="0.3">
      <c r="A2666" s="77" t="s">
        <v>6095</v>
      </c>
      <c r="B2666" s="77" t="s">
        <v>6096</v>
      </c>
      <c r="C2666" s="77" t="s">
        <v>940</v>
      </c>
      <c r="D2666" s="79"/>
      <c r="F2666" s="77" t="s">
        <v>940</v>
      </c>
      <c r="G2666" s="77" t="s">
        <v>6095</v>
      </c>
      <c r="I2666"/>
      <c r="L2666" s="83"/>
    </row>
    <row r="2667" spans="1:12" x14ac:dyDescent="0.3">
      <c r="A2667" s="77" t="s">
        <v>6097</v>
      </c>
      <c r="B2667" s="77" t="s">
        <v>6098</v>
      </c>
      <c r="C2667" s="77" t="s">
        <v>714</v>
      </c>
      <c r="D2667" s="79"/>
      <c r="F2667" s="77" t="s">
        <v>714</v>
      </c>
      <c r="G2667" s="77" t="s">
        <v>6097</v>
      </c>
      <c r="I2667"/>
      <c r="L2667" s="83"/>
    </row>
    <row r="2668" spans="1:12" x14ac:dyDescent="0.3">
      <c r="A2668" s="77" t="s">
        <v>6099</v>
      </c>
      <c r="B2668" s="77" t="s">
        <v>6100</v>
      </c>
      <c r="C2668" s="77" t="s">
        <v>868</v>
      </c>
      <c r="D2668" s="79"/>
      <c r="F2668" s="77" t="s">
        <v>868</v>
      </c>
      <c r="G2668" s="77" t="s">
        <v>6099</v>
      </c>
      <c r="I2668"/>
      <c r="L2668" s="83"/>
    </row>
    <row r="2669" spans="1:12" x14ac:dyDescent="0.3">
      <c r="A2669" s="77" t="s">
        <v>6101</v>
      </c>
      <c r="B2669" s="77" t="s">
        <v>6102</v>
      </c>
      <c r="C2669" s="77" t="s">
        <v>850</v>
      </c>
      <c r="D2669" s="79"/>
      <c r="F2669" s="77" t="s">
        <v>850</v>
      </c>
      <c r="G2669" s="77" t="s">
        <v>6101</v>
      </c>
      <c r="I2669"/>
      <c r="L2669" s="83"/>
    </row>
    <row r="2670" spans="1:12" x14ac:dyDescent="0.3">
      <c r="A2670" s="77" t="s">
        <v>6103</v>
      </c>
      <c r="B2670" s="77" t="s">
        <v>6104</v>
      </c>
      <c r="C2670" s="77" t="s">
        <v>853</v>
      </c>
      <c r="D2670" s="79"/>
      <c r="F2670" s="77" t="s">
        <v>853</v>
      </c>
      <c r="G2670" s="77" t="s">
        <v>6103</v>
      </c>
      <c r="I2670"/>
      <c r="L2670" s="83"/>
    </row>
    <row r="2671" spans="1:12" x14ac:dyDescent="0.3">
      <c r="A2671" s="77" t="s">
        <v>6105</v>
      </c>
      <c r="B2671" s="77" t="s">
        <v>6106</v>
      </c>
      <c r="C2671" s="77" t="s">
        <v>919</v>
      </c>
      <c r="D2671" s="79"/>
      <c r="F2671" s="77" t="s">
        <v>919</v>
      </c>
      <c r="G2671" s="77" t="s">
        <v>6105</v>
      </c>
      <c r="I2671"/>
      <c r="L2671" s="83"/>
    </row>
    <row r="2672" spans="1:12" x14ac:dyDescent="0.3">
      <c r="A2672" s="77" t="s">
        <v>6107</v>
      </c>
      <c r="B2672" s="77" t="s">
        <v>6108</v>
      </c>
      <c r="C2672" s="77" t="s">
        <v>666</v>
      </c>
      <c r="D2672" s="79"/>
      <c r="F2672" s="77" t="s">
        <v>666</v>
      </c>
      <c r="G2672" s="77" t="s">
        <v>6107</v>
      </c>
      <c r="I2672"/>
      <c r="L2672" s="83"/>
    </row>
    <row r="2673" spans="1:12" x14ac:dyDescent="0.3">
      <c r="A2673" s="77" t="s">
        <v>6109</v>
      </c>
      <c r="B2673" s="77" t="s">
        <v>6110</v>
      </c>
      <c r="C2673" s="77" t="s">
        <v>908</v>
      </c>
      <c r="D2673" s="79"/>
      <c r="F2673" s="77" t="s">
        <v>908</v>
      </c>
      <c r="G2673" s="77" t="s">
        <v>6109</v>
      </c>
      <c r="I2673"/>
      <c r="L2673" s="83"/>
    </row>
    <row r="2674" spans="1:12" x14ac:dyDescent="0.3">
      <c r="A2674" s="77" t="s">
        <v>6111</v>
      </c>
      <c r="B2674" s="77" t="s">
        <v>6112</v>
      </c>
      <c r="C2674" s="77" t="s">
        <v>719</v>
      </c>
      <c r="D2674" s="79"/>
      <c r="F2674" s="77" t="s">
        <v>719</v>
      </c>
      <c r="G2674" s="77" t="s">
        <v>6111</v>
      </c>
      <c r="I2674"/>
      <c r="L2674" s="83"/>
    </row>
    <row r="2675" spans="1:12" x14ac:dyDescent="0.3">
      <c r="A2675" s="77" t="s">
        <v>6113</v>
      </c>
      <c r="B2675" s="77" t="s">
        <v>6114</v>
      </c>
      <c r="C2675" s="77" t="s">
        <v>950</v>
      </c>
      <c r="D2675" s="79"/>
      <c r="F2675" s="77" t="s">
        <v>950</v>
      </c>
      <c r="G2675" s="77" t="s">
        <v>6113</v>
      </c>
      <c r="I2675"/>
      <c r="L2675" s="83"/>
    </row>
    <row r="2676" spans="1:12" x14ac:dyDescent="0.3">
      <c r="A2676" s="77" t="s">
        <v>6115</v>
      </c>
      <c r="B2676" s="77" t="s">
        <v>6116</v>
      </c>
      <c r="C2676" s="77" t="s">
        <v>892</v>
      </c>
      <c r="D2676" s="79"/>
      <c r="F2676" s="77" t="s">
        <v>892</v>
      </c>
      <c r="G2676" s="77" t="s">
        <v>6115</v>
      </c>
      <c r="I2676"/>
      <c r="L2676" s="83"/>
    </row>
    <row r="2677" spans="1:12" x14ac:dyDescent="0.3">
      <c r="A2677" s="77" t="s">
        <v>6117</v>
      </c>
      <c r="B2677" s="77" t="s">
        <v>6118</v>
      </c>
      <c r="C2677" s="77" t="s">
        <v>892</v>
      </c>
      <c r="D2677" s="79"/>
      <c r="F2677" s="77" t="s">
        <v>892</v>
      </c>
      <c r="G2677" s="77" t="s">
        <v>6117</v>
      </c>
      <c r="I2677"/>
      <c r="L2677" s="83"/>
    </row>
    <row r="2678" spans="1:12" x14ac:dyDescent="0.3">
      <c r="A2678" s="77" t="s">
        <v>6119</v>
      </c>
      <c r="B2678" s="77" t="s">
        <v>6120</v>
      </c>
      <c r="C2678" s="77" t="s">
        <v>719</v>
      </c>
      <c r="D2678" s="79"/>
      <c r="F2678" s="77" t="s">
        <v>719</v>
      </c>
      <c r="G2678" s="77" t="s">
        <v>6119</v>
      </c>
      <c r="I2678"/>
      <c r="L2678" s="83"/>
    </row>
    <row r="2679" spans="1:12" x14ac:dyDescent="0.3">
      <c r="A2679" s="77" t="s">
        <v>6121</v>
      </c>
      <c r="B2679" s="77" t="s">
        <v>6122</v>
      </c>
      <c r="C2679" s="77" t="s">
        <v>740</v>
      </c>
      <c r="D2679" s="79"/>
      <c r="F2679" s="77" t="s">
        <v>740</v>
      </c>
      <c r="G2679" s="77" t="s">
        <v>6121</v>
      </c>
      <c r="I2679"/>
      <c r="L2679" s="83"/>
    </row>
    <row r="2680" spans="1:12" x14ac:dyDescent="0.3">
      <c r="A2680" s="77" t="s">
        <v>6123</v>
      </c>
      <c r="B2680" s="77" t="s">
        <v>6124</v>
      </c>
      <c r="C2680" s="77" t="s">
        <v>695</v>
      </c>
      <c r="D2680" s="79"/>
      <c r="F2680" s="77" t="s">
        <v>695</v>
      </c>
      <c r="G2680" s="77" t="s">
        <v>6123</v>
      </c>
      <c r="I2680"/>
      <c r="L2680" s="83"/>
    </row>
    <row r="2681" spans="1:12" x14ac:dyDescent="0.3">
      <c r="A2681" s="77" t="s">
        <v>6125</v>
      </c>
      <c r="B2681" s="77" t="s">
        <v>6126</v>
      </c>
      <c r="C2681" s="77" t="s">
        <v>950</v>
      </c>
      <c r="D2681" s="79"/>
      <c r="F2681" s="77" t="s">
        <v>950</v>
      </c>
      <c r="G2681" s="77" t="s">
        <v>6125</v>
      </c>
      <c r="I2681"/>
      <c r="L2681" s="83"/>
    </row>
    <row r="2682" spans="1:12" x14ac:dyDescent="0.3">
      <c r="A2682" s="77" t="s">
        <v>6127</v>
      </c>
      <c r="B2682" s="77" t="s">
        <v>6128</v>
      </c>
      <c r="C2682" s="77" t="s">
        <v>732</v>
      </c>
      <c r="D2682" s="79"/>
      <c r="F2682" s="77" t="s">
        <v>732</v>
      </c>
      <c r="G2682" s="77" t="s">
        <v>6127</v>
      </c>
      <c r="I2682"/>
      <c r="L2682" s="83"/>
    </row>
    <row r="2683" spans="1:12" x14ac:dyDescent="0.3">
      <c r="A2683" s="77" t="s">
        <v>6129</v>
      </c>
      <c r="B2683" s="77" t="s">
        <v>6130</v>
      </c>
      <c r="C2683" s="77" t="s">
        <v>729</v>
      </c>
      <c r="D2683" s="79"/>
      <c r="F2683" s="77" t="s">
        <v>729</v>
      </c>
      <c r="G2683" s="77" t="s">
        <v>6129</v>
      </c>
      <c r="I2683"/>
      <c r="L2683" s="83"/>
    </row>
    <row r="2684" spans="1:12" x14ac:dyDescent="0.3">
      <c r="A2684" s="77" t="s">
        <v>6131</v>
      </c>
      <c r="B2684" s="77" t="s">
        <v>6132</v>
      </c>
      <c r="C2684" s="77" t="s">
        <v>733</v>
      </c>
      <c r="D2684" s="79"/>
      <c r="F2684" s="77" t="s">
        <v>733</v>
      </c>
      <c r="G2684" s="77" t="s">
        <v>6131</v>
      </c>
      <c r="I2684"/>
      <c r="L2684" s="83"/>
    </row>
    <row r="2685" spans="1:12" x14ac:dyDescent="0.3">
      <c r="A2685" s="77" t="s">
        <v>6133</v>
      </c>
      <c r="B2685" s="77" t="s">
        <v>6134</v>
      </c>
      <c r="C2685" s="77" t="s">
        <v>686</v>
      </c>
      <c r="D2685" s="79"/>
      <c r="F2685" s="77" t="s">
        <v>686</v>
      </c>
      <c r="G2685" s="77" t="s">
        <v>6133</v>
      </c>
      <c r="I2685"/>
      <c r="L2685" s="83"/>
    </row>
    <row r="2686" spans="1:12" x14ac:dyDescent="0.3">
      <c r="A2686" s="77" t="s">
        <v>6135</v>
      </c>
      <c r="B2686" s="77" t="s">
        <v>6136</v>
      </c>
      <c r="C2686" s="77" t="s">
        <v>853</v>
      </c>
      <c r="D2686" s="79"/>
      <c r="F2686" s="77" t="s">
        <v>853</v>
      </c>
      <c r="G2686" s="77" t="s">
        <v>6135</v>
      </c>
      <c r="I2686"/>
      <c r="L2686" s="83"/>
    </row>
    <row r="2687" spans="1:12" x14ac:dyDescent="0.3">
      <c r="A2687" s="77" t="s">
        <v>6137</v>
      </c>
      <c r="B2687" s="77" t="s">
        <v>6138</v>
      </c>
      <c r="C2687" s="77" t="s">
        <v>674</v>
      </c>
      <c r="D2687" s="79"/>
      <c r="F2687" s="77" t="s">
        <v>674</v>
      </c>
      <c r="G2687" s="77" t="s">
        <v>6137</v>
      </c>
      <c r="I2687"/>
      <c r="L2687" s="83"/>
    </row>
    <row r="2688" spans="1:12" x14ac:dyDescent="0.3">
      <c r="A2688" s="77" t="s">
        <v>6139</v>
      </c>
      <c r="B2688" s="77" t="s">
        <v>6140</v>
      </c>
      <c r="C2688" s="77" t="s">
        <v>682</v>
      </c>
      <c r="D2688" s="79"/>
      <c r="F2688" s="77" t="s">
        <v>682</v>
      </c>
      <c r="G2688" s="77" t="s">
        <v>6139</v>
      </c>
      <c r="I2688"/>
      <c r="L2688" s="83"/>
    </row>
    <row r="2689" spans="1:12" x14ac:dyDescent="0.3">
      <c r="A2689" s="77" t="s">
        <v>6141</v>
      </c>
      <c r="B2689" s="77" t="s">
        <v>6142</v>
      </c>
      <c r="C2689" s="77" t="s">
        <v>690</v>
      </c>
      <c r="D2689" s="79"/>
      <c r="F2689" s="77" t="s">
        <v>690</v>
      </c>
      <c r="G2689" s="77" t="s">
        <v>6141</v>
      </c>
      <c r="I2689"/>
      <c r="L2689" s="83"/>
    </row>
    <row r="2690" spans="1:12" x14ac:dyDescent="0.3">
      <c r="A2690" s="77" t="s">
        <v>6143</v>
      </c>
      <c r="B2690" s="77" t="s">
        <v>6144</v>
      </c>
      <c r="C2690" s="77" t="s">
        <v>714</v>
      </c>
      <c r="D2690" s="79"/>
      <c r="F2690" s="77" t="s">
        <v>714</v>
      </c>
      <c r="G2690" s="77" t="s">
        <v>6143</v>
      </c>
      <c r="I2690"/>
      <c r="L2690" s="83"/>
    </row>
    <row r="2691" spans="1:12" x14ac:dyDescent="0.3">
      <c r="A2691" s="77" t="s">
        <v>6145</v>
      </c>
      <c r="B2691" s="77" t="s">
        <v>6146</v>
      </c>
      <c r="C2691" s="77" t="s">
        <v>679</v>
      </c>
      <c r="D2691" s="79"/>
      <c r="F2691" s="77" t="s">
        <v>679</v>
      </c>
      <c r="G2691" s="77" t="s">
        <v>6145</v>
      </c>
      <c r="I2691"/>
      <c r="L2691" s="83"/>
    </row>
    <row r="2692" spans="1:12" x14ac:dyDescent="0.3">
      <c r="A2692" s="77" t="s">
        <v>6147</v>
      </c>
      <c r="B2692" s="77" t="s">
        <v>6148</v>
      </c>
      <c r="C2692" s="77" t="s">
        <v>783</v>
      </c>
      <c r="D2692" s="79"/>
      <c r="F2692" s="77" t="s">
        <v>783</v>
      </c>
      <c r="G2692" s="77" t="s">
        <v>6147</v>
      </c>
      <c r="I2692"/>
      <c r="L2692" s="83"/>
    </row>
    <row r="2693" spans="1:12" x14ac:dyDescent="0.3">
      <c r="A2693" s="77" t="s">
        <v>6149</v>
      </c>
      <c r="B2693" s="77" t="s">
        <v>6150</v>
      </c>
      <c r="C2693" s="77" t="s">
        <v>707</v>
      </c>
      <c r="D2693" s="79"/>
      <c r="F2693" s="77" t="s">
        <v>707</v>
      </c>
      <c r="G2693" s="77" t="s">
        <v>6149</v>
      </c>
      <c r="I2693"/>
      <c r="L2693" s="83"/>
    </row>
    <row r="2694" spans="1:12" x14ac:dyDescent="0.3">
      <c r="A2694" s="77" t="s">
        <v>6151</v>
      </c>
      <c r="B2694" s="77" t="s">
        <v>6152</v>
      </c>
      <c r="C2694" s="77" t="s">
        <v>908</v>
      </c>
      <c r="D2694" s="79"/>
      <c r="F2694" s="77" t="s">
        <v>908</v>
      </c>
      <c r="G2694" s="77" t="s">
        <v>6151</v>
      </c>
      <c r="I2694"/>
      <c r="L2694" s="83"/>
    </row>
    <row r="2695" spans="1:12" x14ac:dyDescent="0.3">
      <c r="A2695" s="77" t="s">
        <v>6153</v>
      </c>
      <c r="B2695" s="77" t="s">
        <v>6154</v>
      </c>
      <c r="C2695" s="77" t="s">
        <v>925</v>
      </c>
      <c r="D2695" s="79"/>
      <c r="F2695" s="77" t="s">
        <v>925</v>
      </c>
      <c r="G2695" s="77" t="s">
        <v>6153</v>
      </c>
      <c r="I2695"/>
      <c r="L2695" s="83"/>
    </row>
    <row r="2696" spans="1:12" x14ac:dyDescent="0.3">
      <c r="A2696" s="77" t="s">
        <v>6155</v>
      </c>
      <c r="B2696" s="77" t="s">
        <v>6156</v>
      </c>
      <c r="C2696" s="77" t="s">
        <v>770</v>
      </c>
      <c r="D2696" s="79"/>
      <c r="F2696" s="77" t="s">
        <v>770</v>
      </c>
      <c r="G2696" s="77" t="s">
        <v>6155</v>
      </c>
      <c r="I2696"/>
      <c r="L2696" s="83"/>
    </row>
    <row r="2697" spans="1:12" x14ac:dyDescent="0.3">
      <c r="A2697" s="77" t="s">
        <v>6157</v>
      </c>
      <c r="B2697" s="77" t="s">
        <v>6158</v>
      </c>
      <c r="C2697" s="77" t="s">
        <v>714</v>
      </c>
      <c r="D2697" s="79"/>
      <c r="F2697" s="77" t="s">
        <v>714</v>
      </c>
      <c r="G2697" s="77" t="s">
        <v>6157</v>
      </c>
      <c r="I2697"/>
      <c r="L2697" s="83"/>
    </row>
    <row r="2698" spans="1:12" x14ac:dyDescent="0.3">
      <c r="A2698" s="77" t="s">
        <v>6159</v>
      </c>
      <c r="B2698" s="77" t="s">
        <v>6160</v>
      </c>
      <c r="C2698" s="77" t="s">
        <v>707</v>
      </c>
      <c r="D2698" s="79"/>
      <c r="F2698" s="77" t="s">
        <v>707</v>
      </c>
      <c r="G2698" s="77" t="s">
        <v>6159</v>
      </c>
      <c r="I2698"/>
      <c r="L2698" s="83"/>
    </row>
    <row r="2699" spans="1:12" x14ac:dyDescent="0.3">
      <c r="A2699" s="77" t="s">
        <v>6161</v>
      </c>
      <c r="B2699" s="77" t="s">
        <v>6162</v>
      </c>
      <c r="C2699" s="77" t="s">
        <v>714</v>
      </c>
      <c r="D2699" s="79"/>
      <c r="F2699" s="77" t="s">
        <v>714</v>
      </c>
      <c r="G2699" s="77" t="s">
        <v>6161</v>
      </c>
      <c r="I2699"/>
      <c r="L2699" s="83"/>
    </row>
    <row r="2700" spans="1:12" x14ac:dyDescent="0.3">
      <c r="A2700" s="77" t="s">
        <v>6163</v>
      </c>
      <c r="B2700" s="77" t="s">
        <v>6164</v>
      </c>
      <c r="C2700" s="77" t="s">
        <v>702</v>
      </c>
      <c r="D2700" s="79"/>
      <c r="F2700" s="77" t="s">
        <v>702</v>
      </c>
      <c r="G2700" s="77" t="s">
        <v>6163</v>
      </c>
      <c r="I2700"/>
      <c r="L2700" s="83"/>
    </row>
    <row r="2701" spans="1:12" x14ac:dyDescent="0.3">
      <c r="A2701" s="77" t="s">
        <v>6165</v>
      </c>
      <c r="B2701" s="77" t="s">
        <v>6166</v>
      </c>
      <c r="C2701" s="77" t="s">
        <v>963</v>
      </c>
      <c r="D2701" s="79"/>
      <c r="F2701" s="77" t="s">
        <v>963</v>
      </c>
      <c r="G2701" s="77" t="s">
        <v>6165</v>
      </c>
      <c r="I2701"/>
      <c r="L2701" s="83"/>
    </row>
    <row r="2702" spans="1:12" x14ac:dyDescent="0.3">
      <c r="A2702" s="77" t="s">
        <v>6167</v>
      </c>
      <c r="B2702" s="77" t="s">
        <v>6168</v>
      </c>
      <c r="C2702" s="77" t="s">
        <v>674</v>
      </c>
      <c r="D2702" s="79"/>
      <c r="F2702" s="77" t="s">
        <v>674</v>
      </c>
      <c r="G2702" s="77" t="s">
        <v>6167</v>
      </c>
      <c r="I2702"/>
      <c r="L2702" s="83"/>
    </row>
    <row r="2703" spans="1:12" x14ac:dyDescent="0.3">
      <c r="A2703" s="77" t="s">
        <v>6169</v>
      </c>
      <c r="B2703" s="77" t="s">
        <v>6170</v>
      </c>
      <c r="C2703" s="77" t="s">
        <v>836</v>
      </c>
      <c r="D2703" s="79"/>
      <c r="F2703" s="77" t="s">
        <v>836</v>
      </c>
      <c r="G2703" s="77" t="s">
        <v>6169</v>
      </c>
      <c r="I2703"/>
      <c r="L2703" s="83"/>
    </row>
    <row r="2704" spans="1:12" x14ac:dyDescent="0.3">
      <c r="A2704" s="77" t="s">
        <v>6171</v>
      </c>
      <c r="B2704" s="77" t="s">
        <v>6172</v>
      </c>
      <c r="C2704" s="77" t="s">
        <v>836</v>
      </c>
      <c r="D2704" s="79"/>
      <c r="F2704" s="77" t="s">
        <v>836</v>
      </c>
      <c r="G2704" s="77" t="s">
        <v>6171</v>
      </c>
      <c r="I2704"/>
      <c r="L2704" s="83"/>
    </row>
    <row r="2705" spans="1:12" x14ac:dyDescent="0.3">
      <c r="A2705" s="77" t="s">
        <v>6173</v>
      </c>
      <c r="B2705" s="77" t="s">
        <v>6174</v>
      </c>
      <c r="C2705" s="77" t="s">
        <v>729</v>
      </c>
      <c r="D2705" s="79"/>
      <c r="F2705" s="77" t="s">
        <v>729</v>
      </c>
      <c r="G2705" s="77" t="s">
        <v>6173</v>
      </c>
      <c r="I2705"/>
      <c r="L2705" s="83"/>
    </row>
    <row r="2706" spans="1:12" x14ac:dyDescent="0.3">
      <c r="A2706" s="77" t="s">
        <v>6175</v>
      </c>
      <c r="B2706" s="77" t="s">
        <v>6176</v>
      </c>
      <c r="C2706" s="77" t="s">
        <v>726</v>
      </c>
      <c r="D2706" s="79"/>
      <c r="F2706" s="77" t="s">
        <v>726</v>
      </c>
      <c r="G2706" s="77" t="s">
        <v>6175</v>
      </c>
      <c r="I2706"/>
      <c r="L2706" s="83"/>
    </row>
    <row r="2707" spans="1:12" x14ac:dyDescent="0.3">
      <c r="A2707" s="77" t="s">
        <v>6177</v>
      </c>
      <c r="B2707" s="77" t="s">
        <v>6178</v>
      </c>
      <c r="C2707" s="77" t="s">
        <v>736</v>
      </c>
      <c r="D2707" s="79"/>
      <c r="F2707" s="77" t="s">
        <v>736</v>
      </c>
      <c r="G2707" s="77" t="s">
        <v>6177</v>
      </c>
      <c r="I2707"/>
      <c r="L2707" s="83"/>
    </row>
    <row r="2708" spans="1:12" x14ac:dyDescent="0.3">
      <c r="A2708" s="77" t="s">
        <v>6179</v>
      </c>
      <c r="B2708" s="77" t="s">
        <v>6180</v>
      </c>
      <c r="C2708" s="77" t="s">
        <v>945</v>
      </c>
      <c r="D2708" s="79"/>
      <c r="F2708" s="77" t="s">
        <v>945</v>
      </c>
      <c r="G2708" s="77" t="s">
        <v>6179</v>
      </c>
      <c r="I2708"/>
      <c r="L2708" s="83"/>
    </row>
    <row r="2709" spans="1:12" x14ac:dyDescent="0.3">
      <c r="A2709" s="77" t="s">
        <v>6181</v>
      </c>
      <c r="B2709" s="77" t="s">
        <v>6182</v>
      </c>
      <c r="C2709" s="77" t="s">
        <v>931</v>
      </c>
      <c r="D2709" s="79"/>
      <c r="F2709" s="77" t="s">
        <v>931</v>
      </c>
      <c r="G2709" s="77" t="s">
        <v>6181</v>
      </c>
      <c r="I2709"/>
      <c r="L2709" s="83"/>
    </row>
    <row r="2710" spans="1:12" x14ac:dyDescent="0.3">
      <c r="A2710" s="77" t="s">
        <v>6183</v>
      </c>
      <c r="B2710" s="77" t="s">
        <v>6184</v>
      </c>
      <c r="C2710" s="77" t="s">
        <v>879</v>
      </c>
      <c r="D2710" s="79"/>
      <c r="F2710" s="77" t="s">
        <v>879</v>
      </c>
      <c r="G2710" s="77" t="s">
        <v>6183</v>
      </c>
      <c r="I2710"/>
      <c r="L2710" s="83"/>
    </row>
    <row r="2711" spans="1:12" x14ac:dyDescent="0.3">
      <c r="A2711" s="77" t="s">
        <v>6185</v>
      </c>
      <c r="B2711" s="77" t="s">
        <v>6186</v>
      </c>
      <c r="C2711" s="77" t="s">
        <v>882</v>
      </c>
      <c r="D2711" s="79"/>
      <c r="F2711" s="77" t="s">
        <v>882</v>
      </c>
      <c r="G2711" s="77" t="s">
        <v>6185</v>
      </c>
      <c r="I2711"/>
      <c r="L2711" s="83"/>
    </row>
    <row r="2712" spans="1:12" x14ac:dyDescent="0.3">
      <c r="A2712" s="77" t="s">
        <v>6187</v>
      </c>
      <c r="B2712" s="77" t="s">
        <v>6188</v>
      </c>
      <c r="C2712" s="77" t="s">
        <v>856</v>
      </c>
      <c r="D2712" s="79"/>
      <c r="F2712" s="77" t="s">
        <v>856</v>
      </c>
      <c r="G2712" s="77" t="s">
        <v>6187</v>
      </c>
      <c r="I2712"/>
      <c r="L2712" s="83"/>
    </row>
    <row r="2713" spans="1:12" x14ac:dyDescent="0.3">
      <c r="A2713" s="77" t="s">
        <v>6189</v>
      </c>
      <c r="B2713" s="77" t="s">
        <v>6190</v>
      </c>
      <c r="C2713" s="77" t="s">
        <v>707</v>
      </c>
      <c r="D2713" s="79"/>
      <c r="F2713" s="77" t="s">
        <v>707</v>
      </c>
      <c r="G2713" s="77" t="s">
        <v>6189</v>
      </c>
      <c r="I2713"/>
      <c r="L2713" s="83"/>
    </row>
    <row r="2714" spans="1:12" x14ac:dyDescent="0.3">
      <c r="A2714" s="77" t="s">
        <v>6191</v>
      </c>
      <c r="B2714" s="77" t="s">
        <v>6192</v>
      </c>
      <c r="C2714" s="77" t="s">
        <v>754</v>
      </c>
      <c r="D2714" s="79"/>
      <c r="F2714" s="77" t="s">
        <v>754</v>
      </c>
      <c r="G2714" s="77" t="s">
        <v>6191</v>
      </c>
      <c r="I2714"/>
      <c r="L2714" s="83"/>
    </row>
    <row r="2715" spans="1:12" x14ac:dyDescent="0.3">
      <c r="A2715" s="77" t="s">
        <v>6193</v>
      </c>
      <c r="B2715" s="77" t="s">
        <v>6194</v>
      </c>
      <c r="C2715" s="77" t="s">
        <v>853</v>
      </c>
      <c r="D2715" s="79"/>
      <c r="F2715" s="77" t="s">
        <v>853</v>
      </c>
      <c r="G2715" s="77" t="s">
        <v>6193</v>
      </c>
      <c r="I2715"/>
      <c r="L2715" s="83"/>
    </row>
    <row r="2716" spans="1:12" x14ac:dyDescent="0.3">
      <c r="A2716" s="77" t="s">
        <v>6195</v>
      </c>
      <c r="B2716" s="77" t="s">
        <v>6196</v>
      </c>
      <c r="C2716" s="77" t="s">
        <v>853</v>
      </c>
      <c r="D2716" s="79"/>
      <c r="F2716" s="77" t="s">
        <v>853</v>
      </c>
      <c r="G2716" s="77" t="s">
        <v>6195</v>
      </c>
      <c r="I2716"/>
      <c r="L2716" s="83"/>
    </row>
    <row r="2717" spans="1:12" x14ac:dyDescent="0.3">
      <c r="A2717" s="77" t="s">
        <v>6197</v>
      </c>
      <c r="B2717" s="77" t="s">
        <v>6198</v>
      </c>
      <c r="C2717" s="77" t="s">
        <v>729</v>
      </c>
      <c r="D2717" s="79"/>
      <c r="F2717" s="77" t="s">
        <v>729</v>
      </c>
      <c r="G2717" s="77" t="s">
        <v>6197</v>
      </c>
      <c r="I2717"/>
      <c r="L2717" s="83"/>
    </row>
    <row r="2718" spans="1:12" x14ac:dyDescent="0.3">
      <c r="A2718" s="77" t="s">
        <v>6199</v>
      </c>
      <c r="B2718" s="77" t="s">
        <v>6200</v>
      </c>
      <c r="C2718" s="77" t="s">
        <v>674</v>
      </c>
      <c r="D2718" s="79"/>
      <c r="F2718" s="77" t="s">
        <v>674</v>
      </c>
      <c r="G2718" s="77" t="s">
        <v>6199</v>
      </c>
      <c r="I2718"/>
      <c r="L2718" s="83"/>
    </row>
    <row r="2719" spans="1:12" x14ac:dyDescent="0.3">
      <c r="A2719" s="77" t="s">
        <v>6201</v>
      </c>
      <c r="B2719" s="77" t="s">
        <v>6202</v>
      </c>
      <c r="C2719" s="77" t="s">
        <v>757</v>
      </c>
      <c r="D2719" s="79"/>
      <c r="F2719" s="77" t="s">
        <v>757</v>
      </c>
      <c r="G2719" s="77" t="s">
        <v>6201</v>
      </c>
      <c r="I2719"/>
      <c r="L2719" s="83"/>
    </row>
    <row r="2720" spans="1:12" x14ac:dyDescent="0.3">
      <c r="A2720" s="77" t="s">
        <v>6203</v>
      </c>
      <c r="B2720" s="77" t="s">
        <v>6204</v>
      </c>
      <c r="C2720" s="77" t="s">
        <v>856</v>
      </c>
      <c r="D2720" s="79"/>
      <c r="F2720" s="77" t="s">
        <v>856</v>
      </c>
      <c r="G2720" s="77" t="s">
        <v>6203</v>
      </c>
      <c r="I2720"/>
      <c r="L2720" s="83"/>
    </row>
    <row r="2721" spans="1:12" x14ac:dyDescent="0.3">
      <c r="A2721" s="77" t="s">
        <v>6205</v>
      </c>
      <c r="B2721" s="77" t="s">
        <v>6206</v>
      </c>
      <c r="C2721" s="77" t="s">
        <v>666</v>
      </c>
      <c r="D2721" s="79"/>
      <c r="F2721" s="77" t="s">
        <v>666</v>
      </c>
      <c r="G2721" s="77" t="s">
        <v>6205</v>
      </c>
      <c r="I2721"/>
      <c r="L2721" s="83"/>
    </row>
    <row r="2722" spans="1:12" x14ac:dyDescent="0.3">
      <c r="A2722" s="77" t="s">
        <v>6207</v>
      </c>
      <c r="B2722" s="77" t="s">
        <v>6208</v>
      </c>
      <c r="C2722" s="77" t="s">
        <v>853</v>
      </c>
      <c r="D2722" s="79"/>
      <c r="F2722" s="77" t="s">
        <v>853</v>
      </c>
      <c r="G2722" s="77" t="s">
        <v>6207</v>
      </c>
      <c r="I2722"/>
      <c r="L2722" s="83"/>
    </row>
    <row r="2723" spans="1:12" x14ac:dyDescent="0.3">
      <c r="A2723" s="77" t="s">
        <v>6209</v>
      </c>
      <c r="B2723" s="77" t="s">
        <v>6210</v>
      </c>
      <c r="C2723" s="77" t="s">
        <v>679</v>
      </c>
      <c r="D2723" s="79"/>
      <c r="F2723" s="77" t="s">
        <v>679</v>
      </c>
      <c r="G2723" s="77" t="s">
        <v>6209</v>
      </c>
      <c r="I2723"/>
      <c r="L2723" s="83"/>
    </row>
    <row r="2724" spans="1:12" x14ac:dyDescent="0.3">
      <c r="A2724" s="77" t="s">
        <v>6211</v>
      </c>
      <c r="B2724" s="77" t="s">
        <v>6212</v>
      </c>
      <c r="C2724" s="77" t="s">
        <v>674</v>
      </c>
      <c r="D2724" s="79"/>
      <c r="F2724" s="77" t="s">
        <v>674</v>
      </c>
      <c r="G2724" s="77" t="s">
        <v>6211</v>
      </c>
      <c r="I2724"/>
      <c r="L2724" s="83"/>
    </row>
    <row r="2725" spans="1:12" x14ac:dyDescent="0.3">
      <c r="A2725" s="77" t="s">
        <v>6213</v>
      </c>
      <c r="B2725" s="77" t="s">
        <v>6214</v>
      </c>
      <c r="C2725" s="77" t="s">
        <v>868</v>
      </c>
      <c r="D2725" s="79"/>
      <c r="F2725" s="77" t="s">
        <v>868</v>
      </c>
      <c r="G2725" s="77" t="s">
        <v>6213</v>
      </c>
      <c r="I2725"/>
      <c r="L2725" s="83"/>
    </row>
    <row r="2726" spans="1:12" x14ac:dyDescent="0.3">
      <c r="A2726" s="77" t="s">
        <v>6215</v>
      </c>
      <c r="B2726" s="77" t="s">
        <v>6216</v>
      </c>
      <c r="C2726" s="77" t="s">
        <v>671</v>
      </c>
      <c r="D2726" s="79"/>
      <c r="F2726" s="77" t="s">
        <v>671</v>
      </c>
      <c r="G2726" s="77" t="s">
        <v>6215</v>
      </c>
      <c r="I2726"/>
      <c r="L2726" s="83"/>
    </row>
    <row r="2727" spans="1:12" x14ac:dyDescent="0.3">
      <c r="A2727" s="77" t="s">
        <v>6217</v>
      </c>
      <c r="B2727" s="77" t="s">
        <v>6218</v>
      </c>
      <c r="C2727" s="77" t="s">
        <v>820</v>
      </c>
      <c r="D2727" s="79"/>
      <c r="F2727" s="77" t="s">
        <v>820</v>
      </c>
      <c r="G2727" s="77" t="s">
        <v>6217</v>
      </c>
      <c r="I2727"/>
      <c r="L2727" s="83"/>
    </row>
    <row r="2728" spans="1:12" x14ac:dyDescent="0.3">
      <c r="A2728" s="77" t="s">
        <v>6219</v>
      </c>
      <c r="B2728" s="77" t="s">
        <v>6220</v>
      </c>
      <c r="C2728" s="77" t="s">
        <v>903</v>
      </c>
      <c r="D2728" s="79"/>
      <c r="F2728" s="77" t="s">
        <v>903</v>
      </c>
      <c r="G2728" s="77" t="s">
        <v>6219</v>
      </c>
      <c r="I2728"/>
      <c r="L2728" s="83"/>
    </row>
    <row r="2729" spans="1:12" x14ac:dyDescent="0.3">
      <c r="A2729" s="77" t="s">
        <v>6221</v>
      </c>
      <c r="B2729" s="77" t="s">
        <v>6222</v>
      </c>
      <c r="C2729" s="77" t="s">
        <v>675</v>
      </c>
      <c r="D2729" s="79"/>
      <c r="F2729" s="77" t="s">
        <v>675</v>
      </c>
      <c r="G2729" s="77" t="s">
        <v>6221</v>
      </c>
      <c r="I2729"/>
      <c r="L2729" s="83"/>
    </row>
    <row r="2730" spans="1:12" x14ac:dyDescent="0.3">
      <c r="A2730" s="77" t="s">
        <v>6223</v>
      </c>
      <c r="B2730" s="77" t="s">
        <v>6224</v>
      </c>
      <c r="C2730" s="77" t="s">
        <v>840</v>
      </c>
      <c r="D2730" s="79"/>
      <c r="F2730" s="77" t="s">
        <v>840</v>
      </c>
      <c r="G2730" s="77" t="s">
        <v>6223</v>
      </c>
      <c r="I2730"/>
      <c r="L2730" s="83"/>
    </row>
    <row r="2731" spans="1:12" x14ac:dyDescent="0.3">
      <c r="A2731" s="77" t="s">
        <v>6225</v>
      </c>
      <c r="B2731" s="77" t="s">
        <v>6226</v>
      </c>
      <c r="C2731" s="77" t="s">
        <v>767</v>
      </c>
      <c r="D2731" s="79"/>
      <c r="F2731" s="77" t="s">
        <v>767</v>
      </c>
      <c r="G2731" s="77" t="s">
        <v>6225</v>
      </c>
      <c r="I2731"/>
      <c r="L2731" s="83"/>
    </row>
    <row r="2732" spans="1:12" x14ac:dyDescent="0.3">
      <c r="A2732" s="77" t="s">
        <v>6227</v>
      </c>
      <c r="B2732" s="77" t="s">
        <v>6228</v>
      </c>
      <c r="C2732" s="77" t="s">
        <v>791</v>
      </c>
      <c r="D2732" s="79"/>
      <c r="F2732" s="77" t="s">
        <v>791</v>
      </c>
      <c r="G2732" s="77" t="s">
        <v>6227</v>
      </c>
      <c r="I2732"/>
      <c r="L2732" s="83"/>
    </row>
    <row r="2733" spans="1:12" x14ac:dyDescent="0.3">
      <c r="A2733" s="77" t="s">
        <v>6229</v>
      </c>
      <c r="B2733" s="77" t="s">
        <v>6230</v>
      </c>
      <c r="C2733" s="77" t="s">
        <v>925</v>
      </c>
      <c r="D2733" s="79"/>
      <c r="F2733" s="77" t="s">
        <v>925</v>
      </c>
      <c r="G2733" s="77" t="s">
        <v>6229</v>
      </c>
      <c r="I2733"/>
      <c r="L2733" s="83"/>
    </row>
    <row r="2734" spans="1:12" x14ac:dyDescent="0.3">
      <c r="A2734" s="77" t="s">
        <v>6231</v>
      </c>
      <c r="B2734" s="77" t="s">
        <v>6232</v>
      </c>
      <c r="C2734" s="77" t="s">
        <v>940</v>
      </c>
      <c r="D2734" s="79"/>
      <c r="F2734" s="77" t="s">
        <v>940</v>
      </c>
      <c r="G2734" s="77" t="s">
        <v>6231</v>
      </c>
      <c r="I2734"/>
      <c r="L2734" s="83"/>
    </row>
    <row r="2735" spans="1:12" x14ac:dyDescent="0.3">
      <c r="A2735" s="77" t="s">
        <v>6233</v>
      </c>
      <c r="B2735" s="77" t="s">
        <v>6234</v>
      </c>
      <c r="C2735" s="77" t="s">
        <v>919</v>
      </c>
      <c r="D2735" s="79"/>
      <c r="F2735" s="77" t="s">
        <v>919</v>
      </c>
      <c r="G2735" s="77" t="s">
        <v>6233</v>
      </c>
      <c r="I2735"/>
      <c r="L2735" s="83"/>
    </row>
    <row r="2736" spans="1:12" x14ac:dyDescent="0.3">
      <c r="A2736" s="77" t="s">
        <v>6235</v>
      </c>
      <c r="B2736" s="77" t="s">
        <v>6236</v>
      </c>
      <c r="C2736" s="77" t="s">
        <v>898</v>
      </c>
      <c r="D2736" s="79"/>
      <c r="F2736" s="77" t="s">
        <v>898</v>
      </c>
      <c r="G2736" s="77" t="s">
        <v>6235</v>
      </c>
      <c r="I2736"/>
      <c r="L2736" s="83"/>
    </row>
    <row r="2737" spans="1:12" x14ac:dyDescent="0.3">
      <c r="A2737" s="77" t="s">
        <v>6237</v>
      </c>
      <c r="B2737" s="77" t="s">
        <v>6238</v>
      </c>
      <c r="C2737" s="77" t="s">
        <v>710</v>
      </c>
      <c r="D2737" s="79"/>
      <c r="F2737" s="77" t="s">
        <v>710</v>
      </c>
      <c r="G2737" s="77" t="s">
        <v>6237</v>
      </c>
      <c r="I2737"/>
      <c r="L2737" s="83"/>
    </row>
    <row r="2738" spans="1:12" x14ac:dyDescent="0.3">
      <c r="A2738" s="77" t="s">
        <v>6239</v>
      </c>
      <c r="B2738" s="77" t="s">
        <v>6240</v>
      </c>
      <c r="C2738" s="77" t="s">
        <v>925</v>
      </c>
      <c r="D2738" s="79"/>
      <c r="F2738" s="77" t="s">
        <v>925</v>
      </c>
      <c r="G2738" s="77" t="s">
        <v>6239</v>
      </c>
      <c r="I2738"/>
      <c r="L2738" s="83"/>
    </row>
    <row r="2739" spans="1:12" x14ac:dyDescent="0.3">
      <c r="A2739" s="77" t="s">
        <v>6241</v>
      </c>
      <c r="B2739" s="77" t="s">
        <v>6242</v>
      </c>
      <c r="C2739" s="77" t="s">
        <v>674</v>
      </c>
      <c r="D2739" s="79"/>
      <c r="F2739" s="77" t="s">
        <v>674</v>
      </c>
      <c r="G2739" s="77" t="s">
        <v>6241</v>
      </c>
      <c r="I2739"/>
      <c r="L2739" s="83"/>
    </row>
    <row r="2740" spans="1:12" x14ac:dyDescent="0.3">
      <c r="A2740" s="77" t="s">
        <v>6243</v>
      </c>
      <c r="B2740" s="77" t="s">
        <v>6244</v>
      </c>
      <c r="C2740" s="77" t="s">
        <v>934</v>
      </c>
      <c r="D2740" s="79"/>
      <c r="F2740" s="77" t="s">
        <v>934</v>
      </c>
      <c r="G2740" s="77" t="s">
        <v>6243</v>
      </c>
      <c r="I2740"/>
      <c r="L2740" s="83"/>
    </row>
    <row r="2741" spans="1:12" x14ac:dyDescent="0.3">
      <c r="A2741" s="77" t="s">
        <v>6245</v>
      </c>
      <c r="B2741" s="77" t="s">
        <v>6246</v>
      </c>
      <c r="C2741" s="77" t="s">
        <v>687</v>
      </c>
      <c r="D2741" s="79"/>
      <c r="F2741" s="77" t="s">
        <v>687</v>
      </c>
      <c r="G2741" s="77" t="s">
        <v>6245</v>
      </c>
      <c r="I2741"/>
      <c r="L2741" s="83"/>
    </row>
    <row r="2742" spans="1:12" x14ac:dyDescent="0.3">
      <c r="A2742" s="77" t="s">
        <v>6247</v>
      </c>
      <c r="B2742" s="77" t="s">
        <v>6248</v>
      </c>
      <c r="C2742" s="77" t="s">
        <v>761</v>
      </c>
      <c r="D2742" s="79"/>
      <c r="F2742" s="77" t="s">
        <v>761</v>
      </c>
      <c r="G2742" s="77" t="s">
        <v>6247</v>
      </c>
      <c r="I2742"/>
      <c r="L2742" s="83"/>
    </row>
    <row r="2743" spans="1:12" x14ac:dyDescent="0.3">
      <c r="A2743" s="77" t="s">
        <v>6249</v>
      </c>
      <c r="B2743" s="77" t="s">
        <v>6250</v>
      </c>
      <c r="C2743" s="77" t="s">
        <v>694</v>
      </c>
      <c r="D2743" s="79"/>
      <c r="F2743" s="77" t="s">
        <v>694</v>
      </c>
      <c r="G2743" s="77" t="s">
        <v>6249</v>
      </c>
      <c r="I2743"/>
      <c r="L2743" s="83"/>
    </row>
    <row r="2744" spans="1:12" x14ac:dyDescent="0.3">
      <c r="A2744" s="77" t="s">
        <v>6251</v>
      </c>
      <c r="B2744" s="77" t="s">
        <v>6252</v>
      </c>
      <c r="C2744" s="77" t="s">
        <v>940</v>
      </c>
      <c r="D2744" s="79"/>
      <c r="F2744" s="77" t="s">
        <v>940</v>
      </c>
      <c r="G2744" s="77" t="s">
        <v>6251</v>
      </c>
      <c r="I2744"/>
      <c r="L2744" s="83"/>
    </row>
    <row r="2745" spans="1:12" x14ac:dyDescent="0.3">
      <c r="A2745" s="77" t="s">
        <v>6253</v>
      </c>
      <c r="B2745" s="77" t="s">
        <v>6254</v>
      </c>
      <c r="C2745" s="77" t="s">
        <v>719</v>
      </c>
      <c r="D2745" s="79"/>
      <c r="F2745" s="77" t="s">
        <v>719</v>
      </c>
      <c r="G2745" s="77" t="s">
        <v>6253</v>
      </c>
      <c r="I2745"/>
      <c r="L2745" s="83"/>
    </row>
    <row r="2746" spans="1:12" x14ac:dyDescent="0.3">
      <c r="A2746" s="77" t="s">
        <v>6255</v>
      </c>
      <c r="B2746" s="77" t="s">
        <v>6256</v>
      </c>
      <c r="C2746" s="77" t="s">
        <v>715</v>
      </c>
      <c r="D2746" s="79"/>
      <c r="F2746" s="77" t="s">
        <v>715</v>
      </c>
      <c r="G2746" s="77" t="s">
        <v>6255</v>
      </c>
      <c r="I2746"/>
      <c r="L2746" s="83"/>
    </row>
    <row r="2747" spans="1:12" x14ac:dyDescent="0.3">
      <c r="A2747" s="77" t="s">
        <v>6257</v>
      </c>
      <c r="B2747" s="77" t="s">
        <v>6258</v>
      </c>
      <c r="C2747" s="77" t="s">
        <v>743</v>
      </c>
      <c r="D2747" s="79"/>
      <c r="F2747" s="77" t="s">
        <v>743</v>
      </c>
      <c r="G2747" s="77" t="s">
        <v>6257</v>
      </c>
      <c r="I2747"/>
      <c r="L2747" s="83"/>
    </row>
    <row r="2748" spans="1:12" x14ac:dyDescent="0.3">
      <c r="A2748" s="77" t="s">
        <v>6259</v>
      </c>
      <c r="B2748" s="77" t="s">
        <v>6260</v>
      </c>
      <c r="C2748" s="77" t="s">
        <v>761</v>
      </c>
      <c r="D2748" s="79"/>
      <c r="F2748" s="77" t="s">
        <v>761</v>
      </c>
      <c r="G2748" s="77" t="s">
        <v>6259</v>
      </c>
      <c r="I2748"/>
      <c r="L2748" s="83"/>
    </row>
    <row r="2749" spans="1:12" x14ac:dyDescent="0.3">
      <c r="A2749" s="77" t="s">
        <v>6261</v>
      </c>
      <c r="B2749" s="77" t="s">
        <v>6262</v>
      </c>
      <c r="C2749" s="77" t="s">
        <v>675</v>
      </c>
      <c r="D2749" s="79"/>
      <c r="F2749" s="77" t="s">
        <v>675</v>
      </c>
      <c r="G2749" s="77" t="s">
        <v>6261</v>
      </c>
      <c r="I2749"/>
      <c r="L2749" s="83"/>
    </row>
    <row r="2750" spans="1:12" x14ac:dyDescent="0.3">
      <c r="A2750" s="77" t="s">
        <v>6263</v>
      </c>
      <c r="B2750" s="77" t="s">
        <v>6264</v>
      </c>
      <c r="C2750" s="77" t="s">
        <v>809</v>
      </c>
      <c r="D2750" s="79"/>
      <c r="F2750" s="77" t="s">
        <v>809</v>
      </c>
      <c r="G2750" s="77" t="s">
        <v>6263</v>
      </c>
      <c r="I2750"/>
      <c r="L2750" s="83"/>
    </row>
    <row r="2751" spans="1:12" x14ac:dyDescent="0.3">
      <c r="A2751" s="77" t="s">
        <v>6265</v>
      </c>
      <c r="B2751" s="77" t="s">
        <v>6266</v>
      </c>
      <c r="C2751" s="77" t="s">
        <v>776</v>
      </c>
      <c r="D2751" s="79"/>
      <c r="F2751" s="77" t="s">
        <v>776</v>
      </c>
      <c r="G2751" s="77" t="s">
        <v>6265</v>
      </c>
      <c r="I2751"/>
      <c r="L2751" s="83"/>
    </row>
    <row r="2752" spans="1:12" x14ac:dyDescent="0.3">
      <c r="A2752" s="77" t="s">
        <v>6267</v>
      </c>
      <c r="B2752" s="77" t="s">
        <v>6268</v>
      </c>
      <c r="C2752" s="77" t="s">
        <v>767</v>
      </c>
      <c r="D2752" s="79"/>
      <c r="F2752" s="77" t="s">
        <v>767</v>
      </c>
      <c r="G2752" s="77" t="s">
        <v>6267</v>
      </c>
      <c r="I2752"/>
      <c r="L2752" s="83"/>
    </row>
    <row r="2753" spans="1:12" x14ac:dyDescent="0.3">
      <c r="A2753" s="77" t="s">
        <v>6269</v>
      </c>
      <c r="B2753" s="77" t="s">
        <v>6270</v>
      </c>
      <c r="C2753" s="77" t="s">
        <v>683</v>
      </c>
      <c r="D2753" s="79"/>
      <c r="F2753" s="77" t="s">
        <v>683</v>
      </c>
      <c r="G2753" s="77" t="s">
        <v>6269</v>
      </c>
      <c r="I2753"/>
      <c r="L2753" s="83"/>
    </row>
    <row r="2754" spans="1:12" x14ac:dyDescent="0.3">
      <c r="A2754" s="77" t="s">
        <v>6271</v>
      </c>
      <c r="B2754" s="77" t="s">
        <v>6272</v>
      </c>
      <c r="C2754" s="77" t="s">
        <v>746</v>
      </c>
      <c r="D2754" s="79"/>
      <c r="F2754" s="77" t="s">
        <v>746</v>
      </c>
      <c r="G2754" s="77" t="s">
        <v>6271</v>
      </c>
      <c r="I2754"/>
      <c r="L2754" s="83"/>
    </row>
    <row r="2755" spans="1:12" x14ac:dyDescent="0.3">
      <c r="A2755" s="77" t="s">
        <v>6273</v>
      </c>
      <c r="B2755" s="77" t="s">
        <v>6274</v>
      </c>
      <c r="C2755" s="77" t="s">
        <v>850</v>
      </c>
      <c r="D2755" s="79"/>
      <c r="F2755" s="77" t="s">
        <v>850</v>
      </c>
      <c r="G2755" s="77" t="s">
        <v>6273</v>
      </c>
      <c r="I2755"/>
      <c r="L2755" s="83"/>
    </row>
    <row r="2756" spans="1:12" x14ac:dyDescent="0.3">
      <c r="A2756" s="77" t="s">
        <v>6275</v>
      </c>
      <c r="B2756" s="77" t="s">
        <v>6276</v>
      </c>
      <c r="C2756" s="77" t="s">
        <v>674</v>
      </c>
      <c r="D2756" s="79"/>
      <c r="F2756" s="77" t="s">
        <v>674</v>
      </c>
      <c r="G2756" s="77" t="s">
        <v>6275</v>
      </c>
      <c r="I2756"/>
      <c r="L2756" s="83"/>
    </row>
    <row r="2757" spans="1:12" x14ac:dyDescent="0.3">
      <c r="A2757" s="77" t="s">
        <v>6277</v>
      </c>
      <c r="B2757" s="77" t="s">
        <v>6278</v>
      </c>
      <c r="C2757" s="77" t="s">
        <v>757</v>
      </c>
      <c r="D2757" s="79"/>
      <c r="F2757" s="77" t="s">
        <v>757</v>
      </c>
      <c r="G2757" s="77" t="s">
        <v>6277</v>
      </c>
      <c r="I2757"/>
      <c r="L2757" s="83"/>
    </row>
    <row r="2758" spans="1:12" x14ac:dyDescent="0.3">
      <c r="A2758" s="77" t="s">
        <v>6279</v>
      </c>
      <c r="B2758" s="77" t="s">
        <v>6280</v>
      </c>
      <c r="C2758" s="77" t="s">
        <v>733</v>
      </c>
      <c r="D2758" s="79"/>
      <c r="F2758" s="77" t="s">
        <v>733</v>
      </c>
      <c r="G2758" s="77" t="s">
        <v>6279</v>
      </c>
      <c r="I2758"/>
      <c r="L2758" s="83"/>
    </row>
    <row r="2759" spans="1:12" x14ac:dyDescent="0.3">
      <c r="A2759" s="77" t="s">
        <v>6281</v>
      </c>
      <c r="B2759" s="77" t="s">
        <v>6282</v>
      </c>
      <c r="C2759" s="77" t="s">
        <v>833</v>
      </c>
      <c r="D2759" s="79"/>
      <c r="F2759" s="77" t="s">
        <v>833</v>
      </c>
      <c r="G2759" s="77" t="s">
        <v>6281</v>
      </c>
      <c r="I2759"/>
      <c r="L2759" s="83"/>
    </row>
    <row r="2760" spans="1:12" x14ac:dyDescent="0.3">
      <c r="A2760" s="77" t="s">
        <v>6283</v>
      </c>
      <c r="B2760" s="77" t="s">
        <v>6284</v>
      </c>
      <c r="C2760" s="77" t="s">
        <v>882</v>
      </c>
      <c r="D2760" s="79"/>
      <c r="F2760" s="77" t="s">
        <v>882</v>
      </c>
      <c r="G2760" s="77" t="s">
        <v>6283</v>
      </c>
      <c r="I2760"/>
      <c r="L2760" s="83"/>
    </row>
    <row r="2761" spans="1:12" x14ac:dyDescent="0.3">
      <c r="A2761" s="77" t="s">
        <v>6285</v>
      </c>
      <c r="B2761" s="77" t="s">
        <v>6286</v>
      </c>
      <c r="C2761" s="77" t="s">
        <v>766</v>
      </c>
      <c r="D2761" s="79"/>
      <c r="F2761" s="77" t="s">
        <v>766</v>
      </c>
      <c r="G2761" s="77" t="s">
        <v>6285</v>
      </c>
      <c r="I2761"/>
      <c r="L2761" s="83"/>
    </row>
    <row r="2762" spans="1:12" x14ac:dyDescent="0.3">
      <c r="A2762" s="77" t="s">
        <v>6287</v>
      </c>
      <c r="B2762" s="77" t="s">
        <v>6288</v>
      </c>
      <c r="C2762" s="77" t="s">
        <v>937</v>
      </c>
      <c r="D2762" s="79"/>
      <c r="F2762" s="77" t="s">
        <v>937</v>
      </c>
      <c r="G2762" s="77" t="s">
        <v>6287</v>
      </c>
      <c r="I2762"/>
      <c r="L2762" s="83"/>
    </row>
    <row r="2763" spans="1:12" x14ac:dyDescent="0.3">
      <c r="A2763" s="77" t="s">
        <v>6289</v>
      </c>
      <c r="B2763" s="77" t="s">
        <v>6290</v>
      </c>
      <c r="C2763" s="77" t="s">
        <v>746</v>
      </c>
      <c r="D2763" s="79"/>
      <c r="F2763" s="77" t="s">
        <v>746</v>
      </c>
      <c r="G2763" s="77" t="s">
        <v>6289</v>
      </c>
      <c r="I2763"/>
      <c r="L2763" s="83"/>
    </row>
    <row r="2764" spans="1:12" x14ac:dyDescent="0.3">
      <c r="A2764" s="77" t="s">
        <v>6291</v>
      </c>
      <c r="B2764" s="77" t="s">
        <v>6292</v>
      </c>
      <c r="C2764" s="77" t="s">
        <v>707</v>
      </c>
      <c r="D2764" s="79"/>
      <c r="F2764" s="77" t="s">
        <v>707</v>
      </c>
      <c r="G2764" s="77" t="s">
        <v>6291</v>
      </c>
      <c r="I2764"/>
      <c r="L2764" s="83"/>
    </row>
    <row r="2765" spans="1:12" x14ac:dyDescent="0.3">
      <c r="A2765" s="77" t="s">
        <v>6293</v>
      </c>
      <c r="B2765" s="77" t="s">
        <v>6294</v>
      </c>
      <c r="C2765" s="77" t="s">
        <v>725</v>
      </c>
      <c r="D2765" s="79"/>
      <c r="F2765" s="77" t="s">
        <v>725</v>
      </c>
      <c r="G2765" s="77" t="s">
        <v>6293</v>
      </c>
      <c r="I2765"/>
      <c r="L2765" s="83"/>
    </row>
    <row r="2766" spans="1:12" x14ac:dyDescent="0.3">
      <c r="A2766" s="77" t="s">
        <v>6295</v>
      </c>
      <c r="B2766" s="77" t="s">
        <v>6296</v>
      </c>
      <c r="C2766" s="77" t="s">
        <v>850</v>
      </c>
      <c r="D2766" s="79"/>
      <c r="F2766" s="77" t="s">
        <v>850</v>
      </c>
      <c r="G2766" s="77" t="s">
        <v>6295</v>
      </c>
      <c r="I2766"/>
      <c r="L2766" s="83"/>
    </row>
    <row r="2767" spans="1:12" x14ac:dyDescent="0.3">
      <c r="A2767" s="77" t="s">
        <v>6297</v>
      </c>
      <c r="B2767" s="77" t="s">
        <v>6298</v>
      </c>
      <c r="C2767" s="77" t="s">
        <v>707</v>
      </c>
      <c r="D2767" s="79"/>
      <c r="F2767" s="77" t="s">
        <v>707</v>
      </c>
      <c r="G2767" s="77" t="s">
        <v>6297</v>
      </c>
      <c r="I2767"/>
      <c r="L2767" s="83"/>
    </row>
    <row r="2768" spans="1:12" x14ac:dyDescent="0.3">
      <c r="A2768" s="77" t="s">
        <v>6299</v>
      </c>
      <c r="B2768" s="77" t="s">
        <v>6300</v>
      </c>
      <c r="C2768" s="77" t="s">
        <v>746</v>
      </c>
      <c r="D2768" s="79"/>
      <c r="F2768" s="77" t="s">
        <v>746</v>
      </c>
      <c r="G2768" s="77" t="s">
        <v>6299</v>
      </c>
      <c r="I2768"/>
      <c r="L2768" s="83"/>
    </row>
    <row r="2769" spans="1:12" x14ac:dyDescent="0.3">
      <c r="A2769" s="77" t="s">
        <v>6301</v>
      </c>
      <c r="B2769" s="77" t="s">
        <v>6302</v>
      </c>
      <c r="C2769" s="77" t="s">
        <v>908</v>
      </c>
      <c r="D2769" s="79"/>
      <c r="F2769" s="77" t="s">
        <v>908</v>
      </c>
      <c r="G2769" s="77" t="s">
        <v>6301</v>
      </c>
      <c r="I2769"/>
      <c r="L2769" s="83"/>
    </row>
    <row r="2770" spans="1:12" x14ac:dyDescent="0.3">
      <c r="A2770" s="77" t="s">
        <v>6303</v>
      </c>
      <c r="B2770" s="77" t="s">
        <v>6304</v>
      </c>
      <c r="C2770" s="77" t="s">
        <v>702</v>
      </c>
      <c r="D2770" s="79"/>
      <c r="F2770" s="77" t="s">
        <v>702</v>
      </c>
      <c r="G2770" s="77" t="s">
        <v>6303</v>
      </c>
      <c r="I2770"/>
      <c r="L2770" s="83"/>
    </row>
    <row r="2771" spans="1:12" x14ac:dyDescent="0.3">
      <c r="A2771" s="77" t="s">
        <v>6305</v>
      </c>
      <c r="B2771" s="77" t="s">
        <v>6306</v>
      </c>
      <c r="C2771" s="77" t="s">
        <v>714</v>
      </c>
      <c r="D2771" s="79"/>
      <c r="F2771" s="77" t="s">
        <v>714</v>
      </c>
      <c r="G2771" s="77" t="s">
        <v>6305</v>
      </c>
      <c r="I2771"/>
      <c r="L2771" s="83"/>
    </row>
    <row r="2772" spans="1:12" x14ac:dyDescent="0.3">
      <c r="A2772" s="77" t="s">
        <v>6307</v>
      </c>
      <c r="B2772" s="77" t="s">
        <v>6308</v>
      </c>
      <c r="C2772" s="77" t="s">
        <v>686</v>
      </c>
      <c r="D2772" s="79"/>
      <c r="F2772" s="77" t="s">
        <v>686</v>
      </c>
      <c r="G2772" s="77" t="s">
        <v>6307</v>
      </c>
      <c r="I2772"/>
      <c r="L2772" s="83"/>
    </row>
    <row r="2773" spans="1:12" x14ac:dyDescent="0.3">
      <c r="A2773" s="77" t="s">
        <v>6309</v>
      </c>
      <c r="B2773" s="77" t="s">
        <v>6310</v>
      </c>
      <c r="C2773" s="77" t="s">
        <v>849</v>
      </c>
      <c r="D2773" s="79"/>
      <c r="F2773" s="77" t="s">
        <v>849</v>
      </c>
      <c r="G2773" s="77" t="s">
        <v>6309</v>
      </c>
      <c r="I2773"/>
      <c r="L2773" s="83"/>
    </row>
    <row r="2774" spans="1:12" x14ac:dyDescent="0.3">
      <c r="A2774" s="77" t="s">
        <v>6311</v>
      </c>
      <c r="B2774" s="77" t="s">
        <v>6312</v>
      </c>
      <c r="C2774" s="77" t="s">
        <v>776</v>
      </c>
      <c r="D2774" s="79"/>
      <c r="F2774" s="77" t="s">
        <v>776</v>
      </c>
      <c r="G2774" s="77" t="s">
        <v>6311</v>
      </c>
      <c r="I2774"/>
      <c r="L2774" s="83"/>
    </row>
    <row r="2775" spans="1:12" x14ac:dyDescent="0.3">
      <c r="A2775" s="77" t="s">
        <v>6313</v>
      </c>
      <c r="B2775" s="77" t="s">
        <v>6314</v>
      </c>
      <c r="C2775" s="77" t="s">
        <v>715</v>
      </c>
      <c r="D2775" s="79"/>
      <c r="F2775" s="77" t="s">
        <v>715</v>
      </c>
      <c r="G2775" s="77" t="s">
        <v>6313</v>
      </c>
      <c r="I2775"/>
      <c r="L2775" s="83"/>
    </row>
    <row r="2776" spans="1:12" x14ac:dyDescent="0.3">
      <c r="A2776" s="77" t="s">
        <v>6315</v>
      </c>
      <c r="B2776" s="77" t="s">
        <v>6316</v>
      </c>
      <c r="C2776" s="77" t="s">
        <v>953</v>
      </c>
      <c r="D2776" s="79"/>
      <c r="F2776" s="77" t="s">
        <v>953</v>
      </c>
      <c r="G2776" s="77" t="s">
        <v>6315</v>
      </c>
      <c r="I2776"/>
      <c r="L2776" s="83"/>
    </row>
    <row r="2777" spans="1:12" x14ac:dyDescent="0.3">
      <c r="A2777" s="77" t="s">
        <v>6317</v>
      </c>
      <c r="B2777" s="77" t="s">
        <v>6318</v>
      </c>
      <c r="C2777" s="77" t="s">
        <v>797</v>
      </c>
      <c r="D2777" s="79"/>
      <c r="F2777" s="77" t="s">
        <v>797</v>
      </c>
      <c r="G2777" s="77" t="s">
        <v>6317</v>
      </c>
      <c r="I2777"/>
      <c r="L2777" s="83"/>
    </row>
    <row r="2778" spans="1:12" x14ac:dyDescent="0.3">
      <c r="A2778" s="77" t="s">
        <v>6319</v>
      </c>
      <c r="B2778" s="77" t="s">
        <v>6320</v>
      </c>
      <c r="C2778" s="77" t="s">
        <v>726</v>
      </c>
      <c r="D2778" s="79"/>
      <c r="F2778" s="77" t="s">
        <v>726</v>
      </c>
      <c r="G2778" s="77" t="s">
        <v>6319</v>
      </c>
      <c r="I2778"/>
      <c r="L2778" s="83"/>
    </row>
    <row r="2779" spans="1:12" x14ac:dyDescent="0.3">
      <c r="A2779" s="77" t="s">
        <v>6321</v>
      </c>
      <c r="B2779" s="77" t="s">
        <v>6322</v>
      </c>
      <c r="C2779" s="77" t="s">
        <v>794</v>
      </c>
      <c r="D2779" s="79"/>
      <c r="F2779" s="77" t="s">
        <v>794</v>
      </c>
      <c r="G2779" s="77" t="s">
        <v>6321</v>
      </c>
      <c r="I2779"/>
      <c r="L2779" s="83"/>
    </row>
    <row r="2780" spans="1:12" x14ac:dyDescent="0.3">
      <c r="A2780" s="77" t="s">
        <v>6323</v>
      </c>
      <c r="B2780" s="77" t="s">
        <v>6324</v>
      </c>
      <c r="C2780" s="77" t="s">
        <v>876</v>
      </c>
      <c r="D2780" s="79"/>
      <c r="F2780" s="77" t="s">
        <v>876</v>
      </c>
      <c r="G2780" s="77" t="s">
        <v>6323</v>
      </c>
      <c r="I2780"/>
      <c r="L2780" s="83"/>
    </row>
    <row r="2781" spans="1:12" x14ac:dyDescent="0.3">
      <c r="A2781" s="77" t="s">
        <v>6325</v>
      </c>
      <c r="B2781" s="77" t="s">
        <v>6326</v>
      </c>
      <c r="C2781" s="77" t="s">
        <v>714</v>
      </c>
      <c r="D2781" s="79"/>
      <c r="F2781" s="77" t="s">
        <v>714</v>
      </c>
      <c r="G2781" s="77" t="s">
        <v>6325</v>
      </c>
      <c r="I2781"/>
      <c r="L2781" s="83"/>
    </row>
    <row r="2782" spans="1:12" x14ac:dyDescent="0.3">
      <c r="A2782" s="77" t="s">
        <v>6327</v>
      </c>
      <c r="B2782" s="77" t="s">
        <v>6328</v>
      </c>
      <c r="C2782" s="77" t="s">
        <v>794</v>
      </c>
      <c r="D2782" s="79"/>
      <c r="F2782" s="77" t="s">
        <v>794</v>
      </c>
      <c r="G2782" s="77" t="s">
        <v>6327</v>
      </c>
      <c r="I2782"/>
      <c r="L2782" s="83"/>
    </row>
    <row r="2783" spans="1:12" x14ac:dyDescent="0.3">
      <c r="A2783" s="77" t="s">
        <v>6329</v>
      </c>
      <c r="B2783" s="77" t="s">
        <v>6330</v>
      </c>
      <c r="C2783" s="77" t="s">
        <v>667</v>
      </c>
      <c r="D2783" s="79"/>
      <c r="F2783" s="77" t="s">
        <v>667</v>
      </c>
      <c r="G2783" s="77" t="s">
        <v>6329</v>
      </c>
      <c r="I2783"/>
      <c r="L2783" s="83"/>
    </row>
    <row r="2784" spans="1:12" x14ac:dyDescent="0.3">
      <c r="A2784" s="77" t="s">
        <v>6331</v>
      </c>
      <c r="B2784" s="77" t="s">
        <v>6332</v>
      </c>
      <c r="C2784" s="77" t="s">
        <v>940</v>
      </c>
      <c r="D2784" s="79"/>
      <c r="F2784" s="77" t="s">
        <v>940</v>
      </c>
      <c r="G2784" s="77" t="s">
        <v>6331</v>
      </c>
      <c r="I2784"/>
      <c r="L2784" s="83"/>
    </row>
    <row r="2785" spans="1:12" x14ac:dyDescent="0.3">
      <c r="A2785" s="77" t="s">
        <v>6333</v>
      </c>
      <c r="B2785" s="77" t="s">
        <v>6334</v>
      </c>
      <c r="C2785" s="77" t="s">
        <v>945</v>
      </c>
      <c r="D2785" s="79"/>
      <c r="F2785" s="77" t="s">
        <v>945</v>
      </c>
      <c r="G2785" s="77" t="s">
        <v>6333</v>
      </c>
      <c r="I2785"/>
      <c r="L2785" s="83"/>
    </row>
    <row r="2786" spans="1:12" x14ac:dyDescent="0.3">
      <c r="A2786" s="77" t="s">
        <v>6335</v>
      </c>
      <c r="B2786" s="77" t="s">
        <v>6336</v>
      </c>
      <c r="C2786" s="77" t="s">
        <v>868</v>
      </c>
      <c r="D2786" s="79"/>
      <c r="F2786" s="77" t="s">
        <v>868</v>
      </c>
      <c r="G2786" s="77" t="s">
        <v>6335</v>
      </c>
      <c r="I2786"/>
      <c r="L2786" s="83"/>
    </row>
    <row r="2787" spans="1:12" x14ac:dyDescent="0.3">
      <c r="A2787" s="77" t="s">
        <v>6337</v>
      </c>
      <c r="B2787" s="77" t="s">
        <v>6338</v>
      </c>
      <c r="C2787" s="77" t="s">
        <v>714</v>
      </c>
      <c r="D2787" s="79"/>
      <c r="F2787" s="77" t="s">
        <v>714</v>
      </c>
      <c r="G2787" s="77" t="s">
        <v>6337</v>
      </c>
      <c r="I2787"/>
      <c r="L2787" s="83"/>
    </row>
    <row r="2788" spans="1:12" x14ac:dyDescent="0.3">
      <c r="A2788" s="77" t="s">
        <v>6339</v>
      </c>
      <c r="B2788" s="77" t="s">
        <v>6340</v>
      </c>
      <c r="C2788" s="77" t="s">
        <v>868</v>
      </c>
      <c r="D2788" s="79"/>
      <c r="F2788" s="77" t="s">
        <v>868</v>
      </c>
      <c r="G2788" s="77" t="s">
        <v>6339</v>
      </c>
      <c r="I2788"/>
      <c r="L2788" s="83"/>
    </row>
    <row r="2789" spans="1:12" x14ac:dyDescent="0.3">
      <c r="A2789" s="77" t="s">
        <v>6341</v>
      </c>
      <c r="B2789" s="77" t="s">
        <v>6342</v>
      </c>
      <c r="C2789" s="77" t="s">
        <v>885</v>
      </c>
      <c r="D2789" s="79"/>
      <c r="F2789" s="77" t="s">
        <v>885</v>
      </c>
      <c r="G2789" s="77" t="s">
        <v>6341</v>
      </c>
      <c r="I2789"/>
      <c r="L2789" s="83"/>
    </row>
    <row r="2790" spans="1:12" x14ac:dyDescent="0.3">
      <c r="A2790" s="77" t="s">
        <v>6343</v>
      </c>
      <c r="B2790" s="77" t="s">
        <v>6344</v>
      </c>
      <c r="C2790" s="77" t="s">
        <v>732</v>
      </c>
      <c r="D2790" s="79"/>
      <c r="F2790" s="77" t="s">
        <v>732</v>
      </c>
      <c r="G2790" s="77" t="s">
        <v>6343</v>
      </c>
      <c r="I2790"/>
      <c r="L2790" s="83"/>
    </row>
    <row r="2791" spans="1:12" x14ac:dyDescent="0.3">
      <c r="A2791" s="77" t="s">
        <v>6345</v>
      </c>
      <c r="B2791" s="77" t="s">
        <v>6346</v>
      </c>
      <c r="C2791" s="77" t="s">
        <v>671</v>
      </c>
      <c r="D2791" s="79"/>
      <c r="F2791" s="77" t="s">
        <v>671</v>
      </c>
      <c r="G2791" s="77" t="s">
        <v>6345</v>
      </c>
      <c r="I2791"/>
      <c r="L2791" s="83"/>
    </row>
    <row r="2792" spans="1:12" x14ac:dyDescent="0.3">
      <c r="A2792" s="77" t="s">
        <v>6347</v>
      </c>
      <c r="B2792" s="77" t="s">
        <v>6348</v>
      </c>
      <c r="C2792" s="77" t="s">
        <v>830</v>
      </c>
      <c r="D2792" s="79"/>
      <c r="F2792" s="77" t="s">
        <v>830</v>
      </c>
      <c r="G2792" s="77" t="s">
        <v>6347</v>
      </c>
      <c r="I2792"/>
      <c r="L2792" s="83"/>
    </row>
    <row r="2793" spans="1:12" x14ac:dyDescent="0.3">
      <c r="A2793" s="77" t="s">
        <v>6349</v>
      </c>
      <c r="B2793" s="77" t="s">
        <v>6350</v>
      </c>
      <c r="C2793" s="77" t="s">
        <v>715</v>
      </c>
      <c r="D2793" s="79"/>
      <c r="F2793" s="77" t="s">
        <v>715</v>
      </c>
      <c r="G2793" s="77" t="s">
        <v>6349</v>
      </c>
      <c r="I2793"/>
      <c r="L2793" s="83"/>
    </row>
    <row r="2794" spans="1:12" x14ac:dyDescent="0.3">
      <c r="A2794" s="77" t="s">
        <v>6351</v>
      </c>
      <c r="B2794" s="77" t="s">
        <v>6352</v>
      </c>
      <c r="C2794" s="77" t="s">
        <v>674</v>
      </c>
      <c r="D2794" s="79"/>
      <c r="F2794" s="77" t="s">
        <v>674</v>
      </c>
      <c r="G2794" s="77" t="s">
        <v>6351</v>
      </c>
      <c r="I2794"/>
      <c r="L2794" s="83"/>
    </row>
    <row r="2795" spans="1:12" x14ac:dyDescent="0.3">
      <c r="A2795" s="77" t="s">
        <v>6353</v>
      </c>
      <c r="B2795" s="77" t="s">
        <v>6354</v>
      </c>
      <c r="C2795" s="77" t="s">
        <v>868</v>
      </c>
      <c r="D2795" s="79"/>
      <c r="F2795" s="77" t="s">
        <v>868</v>
      </c>
      <c r="G2795" s="77" t="s">
        <v>6353</v>
      </c>
      <c r="I2795"/>
      <c r="L2795" s="83"/>
    </row>
    <row r="2796" spans="1:12" x14ac:dyDescent="0.3">
      <c r="A2796" s="77" t="s">
        <v>6355</v>
      </c>
      <c r="B2796" s="77" t="s">
        <v>6356</v>
      </c>
      <c r="C2796" s="77" t="s">
        <v>679</v>
      </c>
      <c r="D2796" s="79"/>
      <c r="F2796" s="77" t="s">
        <v>679</v>
      </c>
      <c r="G2796" s="77" t="s">
        <v>6355</v>
      </c>
      <c r="I2796"/>
      <c r="L2796" s="83"/>
    </row>
    <row r="2797" spans="1:12" x14ac:dyDescent="0.3">
      <c r="A2797" s="77" t="s">
        <v>6357</v>
      </c>
      <c r="B2797" s="77" t="s">
        <v>6358</v>
      </c>
      <c r="C2797" s="77" t="s">
        <v>791</v>
      </c>
      <c r="D2797" s="79"/>
      <c r="F2797" s="77" t="s">
        <v>791</v>
      </c>
      <c r="G2797" s="77" t="s">
        <v>6357</v>
      </c>
      <c r="I2797"/>
      <c r="L2797" s="83"/>
    </row>
    <row r="2798" spans="1:12" x14ac:dyDescent="0.3">
      <c r="A2798" s="77" t="s">
        <v>6359</v>
      </c>
      <c r="B2798" s="77" t="s">
        <v>6360</v>
      </c>
      <c r="C2798" s="77" t="s">
        <v>757</v>
      </c>
      <c r="D2798" s="79"/>
      <c r="F2798" s="77" t="s">
        <v>757</v>
      </c>
      <c r="G2798" s="77" t="s">
        <v>6359</v>
      </c>
      <c r="I2798"/>
      <c r="L2798" s="83"/>
    </row>
    <row r="2799" spans="1:12" x14ac:dyDescent="0.3">
      <c r="A2799" s="77" t="s">
        <v>6361</v>
      </c>
      <c r="B2799" s="77" t="s">
        <v>6362</v>
      </c>
      <c r="C2799" s="77" t="s">
        <v>926</v>
      </c>
      <c r="D2799" s="79"/>
      <c r="F2799" s="77" t="s">
        <v>926</v>
      </c>
      <c r="G2799" s="77" t="s">
        <v>6361</v>
      </c>
      <c r="I2799"/>
      <c r="L2799" s="83"/>
    </row>
    <row r="2800" spans="1:12" x14ac:dyDescent="0.3">
      <c r="A2800" s="77" t="s">
        <v>6363</v>
      </c>
      <c r="B2800" s="77" t="s">
        <v>6364</v>
      </c>
      <c r="C2800" s="77" t="s">
        <v>766</v>
      </c>
      <c r="D2800" s="79"/>
      <c r="F2800" s="77" t="s">
        <v>766</v>
      </c>
      <c r="G2800" s="77" t="s">
        <v>6363</v>
      </c>
      <c r="I2800"/>
      <c r="L2800" s="83"/>
    </row>
    <row r="2801" spans="1:12" x14ac:dyDescent="0.3">
      <c r="A2801" s="77" t="s">
        <v>6365</v>
      </c>
      <c r="B2801" s="77" t="s">
        <v>6366</v>
      </c>
      <c r="C2801" s="77" t="s">
        <v>683</v>
      </c>
      <c r="D2801" s="79"/>
      <c r="F2801" s="77" t="s">
        <v>683</v>
      </c>
      <c r="G2801" s="77" t="s">
        <v>6365</v>
      </c>
      <c r="I2801"/>
      <c r="L2801" s="83"/>
    </row>
    <row r="2802" spans="1:12" x14ac:dyDescent="0.3">
      <c r="A2802" s="77" t="s">
        <v>6367</v>
      </c>
      <c r="B2802" s="77" t="s">
        <v>6368</v>
      </c>
      <c r="C2802" s="77" t="s">
        <v>892</v>
      </c>
      <c r="D2802" s="79"/>
      <c r="F2802" s="77" t="s">
        <v>892</v>
      </c>
      <c r="G2802" s="77" t="s">
        <v>6367</v>
      </c>
      <c r="I2802"/>
      <c r="L2802" s="83"/>
    </row>
    <row r="2803" spans="1:12" x14ac:dyDescent="0.3">
      <c r="A2803" s="77" t="s">
        <v>6369</v>
      </c>
      <c r="B2803" s="77" t="s">
        <v>6370</v>
      </c>
      <c r="C2803" s="77" t="s">
        <v>767</v>
      </c>
      <c r="D2803" s="79"/>
      <c r="F2803" s="77" t="s">
        <v>767</v>
      </c>
      <c r="G2803" s="77" t="s">
        <v>6369</v>
      </c>
      <c r="I2803"/>
      <c r="L2803" s="83"/>
    </row>
    <row r="2804" spans="1:12" x14ac:dyDescent="0.3">
      <c r="A2804" s="77" t="s">
        <v>6371</v>
      </c>
      <c r="B2804" s="77" t="s">
        <v>6372</v>
      </c>
      <c r="C2804" s="77" t="s">
        <v>846</v>
      </c>
      <c r="D2804" s="79"/>
      <c r="F2804" s="77" t="s">
        <v>846</v>
      </c>
      <c r="G2804" s="77" t="s">
        <v>6371</v>
      </c>
      <c r="I2804"/>
      <c r="L2804" s="83"/>
    </row>
    <row r="2805" spans="1:12" x14ac:dyDescent="0.3">
      <c r="A2805" s="77" t="s">
        <v>6373</v>
      </c>
      <c r="B2805" s="77" t="s">
        <v>6374</v>
      </c>
      <c r="C2805" s="77" t="s">
        <v>718</v>
      </c>
      <c r="D2805" s="79"/>
      <c r="F2805" s="77" t="s">
        <v>718</v>
      </c>
      <c r="G2805" s="77" t="s">
        <v>6373</v>
      </c>
      <c r="I2805"/>
      <c r="L2805" s="83"/>
    </row>
    <row r="2806" spans="1:12" x14ac:dyDescent="0.3">
      <c r="A2806" s="77" t="s">
        <v>6375</v>
      </c>
      <c r="B2806" s="77" t="s">
        <v>6376</v>
      </c>
      <c r="C2806" s="77" t="s">
        <v>777</v>
      </c>
      <c r="D2806" s="79"/>
      <c r="F2806" s="77" t="s">
        <v>777</v>
      </c>
      <c r="G2806" s="77" t="s">
        <v>6375</v>
      </c>
      <c r="I2806"/>
      <c r="L2806" s="83"/>
    </row>
    <row r="2807" spans="1:12" x14ac:dyDescent="0.3">
      <c r="A2807" s="77" t="s">
        <v>6377</v>
      </c>
      <c r="B2807" s="77" t="s">
        <v>6378</v>
      </c>
      <c r="C2807" s="77" t="s">
        <v>836</v>
      </c>
      <c r="D2807" s="79"/>
      <c r="F2807" s="77" t="s">
        <v>836</v>
      </c>
      <c r="G2807" s="77" t="s">
        <v>6377</v>
      </c>
      <c r="I2807"/>
      <c r="L2807" s="83"/>
    </row>
    <row r="2808" spans="1:12" x14ac:dyDescent="0.3">
      <c r="A2808" s="77" t="s">
        <v>6379</v>
      </c>
      <c r="B2808" s="77" t="s">
        <v>6380</v>
      </c>
      <c r="C2808" s="77" t="s">
        <v>740</v>
      </c>
      <c r="D2808" s="79"/>
      <c r="F2808" s="77" t="s">
        <v>740</v>
      </c>
      <c r="G2808" s="77" t="s">
        <v>6379</v>
      </c>
      <c r="I2808"/>
      <c r="L2808" s="83"/>
    </row>
    <row r="2809" spans="1:12" x14ac:dyDescent="0.3">
      <c r="A2809" s="77" t="s">
        <v>6381</v>
      </c>
      <c r="B2809" s="77" t="s">
        <v>6382</v>
      </c>
      <c r="C2809" s="77" t="s">
        <v>674</v>
      </c>
      <c r="D2809" s="79"/>
      <c r="F2809" s="77" t="s">
        <v>674</v>
      </c>
      <c r="G2809" s="77" t="s">
        <v>6381</v>
      </c>
      <c r="I2809"/>
      <c r="L2809" s="83"/>
    </row>
    <row r="2810" spans="1:12" x14ac:dyDescent="0.3">
      <c r="A2810" s="77" t="s">
        <v>6383</v>
      </c>
      <c r="B2810" s="77" t="s">
        <v>6384</v>
      </c>
      <c r="C2810" s="77" t="s">
        <v>893</v>
      </c>
      <c r="D2810" s="79"/>
      <c r="F2810" s="77" t="s">
        <v>893</v>
      </c>
      <c r="G2810" s="77" t="s">
        <v>6383</v>
      </c>
      <c r="I2810"/>
      <c r="L2810" s="83"/>
    </row>
    <row r="2811" spans="1:12" x14ac:dyDescent="0.3">
      <c r="A2811" s="77" t="s">
        <v>6385</v>
      </c>
      <c r="B2811" s="77" t="s">
        <v>6386</v>
      </c>
      <c r="C2811" s="77" t="s">
        <v>695</v>
      </c>
      <c r="D2811" s="79"/>
      <c r="F2811" s="77" t="s">
        <v>695</v>
      </c>
      <c r="G2811" s="77" t="s">
        <v>6385</v>
      </c>
      <c r="I2811"/>
      <c r="L2811" s="83"/>
    </row>
    <row r="2812" spans="1:12" x14ac:dyDescent="0.3">
      <c r="A2812" s="77" t="s">
        <v>6387</v>
      </c>
      <c r="B2812" s="77" t="s">
        <v>6388</v>
      </c>
      <c r="C2812" s="77" t="s">
        <v>849</v>
      </c>
      <c r="D2812" s="79"/>
      <c r="F2812" s="77" t="s">
        <v>849</v>
      </c>
      <c r="G2812" s="77" t="s">
        <v>6387</v>
      </c>
      <c r="I2812"/>
      <c r="L2812" s="83"/>
    </row>
    <row r="2813" spans="1:12" x14ac:dyDescent="0.3">
      <c r="A2813" s="77" t="s">
        <v>6389</v>
      </c>
      <c r="B2813" s="77" t="s">
        <v>6390</v>
      </c>
      <c r="C2813" s="77" t="s">
        <v>846</v>
      </c>
      <c r="D2813" s="79"/>
      <c r="F2813" s="77" t="s">
        <v>846</v>
      </c>
      <c r="G2813" s="77" t="s">
        <v>6389</v>
      </c>
      <c r="I2813"/>
      <c r="L2813" s="83"/>
    </row>
    <row r="2814" spans="1:12" x14ac:dyDescent="0.3">
      <c r="A2814" s="77" t="s">
        <v>6391</v>
      </c>
      <c r="B2814" s="77" t="s">
        <v>6392</v>
      </c>
      <c r="C2814" s="77" t="s">
        <v>725</v>
      </c>
      <c r="D2814" s="79"/>
      <c r="F2814" s="77" t="s">
        <v>725</v>
      </c>
      <c r="G2814" s="77" t="s">
        <v>6391</v>
      </c>
      <c r="I2814"/>
      <c r="L2814" s="83"/>
    </row>
    <row r="2815" spans="1:12" x14ac:dyDescent="0.3">
      <c r="A2815" s="77" t="s">
        <v>6393</v>
      </c>
      <c r="B2815" s="77" t="s">
        <v>6394</v>
      </c>
      <c r="C2815" s="77" t="s">
        <v>868</v>
      </c>
      <c r="D2815" s="79"/>
      <c r="F2815" s="77" t="s">
        <v>868</v>
      </c>
      <c r="G2815" s="77" t="s">
        <v>6393</v>
      </c>
      <c r="I2815"/>
      <c r="L2815" s="83"/>
    </row>
    <row r="2816" spans="1:12" x14ac:dyDescent="0.3">
      <c r="A2816" s="77" t="s">
        <v>6395</v>
      </c>
      <c r="B2816" s="77" t="s">
        <v>6396</v>
      </c>
      <c r="C2816" s="77" t="s">
        <v>840</v>
      </c>
      <c r="D2816" s="79"/>
      <c r="F2816" s="77" t="s">
        <v>840</v>
      </c>
      <c r="G2816" s="77" t="s">
        <v>6395</v>
      </c>
      <c r="I2816"/>
      <c r="L2816" s="83"/>
    </row>
    <row r="2817" spans="1:12" x14ac:dyDescent="0.3">
      <c r="A2817" s="77" t="s">
        <v>6397</v>
      </c>
      <c r="B2817" s="77" t="s">
        <v>6398</v>
      </c>
      <c r="C2817" s="77" t="s">
        <v>879</v>
      </c>
      <c r="D2817" s="79"/>
      <c r="F2817" s="77" t="s">
        <v>879</v>
      </c>
      <c r="G2817" s="77" t="s">
        <v>6397</v>
      </c>
      <c r="I2817"/>
      <c r="L2817" s="83"/>
    </row>
    <row r="2818" spans="1:12" x14ac:dyDescent="0.3">
      <c r="A2818" s="77" t="s">
        <v>6399</v>
      </c>
      <c r="B2818" s="77" t="s">
        <v>6400</v>
      </c>
      <c r="C2818" s="77" t="s">
        <v>754</v>
      </c>
      <c r="D2818" s="79"/>
      <c r="F2818" s="77" t="s">
        <v>754</v>
      </c>
      <c r="G2818" s="77" t="s">
        <v>6399</v>
      </c>
      <c r="I2818"/>
      <c r="L2818" s="83"/>
    </row>
    <row r="2819" spans="1:12" x14ac:dyDescent="0.3">
      <c r="A2819" s="77" t="s">
        <v>6401</v>
      </c>
      <c r="B2819" s="77" t="s">
        <v>6402</v>
      </c>
      <c r="C2819" s="77" t="s">
        <v>940</v>
      </c>
      <c r="D2819" s="79"/>
      <c r="F2819" s="77" t="s">
        <v>940</v>
      </c>
      <c r="G2819" s="77" t="s">
        <v>6401</v>
      </c>
      <c r="I2819"/>
      <c r="L2819" s="83"/>
    </row>
    <row r="2820" spans="1:12" x14ac:dyDescent="0.3">
      <c r="A2820" s="77" t="s">
        <v>6403</v>
      </c>
      <c r="B2820" s="77" t="s">
        <v>6404</v>
      </c>
      <c r="C2820" s="77" t="s">
        <v>863</v>
      </c>
      <c r="D2820" s="79"/>
      <c r="F2820" s="77" t="s">
        <v>863</v>
      </c>
      <c r="G2820" s="77" t="s">
        <v>6403</v>
      </c>
      <c r="I2820"/>
      <c r="L2820" s="83"/>
    </row>
    <row r="2821" spans="1:12" x14ac:dyDescent="0.3">
      <c r="A2821" s="77" t="s">
        <v>6405</v>
      </c>
      <c r="B2821" s="77" t="s">
        <v>6406</v>
      </c>
      <c r="C2821" s="77" t="s">
        <v>829</v>
      </c>
      <c r="D2821" s="79"/>
      <c r="F2821" s="77" t="s">
        <v>829</v>
      </c>
      <c r="G2821" s="77" t="s">
        <v>6405</v>
      </c>
      <c r="I2821"/>
      <c r="L2821" s="83"/>
    </row>
    <row r="2822" spans="1:12" x14ac:dyDescent="0.3">
      <c r="A2822" s="77" t="s">
        <v>6407</v>
      </c>
      <c r="B2822" s="77" t="s">
        <v>6408</v>
      </c>
      <c r="C2822" s="77" t="s">
        <v>809</v>
      </c>
      <c r="D2822" s="79"/>
      <c r="F2822" s="77" t="s">
        <v>809</v>
      </c>
      <c r="G2822" s="77" t="s">
        <v>6407</v>
      </c>
      <c r="I2822"/>
      <c r="L2822" s="83"/>
    </row>
    <row r="2823" spans="1:12" x14ac:dyDescent="0.3">
      <c r="A2823" s="77" t="s">
        <v>6409</v>
      </c>
      <c r="B2823" s="77" t="s">
        <v>6410</v>
      </c>
      <c r="C2823" s="77" t="s">
        <v>791</v>
      </c>
      <c r="D2823" s="79"/>
      <c r="F2823" s="77" t="s">
        <v>791</v>
      </c>
      <c r="G2823" s="77" t="s">
        <v>6409</v>
      </c>
      <c r="I2823"/>
      <c r="L2823" s="83"/>
    </row>
    <row r="2824" spans="1:12" x14ac:dyDescent="0.3">
      <c r="A2824" s="77" t="s">
        <v>6411</v>
      </c>
      <c r="B2824" s="77" t="s">
        <v>6412</v>
      </c>
      <c r="C2824" s="77" t="s">
        <v>885</v>
      </c>
      <c r="D2824" s="79"/>
      <c r="F2824" s="77" t="s">
        <v>885</v>
      </c>
      <c r="G2824" s="77" t="s">
        <v>6411</v>
      </c>
      <c r="I2824"/>
      <c r="L2824" s="83"/>
    </row>
    <row r="2825" spans="1:12" x14ac:dyDescent="0.3">
      <c r="A2825" s="77" t="s">
        <v>6413</v>
      </c>
      <c r="B2825" s="77" t="s">
        <v>6414</v>
      </c>
      <c r="C2825" s="77" t="s">
        <v>733</v>
      </c>
      <c r="D2825" s="79"/>
      <c r="F2825" s="77" t="s">
        <v>733</v>
      </c>
      <c r="G2825" s="77" t="s">
        <v>6413</v>
      </c>
      <c r="I2825"/>
      <c r="L2825" s="83"/>
    </row>
    <row r="2826" spans="1:12" x14ac:dyDescent="0.3">
      <c r="A2826" s="77" t="s">
        <v>6415</v>
      </c>
      <c r="B2826" s="77" t="s">
        <v>6416</v>
      </c>
      <c r="C2826" s="77" t="s">
        <v>940</v>
      </c>
      <c r="D2826" s="79"/>
      <c r="F2826" s="77" t="s">
        <v>940</v>
      </c>
      <c r="G2826" s="77" t="s">
        <v>6415</v>
      </c>
      <c r="I2826"/>
      <c r="L2826" s="83"/>
    </row>
    <row r="2827" spans="1:12" x14ac:dyDescent="0.3">
      <c r="A2827" s="77" t="s">
        <v>6417</v>
      </c>
      <c r="B2827" s="77" t="s">
        <v>6418</v>
      </c>
      <c r="C2827" s="77" t="s">
        <v>940</v>
      </c>
      <c r="D2827" s="79"/>
      <c r="F2827" s="77" t="s">
        <v>940</v>
      </c>
      <c r="G2827" s="77" t="s">
        <v>6417</v>
      </c>
      <c r="I2827"/>
      <c r="L2827" s="83"/>
    </row>
    <row r="2828" spans="1:12" x14ac:dyDescent="0.3">
      <c r="A2828" s="77" t="s">
        <v>6419</v>
      </c>
      <c r="B2828" s="77" t="s">
        <v>6420</v>
      </c>
      <c r="C2828" s="77" t="s">
        <v>758</v>
      </c>
      <c r="D2828" s="79"/>
      <c r="F2828" s="77" t="s">
        <v>758</v>
      </c>
      <c r="G2828" s="77" t="s">
        <v>6419</v>
      </c>
      <c r="I2828"/>
      <c r="L2828" s="83"/>
    </row>
    <row r="2829" spans="1:12" x14ac:dyDescent="0.3">
      <c r="A2829" s="77" t="s">
        <v>6421</v>
      </c>
      <c r="B2829" s="77" t="s">
        <v>6422</v>
      </c>
      <c r="C2829" s="77" t="s">
        <v>783</v>
      </c>
      <c r="D2829" s="79"/>
      <c r="F2829" s="77" t="s">
        <v>783</v>
      </c>
      <c r="G2829" s="77" t="s">
        <v>6421</v>
      </c>
      <c r="I2829"/>
      <c r="L2829" s="83"/>
    </row>
    <row r="2830" spans="1:12" x14ac:dyDescent="0.3">
      <c r="A2830" s="77" t="s">
        <v>6423</v>
      </c>
      <c r="B2830" s="77" t="s">
        <v>6424</v>
      </c>
      <c r="C2830" s="77" t="s">
        <v>729</v>
      </c>
      <c r="D2830" s="79"/>
      <c r="F2830" s="77" t="s">
        <v>729</v>
      </c>
      <c r="G2830" s="77" t="s">
        <v>6423</v>
      </c>
      <c r="I2830"/>
      <c r="L2830" s="83"/>
    </row>
    <row r="2831" spans="1:12" x14ac:dyDescent="0.3">
      <c r="A2831" s="77" t="s">
        <v>6425</v>
      </c>
      <c r="B2831" s="77" t="s">
        <v>6426</v>
      </c>
      <c r="C2831" s="77" t="s">
        <v>963</v>
      </c>
      <c r="D2831" s="79"/>
      <c r="F2831" s="77" t="s">
        <v>963</v>
      </c>
      <c r="G2831" s="77" t="s">
        <v>6425</v>
      </c>
      <c r="I2831"/>
      <c r="L2831" s="83"/>
    </row>
    <row r="2832" spans="1:12" x14ac:dyDescent="0.3">
      <c r="A2832" s="77" t="s">
        <v>6427</v>
      </c>
      <c r="B2832" s="77" t="s">
        <v>6428</v>
      </c>
      <c r="C2832" s="77" t="s">
        <v>829</v>
      </c>
      <c r="D2832" s="79"/>
      <c r="F2832" s="77" t="s">
        <v>829</v>
      </c>
      <c r="G2832" s="77" t="s">
        <v>6427</v>
      </c>
      <c r="I2832"/>
      <c r="L2832" s="83"/>
    </row>
    <row r="2833" spans="1:12" x14ac:dyDescent="0.3">
      <c r="A2833" s="77" t="s">
        <v>6429</v>
      </c>
      <c r="B2833" s="77" t="s">
        <v>6430</v>
      </c>
      <c r="C2833" s="77" t="s">
        <v>674</v>
      </c>
      <c r="D2833" s="79"/>
      <c r="F2833" s="77" t="s">
        <v>674</v>
      </c>
      <c r="G2833" s="77" t="s">
        <v>6429</v>
      </c>
      <c r="I2833"/>
      <c r="L2833" s="83"/>
    </row>
    <row r="2834" spans="1:12" x14ac:dyDescent="0.3">
      <c r="A2834" s="77" t="s">
        <v>6431</v>
      </c>
      <c r="B2834" s="77" t="s">
        <v>6432</v>
      </c>
      <c r="C2834" s="77" t="s">
        <v>783</v>
      </c>
      <c r="D2834" s="79"/>
      <c r="F2834" s="77" t="s">
        <v>783</v>
      </c>
      <c r="G2834" s="77" t="s">
        <v>6431</v>
      </c>
      <c r="I2834"/>
      <c r="L2834" s="83"/>
    </row>
    <row r="2835" spans="1:12" x14ac:dyDescent="0.3">
      <c r="A2835" s="77" t="s">
        <v>6433</v>
      </c>
      <c r="B2835" s="77" t="s">
        <v>6434</v>
      </c>
      <c r="C2835" s="77" t="s">
        <v>761</v>
      </c>
      <c r="D2835" s="79"/>
      <c r="F2835" s="77" t="s">
        <v>761</v>
      </c>
      <c r="G2835" s="77" t="s">
        <v>6433</v>
      </c>
      <c r="I2835"/>
      <c r="L2835" s="83"/>
    </row>
    <row r="2836" spans="1:12" x14ac:dyDescent="0.3">
      <c r="A2836" s="77" t="s">
        <v>6435</v>
      </c>
      <c r="B2836" s="77" t="s">
        <v>6436</v>
      </c>
      <c r="C2836" s="77" t="s">
        <v>840</v>
      </c>
      <c r="D2836" s="79"/>
      <c r="F2836" s="77" t="s">
        <v>840</v>
      </c>
      <c r="G2836" s="77" t="s">
        <v>6435</v>
      </c>
      <c r="I2836"/>
      <c r="L2836" s="83"/>
    </row>
    <row r="2837" spans="1:12" x14ac:dyDescent="0.3">
      <c r="A2837" s="77" t="s">
        <v>6437</v>
      </c>
      <c r="B2837" s="77" t="s">
        <v>6438</v>
      </c>
      <c r="C2837" s="77" t="s">
        <v>767</v>
      </c>
      <c r="D2837" s="79"/>
      <c r="F2837" s="77" t="s">
        <v>767</v>
      </c>
      <c r="G2837" s="77" t="s">
        <v>6437</v>
      </c>
      <c r="I2837"/>
      <c r="L2837" s="83"/>
    </row>
    <row r="2838" spans="1:12" x14ac:dyDescent="0.3">
      <c r="A2838" s="77" t="s">
        <v>6439</v>
      </c>
      <c r="B2838" s="77" t="s">
        <v>6440</v>
      </c>
      <c r="C2838" s="77" t="s">
        <v>707</v>
      </c>
      <c r="D2838" s="79"/>
      <c r="F2838" s="77" t="s">
        <v>707</v>
      </c>
      <c r="G2838" s="77" t="s">
        <v>6439</v>
      </c>
      <c r="I2838"/>
      <c r="L2838" s="83"/>
    </row>
    <row r="2839" spans="1:12" x14ac:dyDescent="0.3">
      <c r="A2839" s="77" t="s">
        <v>6441</v>
      </c>
      <c r="B2839" s="77" t="s">
        <v>6442</v>
      </c>
      <c r="C2839" s="77" t="s">
        <v>767</v>
      </c>
      <c r="D2839" s="79"/>
      <c r="F2839" s="77" t="s">
        <v>767</v>
      </c>
      <c r="G2839" s="77" t="s">
        <v>6441</v>
      </c>
      <c r="I2839"/>
      <c r="L2839" s="83"/>
    </row>
    <row r="2840" spans="1:12" x14ac:dyDescent="0.3">
      <c r="A2840" s="77" t="s">
        <v>6443</v>
      </c>
      <c r="B2840" s="77" t="s">
        <v>6444</v>
      </c>
      <c r="C2840" s="77" t="s">
        <v>837</v>
      </c>
      <c r="D2840" s="79"/>
      <c r="F2840" s="77" t="s">
        <v>837</v>
      </c>
      <c r="G2840" s="77" t="s">
        <v>6443</v>
      </c>
      <c r="I2840"/>
      <c r="L2840" s="83"/>
    </row>
    <row r="2841" spans="1:12" x14ac:dyDescent="0.3">
      <c r="A2841" s="77" t="s">
        <v>6445</v>
      </c>
      <c r="B2841" s="77" t="s">
        <v>6446</v>
      </c>
      <c r="C2841" s="77" t="s">
        <v>757</v>
      </c>
      <c r="D2841" s="79"/>
      <c r="F2841" s="77" t="s">
        <v>757</v>
      </c>
      <c r="G2841" s="77" t="s">
        <v>6445</v>
      </c>
      <c r="I2841"/>
      <c r="L2841" s="83"/>
    </row>
    <row r="2842" spans="1:12" x14ac:dyDescent="0.3">
      <c r="A2842" s="77" t="s">
        <v>6447</v>
      </c>
      <c r="B2842" s="77" t="s">
        <v>6448</v>
      </c>
      <c r="C2842" s="77" t="s">
        <v>746</v>
      </c>
      <c r="D2842" s="79"/>
      <c r="F2842" s="77" t="s">
        <v>746</v>
      </c>
      <c r="G2842" s="77" t="s">
        <v>6447</v>
      </c>
      <c r="I2842"/>
      <c r="L2842" s="83"/>
    </row>
    <row r="2843" spans="1:12" x14ac:dyDescent="0.3">
      <c r="A2843" s="77" t="s">
        <v>6449</v>
      </c>
      <c r="B2843" s="77" t="s">
        <v>6450</v>
      </c>
      <c r="C2843" s="77" t="s">
        <v>702</v>
      </c>
      <c r="D2843" s="79"/>
      <c r="F2843" s="77" t="s">
        <v>702</v>
      </c>
      <c r="G2843" s="77" t="s">
        <v>6449</v>
      </c>
      <c r="I2843"/>
      <c r="L2843" s="83"/>
    </row>
    <row r="2844" spans="1:12" x14ac:dyDescent="0.3">
      <c r="A2844" s="77" t="s">
        <v>6451</v>
      </c>
      <c r="B2844" s="77" t="s">
        <v>6452</v>
      </c>
      <c r="C2844" s="77" t="s">
        <v>893</v>
      </c>
      <c r="D2844" s="79"/>
      <c r="F2844" s="77" t="s">
        <v>893</v>
      </c>
      <c r="G2844" s="77" t="s">
        <v>6451</v>
      </c>
      <c r="I2844"/>
      <c r="L2844" s="83"/>
    </row>
    <row r="2845" spans="1:12" x14ac:dyDescent="0.3">
      <c r="A2845" s="77" t="s">
        <v>6453</v>
      </c>
      <c r="B2845" s="77" t="s">
        <v>6454</v>
      </c>
      <c r="C2845" s="77" t="s">
        <v>800</v>
      </c>
      <c r="D2845" s="79"/>
      <c r="F2845" s="77" t="s">
        <v>800</v>
      </c>
      <c r="G2845" s="77" t="s">
        <v>6453</v>
      </c>
      <c r="I2845"/>
      <c r="L2845" s="83"/>
    </row>
    <row r="2846" spans="1:12" x14ac:dyDescent="0.3">
      <c r="A2846" s="77" t="s">
        <v>6455</v>
      </c>
      <c r="B2846" s="77" t="s">
        <v>6456</v>
      </c>
      <c r="C2846" s="77" t="s">
        <v>767</v>
      </c>
      <c r="D2846" s="79"/>
      <c r="F2846" s="77" t="s">
        <v>767</v>
      </c>
      <c r="G2846" s="77" t="s">
        <v>6455</v>
      </c>
      <c r="I2846"/>
      <c r="L2846" s="83"/>
    </row>
    <row r="2847" spans="1:12" x14ac:dyDescent="0.3">
      <c r="A2847" s="77" t="s">
        <v>6457</v>
      </c>
      <c r="B2847" s="77" t="s">
        <v>6458</v>
      </c>
      <c r="C2847" s="77" t="s">
        <v>675</v>
      </c>
      <c r="D2847" s="79"/>
      <c r="F2847" s="77" t="s">
        <v>675</v>
      </c>
      <c r="G2847" s="77" t="s">
        <v>6457</v>
      </c>
      <c r="I2847"/>
      <c r="L2847" s="83"/>
    </row>
    <row r="2848" spans="1:12" x14ac:dyDescent="0.3">
      <c r="A2848" s="77" t="s">
        <v>6459</v>
      </c>
      <c r="B2848" s="77" t="s">
        <v>6460</v>
      </c>
      <c r="C2848" s="77" t="s">
        <v>833</v>
      </c>
      <c r="D2848" s="79"/>
      <c r="F2848" s="77" t="s">
        <v>833</v>
      </c>
      <c r="G2848" s="77" t="s">
        <v>6459</v>
      </c>
      <c r="I2848"/>
      <c r="L2848" s="83"/>
    </row>
    <row r="2849" spans="1:12" x14ac:dyDescent="0.3">
      <c r="A2849" s="77" t="s">
        <v>6461</v>
      </c>
      <c r="B2849" s="77" t="s">
        <v>6462</v>
      </c>
      <c r="C2849" s="77" t="s">
        <v>931</v>
      </c>
      <c r="D2849" s="79"/>
      <c r="F2849" s="77" t="s">
        <v>931</v>
      </c>
      <c r="G2849" s="77" t="s">
        <v>6461</v>
      </c>
      <c r="I2849"/>
      <c r="L2849" s="83"/>
    </row>
    <row r="2850" spans="1:12" x14ac:dyDescent="0.3">
      <c r="A2850" s="77" t="s">
        <v>6463</v>
      </c>
      <c r="B2850" s="77" t="s">
        <v>6464</v>
      </c>
      <c r="C2850" s="77" t="s">
        <v>707</v>
      </c>
      <c r="D2850" s="79"/>
      <c r="F2850" s="77" t="s">
        <v>707</v>
      </c>
      <c r="G2850" s="77" t="s">
        <v>6463</v>
      </c>
      <c r="I2850"/>
      <c r="L2850" s="83"/>
    </row>
    <row r="2851" spans="1:12" x14ac:dyDescent="0.3">
      <c r="A2851" s="77" t="s">
        <v>6465</v>
      </c>
      <c r="B2851" s="77" t="s">
        <v>6466</v>
      </c>
      <c r="C2851" s="77" t="s">
        <v>674</v>
      </c>
      <c r="D2851" s="79"/>
      <c r="F2851" s="77" t="s">
        <v>674</v>
      </c>
      <c r="G2851" s="77" t="s">
        <v>6465</v>
      </c>
      <c r="I2851"/>
      <c r="L2851" s="83"/>
    </row>
    <row r="2852" spans="1:12" x14ac:dyDescent="0.3">
      <c r="A2852" s="77" t="s">
        <v>6467</v>
      </c>
      <c r="B2852" s="77" t="s">
        <v>6468</v>
      </c>
      <c r="C2852" s="77" t="s">
        <v>707</v>
      </c>
      <c r="D2852" s="79"/>
      <c r="F2852" s="77" t="s">
        <v>707</v>
      </c>
      <c r="G2852" s="77" t="s">
        <v>6467</v>
      </c>
      <c r="I2852"/>
      <c r="L2852" s="83"/>
    </row>
    <row r="2853" spans="1:12" x14ac:dyDescent="0.3">
      <c r="A2853" s="77" t="s">
        <v>6469</v>
      </c>
      <c r="B2853" s="77" t="s">
        <v>6470</v>
      </c>
      <c r="C2853" s="77" t="s">
        <v>868</v>
      </c>
      <c r="D2853" s="79"/>
      <c r="F2853" s="77" t="s">
        <v>868</v>
      </c>
      <c r="G2853" s="77" t="s">
        <v>6469</v>
      </c>
      <c r="I2853"/>
      <c r="L2853" s="83"/>
    </row>
    <row r="2854" spans="1:12" x14ac:dyDescent="0.3">
      <c r="A2854" s="77" t="s">
        <v>6471</v>
      </c>
      <c r="B2854" s="77" t="s">
        <v>6472</v>
      </c>
      <c r="C2854" s="77" t="s">
        <v>833</v>
      </c>
      <c r="D2854" s="79"/>
      <c r="F2854" s="77" t="s">
        <v>833</v>
      </c>
      <c r="G2854" s="77" t="s">
        <v>6471</v>
      </c>
      <c r="I2854"/>
      <c r="L2854" s="83"/>
    </row>
    <row r="2855" spans="1:12" x14ac:dyDescent="0.3">
      <c r="A2855" s="77" t="s">
        <v>6473</v>
      </c>
      <c r="B2855" s="77" t="s">
        <v>6474</v>
      </c>
      <c r="C2855" s="77" t="s">
        <v>754</v>
      </c>
      <c r="D2855" s="79"/>
      <c r="F2855" s="77" t="s">
        <v>754</v>
      </c>
      <c r="G2855" s="77" t="s">
        <v>6473</v>
      </c>
      <c r="I2855"/>
      <c r="L2855" s="83"/>
    </row>
    <row r="2856" spans="1:12" x14ac:dyDescent="0.3">
      <c r="A2856" s="77" t="s">
        <v>6475</v>
      </c>
      <c r="B2856" s="77" t="s">
        <v>6476</v>
      </c>
      <c r="C2856" s="77" t="s">
        <v>849</v>
      </c>
      <c r="D2856" s="79"/>
      <c r="F2856" s="77" t="s">
        <v>849</v>
      </c>
      <c r="G2856" s="77" t="s">
        <v>6475</v>
      </c>
      <c r="I2856"/>
      <c r="L2856" s="83"/>
    </row>
    <row r="2857" spans="1:12" x14ac:dyDescent="0.3">
      <c r="A2857" s="77" t="s">
        <v>6477</v>
      </c>
      <c r="B2857" s="77" t="s">
        <v>6478</v>
      </c>
      <c r="C2857" s="77" t="s">
        <v>783</v>
      </c>
      <c r="D2857" s="79"/>
      <c r="F2857" s="77" t="s">
        <v>783</v>
      </c>
      <c r="G2857" s="77" t="s">
        <v>6477</v>
      </c>
      <c r="I2857"/>
      <c r="L2857" s="83"/>
    </row>
    <row r="2858" spans="1:12" x14ac:dyDescent="0.3">
      <c r="A2858" s="77" t="s">
        <v>6479</v>
      </c>
      <c r="B2858" s="77" t="s">
        <v>6480</v>
      </c>
      <c r="C2858" s="77" t="s">
        <v>783</v>
      </c>
      <c r="D2858" s="79"/>
      <c r="F2858" s="77" t="s">
        <v>783</v>
      </c>
      <c r="G2858" s="77" t="s">
        <v>6479</v>
      </c>
      <c r="I2858"/>
      <c r="L2858" s="83"/>
    </row>
    <row r="2859" spans="1:12" x14ac:dyDescent="0.3">
      <c r="A2859" s="77" t="s">
        <v>6481</v>
      </c>
      <c r="B2859" s="77" t="s">
        <v>6482</v>
      </c>
      <c r="C2859" s="77" t="s">
        <v>761</v>
      </c>
      <c r="D2859" s="79"/>
      <c r="F2859" s="77" t="s">
        <v>761</v>
      </c>
      <c r="G2859" s="77" t="s">
        <v>6481</v>
      </c>
      <c r="I2859"/>
      <c r="L2859" s="83"/>
    </row>
    <row r="2860" spans="1:12" x14ac:dyDescent="0.3">
      <c r="A2860" s="77" t="s">
        <v>6483</v>
      </c>
      <c r="B2860" s="77" t="s">
        <v>6484</v>
      </c>
      <c r="C2860" s="77" t="s">
        <v>732</v>
      </c>
      <c r="D2860" s="79"/>
      <c r="F2860" s="77" t="s">
        <v>732</v>
      </c>
      <c r="G2860" s="77" t="s">
        <v>6483</v>
      </c>
      <c r="I2860"/>
      <c r="L2860" s="83"/>
    </row>
    <row r="2861" spans="1:12" x14ac:dyDescent="0.3">
      <c r="A2861" s="77" t="s">
        <v>6485</v>
      </c>
      <c r="B2861" s="77" t="s">
        <v>6486</v>
      </c>
      <c r="C2861" s="77" t="s">
        <v>757</v>
      </c>
      <c r="D2861" s="79"/>
      <c r="F2861" s="77" t="s">
        <v>757</v>
      </c>
      <c r="G2861" s="77" t="s">
        <v>6485</v>
      </c>
      <c r="I2861"/>
      <c r="L2861" s="83"/>
    </row>
    <row r="2862" spans="1:12" x14ac:dyDescent="0.3">
      <c r="A2862" s="77" t="s">
        <v>6487</v>
      </c>
      <c r="B2862" s="77" t="s">
        <v>6488</v>
      </c>
      <c r="C2862" s="77" t="s">
        <v>833</v>
      </c>
      <c r="D2862" s="79"/>
      <c r="F2862" s="77" t="s">
        <v>833</v>
      </c>
      <c r="G2862" s="77" t="s">
        <v>6487</v>
      </c>
      <c r="I2862"/>
      <c r="L2862" s="83"/>
    </row>
    <row r="2863" spans="1:12" x14ac:dyDescent="0.3">
      <c r="A2863" s="77" t="s">
        <v>6489</v>
      </c>
      <c r="B2863" s="77" t="s">
        <v>6490</v>
      </c>
      <c r="C2863" s="77" t="s">
        <v>846</v>
      </c>
      <c r="D2863" s="79"/>
      <c r="F2863" s="77" t="s">
        <v>846</v>
      </c>
      <c r="G2863" s="77" t="s">
        <v>6489</v>
      </c>
      <c r="I2863"/>
      <c r="L2863" s="83"/>
    </row>
    <row r="2864" spans="1:12" x14ac:dyDescent="0.3">
      <c r="A2864" s="77" t="s">
        <v>6491</v>
      </c>
      <c r="B2864" s="77" t="s">
        <v>6492</v>
      </c>
      <c r="C2864" s="77" t="s">
        <v>690</v>
      </c>
      <c r="D2864" s="79"/>
      <c r="F2864" s="77" t="s">
        <v>690</v>
      </c>
      <c r="G2864" s="77" t="s">
        <v>6491</v>
      </c>
      <c r="I2864"/>
      <c r="L2864" s="83"/>
    </row>
    <row r="2865" spans="1:12" x14ac:dyDescent="0.3">
      <c r="A2865" s="77" t="s">
        <v>6493</v>
      </c>
      <c r="B2865" s="77" t="s">
        <v>6494</v>
      </c>
      <c r="C2865" s="77" t="s">
        <v>925</v>
      </c>
      <c r="D2865" s="79"/>
      <c r="F2865" s="77" t="s">
        <v>925</v>
      </c>
      <c r="G2865" s="77" t="s">
        <v>6493</v>
      </c>
      <c r="I2865"/>
      <c r="L2865" s="83"/>
    </row>
    <row r="2866" spans="1:12" x14ac:dyDescent="0.3">
      <c r="A2866" s="77" t="s">
        <v>6495</v>
      </c>
      <c r="B2866" s="77" t="s">
        <v>6496</v>
      </c>
      <c r="C2866" s="77" t="s">
        <v>809</v>
      </c>
      <c r="D2866" s="79"/>
      <c r="F2866" s="77" t="s">
        <v>809</v>
      </c>
      <c r="G2866" s="77" t="s">
        <v>6495</v>
      </c>
      <c r="I2866"/>
      <c r="L2866" s="83"/>
    </row>
    <row r="2867" spans="1:12" x14ac:dyDescent="0.3">
      <c r="A2867" s="77" t="s">
        <v>6497</v>
      </c>
      <c r="B2867" s="77" t="s">
        <v>6498</v>
      </c>
      <c r="C2867" s="77" t="s">
        <v>761</v>
      </c>
      <c r="D2867" s="79"/>
      <c r="F2867" s="77" t="s">
        <v>761</v>
      </c>
      <c r="G2867" s="77" t="s">
        <v>6497</v>
      </c>
      <c r="I2867"/>
      <c r="L2867" s="83"/>
    </row>
    <row r="2868" spans="1:12" x14ac:dyDescent="0.3">
      <c r="A2868" s="77" t="s">
        <v>6499</v>
      </c>
      <c r="B2868" s="77" t="s">
        <v>6500</v>
      </c>
      <c r="C2868" s="77" t="s">
        <v>739</v>
      </c>
      <c r="D2868" s="79"/>
      <c r="F2868" s="77" t="s">
        <v>739</v>
      </c>
      <c r="G2868" s="77" t="s">
        <v>6499</v>
      </c>
      <c r="I2868"/>
      <c r="L2868" s="83"/>
    </row>
    <row r="2869" spans="1:12" x14ac:dyDescent="0.3">
      <c r="A2869" s="77" t="s">
        <v>6501</v>
      </c>
      <c r="B2869" s="77" t="s">
        <v>6502</v>
      </c>
      <c r="C2869" s="77" t="s">
        <v>925</v>
      </c>
      <c r="D2869" s="79"/>
      <c r="F2869" s="77" t="s">
        <v>925</v>
      </c>
      <c r="G2869" s="77" t="s">
        <v>6501</v>
      </c>
      <c r="I2869"/>
      <c r="L2869" s="83"/>
    </row>
    <row r="2870" spans="1:12" x14ac:dyDescent="0.3">
      <c r="A2870" s="77" t="s">
        <v>6503</v>
      </c>
      <c r="B2870" s="77" t="s">
        <v>6504</v>
      </c>
      <c r="C2870" s="77" t="s">
        <v>840</v>
      </c>
      <c r="D2870" s="79"/>
      <c r="F2870" s="77" t="s">
        <v>840</v>
      </c>
      <c r="G2870" s="77" t="s">
        <v>6503</v>
      </c>
      <c r="I2870"/>
      <c r="L2870" s="83"/>
    </row>
    <row r="2871" spans="1:12" x14ac:dyDescent="0.3">
      <c r="A2871" s="77" t="s">
        <v>6505</v>
      </c>
      <c r="B2871" s="77" t="s">
        <v>6506</v>
      </c>
      <c r="C2871" s="77" t="s">
        <v>754</v>
      </c>
      <c r="D2871" s="79"/>
      <c r="F2871" s="77" t="s">
        <v>754</v>
      </c>
      <c r="G2871" s="77" t="s">
        <v>6505</v>
      </c>
      <c r="I2871"/>
      <c r="L2871" s="83"/>
    </row>
    <row r="2872" spans="1:12" x14ac:dyDescent="0.3">
      <c r="A2872" s="77" t="s">
        <v>6507</v>
      </c>
      <c r="B2872" s="77" t="s">
        <v>6508</v>
      </c>
      <c r="C2872" s="77" t="s">
        <v>837</v>
      </c>
      <c r="D2872" s="79"/>
      <c r="F2872" s="77" t="s">
        <v>837</v>
      </c>
      <c r="G2872" s="77" t="s">
        <v>6507</v>
      </c>
      <c r="I2872"/>
      <c r="L2872" s="83"/>
    </row>
    <row r="2873" spans="1:12" x14ac:dyDescent="0.3">
      <c r="A2873" s="77" t="s">
        <v>6509</v>
      </c>
      <c r="B2873" s="77" t="s">
        <v>6510</v>
      </c>
      <c r="C2873" s="77" t="s">
        <v>925</v>
      </c>
      <c r="D2873" s="79"/>
      <c r="F2873" s="77" t="s">
        <v>925</v>
      </c>
      <c r="G2873" s="77" t="s">
        <v>6509</v>
      </c>
      <c r="I2873"/>
      <c r="L2873" s="83"/>
    </row>
    <row r="2874" spans="1:12" x14ac:dyDescent="0.3">
      <c r="A2874" s="77" t="s">
        <v>6511</v>
      </c>
      <c r="B2874" s="77" t="s">
        <v>6512</v>
      </c>
      <c r="C2874" s="77" t="s">
        <v>940</v>
      </c>
      <c r="D2874" s="79"/>
      <c r="F2874" s="77" t="s">
        <v>940</v>
      </c>
      <c r="G2874" s="77" t="s">
        <v>6511</v>
      </c>
      <c r="I2874"/>
      <c r="L2874" s="83"/>
    </row>
    <row r="2875" spans="1:12" x14ac:dyDescent="0.3">
      <c r="A2875" s="77" t="s">
        <v>6513</v>
      </c>
      <c r="B2875" s="77" t="s">
        <v>6514</v>
      </c>
      <c r="C2875" s="77" t="s">
        <v>729</v>
      </c>
      <c r="D2875" s="79"/>
      <c r="F2875" s="77" t="s">
        <v>729</v>
      </c>
      <c r="G2875" s="77" t="s">
        <v>6513</v>
      </c>
      <c r="I2875"/>
      <c r="L2875" s="83"/>
    </row>
    <row r="2876" spans="1:12" x14ac:dyDescent="0.3">
      <c r="A2876" s="77" t="s">
        <v>6515</v>
      </c>
      <c r="B2876" s="77" t="s">
        <v>6516</v>
      </c>
      <c r="C2876" s="77" t="s">
        <v>809</v>
      </c>
      <c r="D2876" s="79"/>
      <c r="F2876" s="77" t="s">
        <v>809</v>
      </c>
      <c r="G2876" s="77" t="s">
        <v>6515</v>
      </c>
      <c r="I2876"/>
      <c r="L2876" s="83"/>
    </row>
    <row r="2877" spans="1:12" x14ac:dyDescent="0.3">
      <c r="A2877" s="77" t="s">
        <v>6517</v>
      </c>
      <c r="B2877" s="77" t="s">
        <v>6518</v>
      </c>
      <c r="C2877" s="77" t="s">
        <v>926</v>
      </c>
      <c r="D2877" s="79"/>
      <c r="F2877" s="77" t="s">
        <v>926</v>
      </c>
      <c r="G2877" s="77" t="s">
        <v>6517</v>
      </c>
      <c r="I2877"/>
      <c r="L2877" s="83"/>
    </row>
    <row r="2878" spans="1:12" x14ac:dyDescent="0.3">
      <c r="A2878" s="77" t="s">
        <v>6519</v>
      </c>
      <c r="B2878" s="77" t="s">
        <v>6520</v>
      </c>
      <c r="C2878" s="77" t="s">
        <v>856</v>
      </c>
      <c r="D2878" s="79"/>
      <c r="F2878" s="77" t="s">
        <v>856</v>
      </c>
      <c r="G2878" s="77" t="s">
        <v>6519</v>
      </c>
      <c r="I2878"/>
      <c r="L2878" s="83"/>
    </row>
    <row r="2879" spans="1:12" x14ac:dyDescent="0.3">
      <c r="A2879" s="77" t="s">
        <v>6521</v>
      </c>
      <c r="B2879" s="77" t="s">
        <v>6522</v>
      </c>
      <c r="C2879" s="77" t="s">
        <v>699</v>
      </c>
      <c r="D2879" s="79"/>
      <c r="F2879" s="77" t="s">
        <v>699</v>
      </c>
      <c r="G2879" s="77" t="s">
        <v>6521</v>
      </c>
      <c r="I2879"/>
      <c r="L2879" s="83"/>
    </row>
    <row r="2880" spans="1:12" x14ac:dyDescent="0.3">
      <c r="A2880" s="77" t="s">
        <v>6523</v>
      </c>
      <c r="B2880" s="77" t="s">
        <v>6524</v>
      </c>
      <c r="C2880" s="77" t="s">
        <v>682</v>
      </c>
      <c r="D2880" s="79"/>
      <c r="F2880" s="77" t="s">
        <v>682</v>
      </c>
      <c r="G2880" s="77" t="s">
        <v>6523</v>
      </c>
      <c r="I2880"/>
      <c r="L2880" s="83"/>
    </row>
    <row r="2881" spans="1:12" x14ac:dyDescent="0.3">
      <c r="A2881" s="77" t="s">
        <v>6525</v>
      </c>
      <c r="B2881" s="77" t="s">
        <v>6526</v>
      </c>
      <c r="C2881" s="77" t="s">
        <v>853</v>
      </c>
      <c r="D2881" s="79"/>
      <c r="F2881" s="77" t="s">
        <v>853</v>
      </c>
      <c r="G2881" s="77" t="s">
        <v>6525</v>
      </c>
      <c r="I2881"/>
      <c r="L2881" s="83"/>
    </row>
    <row r="2882" spans="1:12" x14ac:dyDescent="0.3">
      <c r="A2882" s="77" t="s">
        <v>6527</v>
      </c>
      <c r="B2882" s="77" t="s">
        <v>6528</v>
      </c>
      <c r="C2882" s="77" t="s">
        <v>960</v>
      </c>
      <c r="D2882" s="79"/>
      <c r="F2882" s="77" t="s">
        <v>960</v>
      </c>
      <c r="G2882" s="77" t="s">
        <v>6527</v>
      </c>
      <c r="I2882"/>
      <c r="L2882" s="83"/>
    </row>
    <row r="2883" spans="1:12" x14ac:dyDescent="0.3">
      <c r="A2883" s="77" t="s">
        <v>6529</v>
      </c>
      <c r="B2883" s="77" t="s">
        <v>6530</v>
      </c>
      <c r="C2883" s="77" t="s">
        <v>710</v>
      </c>
      <c r="D2883" s="79"/>
      <c r="F2883" s="77" t="s">
        <v>710</v>
      </c>
      <c r="G2883" s="77" t="s">
        <v>6529</v>
      </c>
      <c r="I2883"/>
      <c r="L2883" s="83"/>
    </row>
    <row r="2884" spans="1:12" x14ac:dyDescent="0.3">
      <c r="A2884" s="77" t="s">
        <v>6531</v>
      </c>
      <c r="B2884" s="77" t="s">
        <v>6532</v>
      </c>
      <c r="C2884" s="77" t="s">
        <v>719</v>
      </c>
      <c r="D2884" s="79"/>
      <c r="F2884" s="77" t="s">
        <v>719</v>
      </c>
      <c r="G2884" s="77" t="s">
        <v>6531</v>
      </c>
      <c r="I2884"/>
      <c r="L2884" s="83"/>
    </row>
    <row r="2885" spans="1:12" x14ac:dyDescent="0.3">
      <c r="A2885" s="77" t="s">
        <v>6533</v>
      </c>
      <c r="B2885" s="77" t="s">
        <v>6534</v>
      </c>
      <c r="C2885" s="77" t="s">
        <v>950</v>
      </c>
      <c r="D2885" s="79"/>
      <c r="F2885" s="77" t="s">
        <v>950</v>
      </c>
      <c r="G2885" s="77" t="s">
        <v>6533</v>
      </c>
      <c r="I2885"/>
      <c r="L2885" s="83"/>
    </row>
    <row r="2886" spans="1:12" x14ac:dyDescent="0.3">
      <c r="A2886" s="77" t="s">
        <v>6535</v>
      </c>
      <c r="B2886" s="77" t="s">
        <v>6536</v>
      </c>
      <c r="C2886" s="77" t="s">
        <v>868</v>
      </c>
      <c r="D2886" s="79"/>
      <c r="F2886" s="77" t="s">
        <v>868</v>
      </c>
      <c r="G2886" s="77" t="s">
        <v>6535</v>
      </c>
      <c r="I2886"/>
      <c r="L2886" s="83"/>
    </row>
    <row r="2887" spans="1:12" x14ac:dyDescent="0.3">
      <c r="A2887" s="77" t="s">
        <v>6537</v>
      </c>
      <c r="B2887" s="77" t="s">
        <v>6538</v>
      </c>
      <c r="C2887" s="77" t="s">
        <v>691</v>
      </c>
      <c r="D2887" s="79"/>
      <c r="F2887" s="77" t="s">
        <v>691</v>
      </c>
      <c r="G2887" s="77" t="s">
        <v>6537</v>
      </c>
      <c r="I2887"/>
      <c r="L2887" s="83"/>
    </row>
    <row r="2888" spans="1:12" x14ac:dyDescent="0.3">
      <c r="A2888" s="77" t="s">
        <v>6539</v>
      </c>
      <c r="B2888" s="77" t="s">
        <v>6540</v>
      </c>
      <c r="C2888" s="77" t="s">
        <v>719</v>
      </c>
      <c r="D2888" s="79"/>
      <c r="F2888" s="77" t="s">
        <v>719</v>
      </c>
      <c r="G2888" s="77" t="s">
        <v>6539</v>
      </c>
      <c r="I2888"/>
      <c r="L2888" s="83"/>
    </row>
    <row r="2889" spans="1:12" x14ac:dyDescent="0.3">
      <c r="A2889" s="77" t="s">
        <v>6541</v>
      </c>
      <c r="B2889" s="77" t="s">
        <v>6542</v>
      </c>
      <c r="C2889" s="77" t="s">
        <v>940</v>
      </c>
      <c r="D2889" s="79"/>
      <c r="F2889" s="77" t="s">
        <v>940</v>
      </c>
      <c r="G2889" s="77" t="s">
        <v>6541</v>
      </c>
      <c r="I2889"/>
      <c r="L2889" s="83"/>
    </row>
    <row r="2890" spans="1:12" x14ac:dyDescent="0.3">
      <c r="A2890" s="77" t="s">
        <v>6543</v>
      </c>
      <c r="B2890" s="77" t="s">
        <v>6544</v>
      </c>
      <c r="C2890" s="77" t="s">
        <v>683</v>
      </c>
      <c r="D2890" s="79"/>
      <c r="F2890" s="77" t="s">
        <v>683</v>
      </c>
      <c r="G2890" s="77" t="s">
        <v>6543</v>
      </c>
      <c r="I2890"/>
      <c r="L2890" s="83"/>
    </row>
    <row r="2891" spans="1:12" x14ac:dyDescent="0.3">
      <c r="A2891" s="77" t="s">
        <v>6545</v>
      </c>
      <c r="B2891" s="77" t="s">
        <v>6546</v>
      </c>
      <c r="C2891" s="77" t="s">
        <v>873</v>
      </c>
      <c r="D2891" s="79"/>
      <c r="F2891" s="77" t="s">
        <v>873</v>
      </c>
      <c r="G2891" s="77" t="s">
        <v>6545</v>
      </c>
      <c r="I2891"/>
      <c r="L2891" s="83"/>
    </row>
    <row r="2892" spans="1:12" x14ac:dyDescent="0.3">
      <c r="A2892" s="77" t="s">
        <v>6547</v>
      </c>
      <c r="B2892" s="77" t="s">
        <v>6548</v>
      </c>
      <c r="C2892" s="77" t="s">
        <v>953</v>
      </c>
      <c r="D2892" s="79"/>
      <c r="F2892" s="77" t="s">
        <v>953</v>
      </c>
      <c r="G2892" s="77" t="s">
        <v>6547</v>
      </c>
      <c r="I2892"/>
      <c r="L2892" s="83"/>
    </row>
    <row r="2893" spans="1:12" x14ac:dyDescent="0.3">
      <c r="A2893" s="77" t="s">
        <v>6549</v>
      </c>
      <c r="B2893" s="77" t="s">
        <v>6550</v>
      </c>
      <c r="C2893" s="77" t="s">
        <v>922</v>
      </c>
      <c r="D2893" s="79"/>
      <c r="F2893" s="77" t="s">
        <v>922</v>
      </c>
      <c r="G2893" s="77" t="s">
        <v>6549</v>
      </c>
      <c r="I2893"/>
      <c r="L2893" s="83"/>
    </row>
    <row r="2894" spans="1:12" x14ac:dyDescent="0.3">
      <c r="A2894" s="77" t="s">
        <v>6551</v>
      </c>
      <c r="B2894" s="77" t="s">
        <v>6552</v>
      </c>
      <c r="C2894" s="77" t="s">
        <v>801</v>
      </c>
      <c r="D2894" s="79"/>
      <c r="F2894" s="77" t="s">
        <v>801</v>
      </c>
      <c r="G2894" s="77" t="s">
        <v>6551</v>
      </c>
      <c r="I2894"/>
      <c r="L2894" s="83"/>
    </row>
    <row r="2895" spans="1:12" x14ac:dyDescent="0.3">
      <c r="A2895" s="77" t="s">
        <v>6553</v>
      </c>
      <c r="B2895" s="77" t="s">
        <v>6554</v>
      </c>
      <c r="C2895" s="77" t="s">
        <v>670</v>
      </c>
      <c r="D2895" s="79"/>
      <c r="F2895" s="77" t="s">
        <v>670</v>
      </c>
      <c r="G2895" s="77" t="s">
        <v>6553</v>
      </c>
      <c r="I2895"/>
      <c r="L2895" s="83"/>
    </row>
    <row r="2896" spans="1:12" x14ac:dyDescent="0.3">
      <c r="A2896" s="77" t="s">
        <v>6555</v>
      </c>
      <c r="B2896" s="77" t="s">
        <v>6556</v>
      </c>
      <c r="C2896" s="77" t="s">
        <v>809</v>
      </c>
      <c r="D2896" s="79"/>
      <c r="F2896" s="77" t="s">
        <v>809</v>
      </c>
      <c r="G2896" s="77" t="s">
        <v>6555</v>
      </c>
      <c r="I2896"/>
      <c r="L2896" s="83"/>
    </row>
    <row r="2897" spans="1:12" x14ac:dyDescent="0.3">
      <c r="A2897" s="77" t="s">
        <v>6557</v>
      </c>
      <c r="B2897" s="77" t="s">
        <v>6558</v>
      </c>
      <c r="C2897" s="77" t="s">
        <v>817</v>
      </c>
      <c r="D2897" s="79"/>
      <c r="F2897" s="77" t="s">
        <v>817</v>
      </c>
      <c r="G2897" s="77" t="s">
        <v>6557</v>
      </c>
      <c r="I2897"/>
      <c r="L2897" s="83"/>
    </row>
    <row r="2898" spans="1:12" x14ac:dyDescent="0.3">
      <c r="A2898" s="77" t="s">
        <v>6559</v>
      </c>
      <c r="B2898" s="77" t="s">
        <v>6560</v>
      </c>
      <c r="C2898" s="77" t="s">
        <v>940</v>
      </c>
      <c r="D2898" s="79"/>
      <c r="F2898" s="77" t="s">
        <v>940</v>
      </c>
      <c r="G2898" s="77" t="s">
        <v>6559</v>
      </c>
      <c r="I2898"/>
      <c r="L2898" s="83"/>
    </row>
    <row r="2899" spans="1:12" x14ac:dyDescent="0.3">
      <c r="A2899" s="77" t="s">
        <v>6561</v>
      </c>
      <c r="B2899" s="77" t="s">
        <v>6562</v>
      </c>
      <c r="C2899" s="77" t="s">
        <v>853</v>
      </c>
      <c r="D2899" s="79"/>
      <c r="F2899" s="77" t="s">
        <v>853</v>
      </c>
      <c r="G2899" s="77" t="s">
        <v>6561</v>
      </c>
      <c r="I2899"/>
      <c r="L2899" s="83"/>
    </row>
    <row r="2900" spans="1:12" x14ac:dyDescent="0.3">
      <c r="A2900" s="77" t="s">
        <v>6563</v>
      </c>
      <c r="B2900" s="77" t="s">
        <v>6564</v>
      </c>
      <c r="C2900" s="77" t="s">
        <v>679</v>
      </c>
      <c r="D2900" s="79"/>
      <c r="F2900" s="77" t="s">
        <v>679</v>
      </c>
      <c r="G2900" s="77" t="s">
        <v>6563</v>
      </c>
      <c r="I2900"/>
      <c r="L2900" s="83"/>
    </row>
    <row r="2901" spans="1:12" x14ac:dyDescent="0.3">
      <c r="A2901" s="77" t="s">
        <v>6565</v>
      </c>
      <c r="B2901" s="77" t="s">
        <v>6566</v>
      </c>
      <c r="C2901" s="77" t="s">
        <v>690</v>
      </c>
      <c r="D2901" s="79"/>
      <c r="F2901" s="77" t="s">
        <v>690</v>
      </c>
      <c r="G2901" s="77" t="s">
        <v>6565</v>
      </c>
      <c r="I2901"/>
      <c r="L2901" s="83"/>
    </row>
    <row r="2902" spans="1:12" x14ac:dyDescent="0.3">
      <c r="A2902" s="77" t="s">
        <v>6567</v>
      </c>
      <c r="B2902" s="77" t="s">
        <v>6568</v>
      </c>
      <c r="C2902" s="77" t="s">
        <v>757</v>
      </c>
      <c r="D2902" s="79"/>
      <c r="F2902" s="77" t="s">
        <v>757</v>
      </c>
      <c r="G2902" s="77" t="s">
        <v>6567</v>
      </c>
      <c r="I2902"/>
      <c r="L2902" s="83"/>
    </row>
    <row r="2903" spans="1:12" x14ac:dyDescent="0.3">
      <c r="A2903" s="77" t="s">
        <v>6569</v>
      </c>
      <c r="B2903" s="77" t="s">
        <v>6570</v>
      </c>
      <c r="C2903" s="77" t="s">
        <v>882</v>
      </c>
      <c r="D2903" s="79"/>
      <c r="F2903" s="77" t="s">
        <v>882</v>
      </c>
      <c r="G2903" s="77" t="s">
        <v>6569</v>
      </c>
      <c r="I2903"/>
      <c r="L2903" s="83"/>
    </row>
    <row r="2904" spans="1:12" x14ac:dyDescent="0.3">
      <c r="A2904" s="77" t="s">
        <v>6571</v>
      </c>
      <c r="B2904" s="77" t="s">
        <v>6572</v>
      </c>
      <c r="C2904" s="77" t="s">
        <v>699</v>
      </c>
      <c r="D2904" s="79"/>
      <c r="F2904" s="77" t="s">
        <v>699</v>
      </c>
      <c r="G2904" s="77" t="s">
        <v>6571</v>
      </c>
      <c r="I2904"/>
      <c r="L2904" s="83"/>
    </row>
    <row r="2905" spans="1:12" x14ac:dyDescent="0.3">
      <c r="A2905" s="77" t="s">
        <v>6573</v>
      </c>
      <c r="B2905" s="77" t="s">
        <v>6574</v>
      </c>
      <c r="C2905" s="77" t="s">
        <v>898</v>
      </c>
      <c r="D2905" s="79"/>
      <c r="F2905" s="77" t="s">
        <v>898</v>
      </c>
      <c r="G2905" s="77" t="s">
        <v>6573</v>
      </c>
      <c r="I2905"/>
      <c r="L2905" s="83"/>
    </row>
    <row r="2906" spans="1:12" x14ac:dyDescent="0.3">
      <c r="A2906" s="77" t="s">
        <v>6575</v>
      </c>
      <c r="B2906" s="77" t="s">
        <v>6576</v>
      </c>
      <c r="C2906" s="77" t="s">
        <v>707</v>
      </c>
      <c r="D2906" s="79"/>
      <c r="F2906" s="77" t="s">
        <v>707</v>
      </c>
      <c r="G2906" s="77" t="s">
        <v>6575</v>
      </c>
      <c r="I2906"/>
      <c r="L2906" s="83"/>
    </row>
    <row r="2907" spans="1:12" x14ac:dyDescent="0.3">
      <c r="A2907" s="77" t="s">
        <v>6577</v>
      </c>
      <c r="B2907" s="77" t="s">
        <v>6578</v>
      </c>
      <c r="C2907" s="77" t="s">
        <v>885</v>
      </c>
      <c r="D2907" s="79"/>
      <c r="F2907" s="77" t="s">
        <v>885</v>
      </c>
      <c r="G2907" s="77" t="s">
        <v>6577</v>
      </c>
      <c r="I2907"/>
      <c r="L2907" s="83"/>
    </row>
    <row r="2908" spans="1:12" x14ac:dyDescent="0.3">
      <c r="A2908" s="77" t="s">
        <v>6579</v>
      </c>
      <c r="B2908" s="77" t="s">
        <v>6580</v>
      </c>
      <c r="C2908" s="77" t="s">
        <v>953</v>
      </c>
      <c r="D2908" s="79"/>
      <c r="F2908" s="77" t="s">
        <v>953</v>
      </c>
      <c r="G2908" s="77" t="s">
        <v>6579</v>
      </c>
      <c r="I2908"/>
      <c r="L2908" s="83"/>
    </row>
    <row r="2909" spans="1:12" x14ac:dyDescent="0.3">
      <c r="A2909" s="77" t="s">
        <v>6581</v>
      </c>
      <c r="B2909" s="77" t="s">
        <v>6582</v>
      </c>
      <c r="C2909" s="77" t="s">
        <v>850</v>
      </c>
      <c r="D2909" s="79"/>
      <c r="F2909" s="77" t="s">
        <v>850</v>
      </c>
      <c r="G2909" s="77" t="s">
        <v>6581</v>
      </c>
      <c r="I2909"/>
      <c r="L2909" s="83"/>
    </row>
    <row r="2910" spans="1:12" x14ac:dyDescent="0.3">
      <c r="A2910" s="77" t="s">
        <v>6583</v>
      </c>
      <c r="B2910" s="77" t="s">
        <v>6584</v>
      </c>
      <c r="C2910" s="77" t="s">
        <v>850</v>
      </c>
      <c r="D2910" s="79"/>
      <c r="F2910" s="77" t="s">
        <v>850</v>
      </c>
      <c r="G2910" s="77" t="s">
        <v>6583</v>
      </c>
      <c r="I2910"/>
      <c r="L2910" s="83"/>
    </row>
    <row r="2911" spans="1:12" x14ac:dyDescent="0.3">
      <c r="A2911" s="77" t="s">
        <v>6585</v>
      </c>
      <c r="B2911" s="77" t="s">
        <v>6586</v>
      </c>
      <c r="C2911" s="77" t="s">
        <v>794</v>
      </c>
      <c r="D2911" s="79"/>
      <c r="F2911" s="77" t="s">
        <v>794</v>
      </c>
      <c r="G2911" s="77" t="s">
        <v>6585</v>
      </c>
      <c r="I2911"/>
      <c r="L2911" s="83"/>
    </row>
    <row r="2912" spans="1:12" x14ac:dyDescent="0.3">
      <c r="A2912" s="77" t="s">
        <v>6587</v>
      </c>
      <c r="B2912" s="77" t="s">
        <v>6588</v>
      </c>
      <c r="C2912" s="77" t="s">
        <v>695</v>
      </c>
      <c r="D2912" s="79"/>
      <c r="F2912" s="77" t="s">
        <v>695</v>
      </c>
      <c r="G2912" s="77" t="s">
        <v>6587</v>
      </c>
      <c r="I2912"/>
      <c r="L2912" s="83"/>
    </row>
    <row r="2913" spans="1:12" x14ac:dyDescent="0.3">
      <c r="A2913" s="77" t="s">
        <v>6589</v>
      </c>
      <c r="B2913" s="77" t="s">
        <v>6590</v>
      </c>
      <c r="C2913" s="77" t="s">
        <v>666</v>
      </c>
      <c r="D2913" s="79"/>
      <c r="F2913" s="77" t="s">
        <v>666</v>
      </c>
      <c r="G2913" s="77" t="s">
        <v>6589</v>
      </c>
      <c r="I2913"/>
      <c r="L2913" s="83"/>
    </row>
    <row r="2914" spans="1:12" x14ac:dyDescent="0.3">
      <c r="A2914" s="77" t="s">
        <v>6591</v>
      </c>
      <c r="B2914" s="77" t="s">
        <v>6592</v>
      </c>
      <c r="C2914" s="77" t="s">
        <v>953</v>
      </c>
      <c r="D2914" s="79"/>
      <c r="F2914" s="77" t="s">
        <v>953</v>
      </c>
      <c r="G2914" s="77" t="s">
        <v>6591</v>
      </c>
      <c r="I2914"/>
      <c r="L2914" s="83"/>
    </row>
    <row r="2915" spans="1:12" x14ac:dyDescent="0.3">
      <c r="A2915" s="77" t="s">
        <v>6593</v>
      </c>
      <c r="B2915" s="77" t="s">
        <v>6594</v>
      </c>
      <c r="C2915" s="77" t="s">
        <v>840</v>
      </c>
      <c r="D2915" s="79"/>
      <c r="F2915" s="77" t="s">
        <v>840</v>
      </c>
      <c r="G2915" s="77" t="s">
        <v>6593</v>
      </c>
      <c r="I2915"/>
      <c r="L2915" s="83"/>
    </row>
    <row r="2916" spans="1:12" x14ac:dyDescent="0.3">
      <c r="A2916" s="77" t="s">
        <v>6595</v>
      </c>
      <c r="B2916" s="77" t="s">
        <v>6596</v>
      </c>
      <c r="C2916" s="77" t="s">
        <v>687</v>
      </c>
      <c r="D2916" s="79"/>
      <c r="F2916" s="77" t="s">
        <v>687</v>
      </c>
      <c r="G2916" s="77" t="s">
        <v>6595</v>
      </c>
      <c r="I2916"/>
      <c r="L2916" s="83"/>
    </row>
    <row r="2917" spans="1:12" x14ac:dyDescent="0.3">
      <c r="A2917" s="77" t="s">
        <v>6597</v>
      </c>
      <c r="B2917" s="77" t="s">
        <v>6598</v>
      </c>
      <c r="C2917" s="77" t="s">
        <v>757</v>
      </c>
      <c r="D2917" s="79"/>
      <c r="F2917" s="77" t="s">
        <v>757</v>
      </c>
      <c r="G2917" s="77" t="s">
        <v>6597</v>
      </c>
      <c r="I2917"/>
      <c r="L2917" s="83"/>
    </row>
    <row r="2918" spans="1:12" x14ac:dyDescent="0.3">
      <c r="A2918" s="77" t="s">
        <v>6599</v>
      </c>
      <c r="B2918" s="77" t="s">
        <v>6600</v>
      </c>
      <c r="C2918" s="77" t="s">
        <v>743</v>
      </c>
      <c r="D2918" s="79"/>
      <c r="F2918" s="77" t="s">
        <v>743</v>
      </c>
      <c r="G2918" s="77" t="s">
        <v>6599</v>
      </c>
      <c r="I2918"/>
      <c r="L2918" s="83"/>
    </row>
    <row r="2919" spans="1:12" x14ac:dyDescent="0.3">
      <c r="A2919" s="77" t="s">
        <v>6601</v>
      </c>
      <c r="B2919" s="77" t="s">
        <v>6602</v>
      </c>
      <c r="C2919" s="77" t="s">
        <v>707</v>
      </c>
      <c r="D2919" s="79"/>
      <c r="F2919" s="77" t="s">
        <v>707</v>
      </c>
      <c r="G2919" s="77" t="s">
        <v>6601</v>
      </c>
      <c r="I2919"/>
      <c r="L2919" s="83"/>
    </row>
    <row r="2920" spans="1:12" x14ac:dyDescent="0.3">
      <c r="A2920" s="77" t="s">
        <v>6603</v>
      </c>
      <c r="B2920" s="77" t="s">
        <v>6604</v>
      </c>
      <c r="C2920" s="77" t="s">
        <v>885</v>
      </c>
      <c r="D2920" s="79"/>
      <c r="F2920" s="77" t="s">
        <v>885</v>
      </c>
      <c r="G2920" s="77" t="s">
        <v>6603</v>
      </c>
      <c r="I2920"/>
      <c r="L2920" s="83"/>
    </row>
    <row r="2921" spans="1:12" x14ac:dyDescent="0.3">
      <c r="A2921" s="77" t="s">
        <v>6605</v>
      </c>
      <c r="B2921" s="77" t="s">
        <v>6606</v>
      </c>
      <c r="C2921" s="77" t="s">
        <v>715</v>
      </c>
      <c r="D2921" s="79"/>
      <c r="F2921" s="77" t="s">
        <v>715</v>
      </c>
      <c r="G2921" s="77" t="s">
        <v>6605</v>
      </c>
      <c r="I2921"/>
      <c r="L2921" s="83"/>
    </row>
    <row r="2922" spans="1:12" x14ac:dyDescent="0.3">
      <c r="A2922" s="77" t="s">
        <v>6607</v>
      </c>
      <c r="B2922" s="77" t="s">
        <v>6608</v>
      </c>
      <c r="C2922" s="77" t="s">
        <v>707</v>
      </c>
      <c r="D2922" s="79"/>
      <c r="F2922" s="77" t="s">
        <v>707</v>
      </c>
      <c r="G2922" s="77" t="s">
        <v>6607</v>
      </c>
      <c r="I2922"/>
      <c r="L2922" s="83"/>
    </row>
    <row r="2923" spans="1:12" x14ac:dyDescent="0.3">
      <c r="A2923" s="77" t="s">
        <v>6609</v>
      </c>
      <c r="B2923" s="77" t="s">
        <v>6610</v>
      </c>
      <c r="C2923" s="77" t="s">
        <v>725</v>
      </c>
      <c r="D2923" s="79"/>
      <c r="F2923" s="77" t="s">
        <v>725</v>
      </c>
      <c r="G2923" s="77" t="s">
        <v>6609</v>
      </c>
      <c r="I2923"/>
      <c r="L2923" s="83"/>
    </row>
    <row r="2924" spans="1:12" x14ac:dyDescent="0.3">
      <c r="A2924" s="77" t="s">
        <v>6611</v>
      </c>
      <c r="B2924" s="77" t="s">
        <v>6612</v>
      </c>
      <c r="C2924" s="77" t="s">
        <v>683</v>
      </c>
      <c r="D2924" s="79"/>
      <c r="F2924" s="77" t="s">
        <v>683</v>
      </c>
      <c r="G2924" s="77" t="s">
        <v>6611</v>
      </c>
      <c r="I2924"/>
      <c r="L2924" s="83"/>
    </row>
    <row r="2925" spans="1:12" x14ac:dyDescent="0.3">
      <c r="A2925" s="77" t="s">
        <v>6613</v>
      </c>
      <c r="B2925" s="77" t="s">
        <v>6614</v>
      </c>
      <c r="C2925" s="77" t="s">
        <v>719</v>
      </c>
      <c r="D2925" s="79"/>
      <c r="F2925" s="77" t="s">
        <v>719</v>
      </c>
      <c r="G2925" s="77" t="s">
        <v>6613</v>
      </c>
      <c r="I2925"/>
      <c r="L2925" s="83"/>
    </row>
    <row r="2926" spans="1:12" x14ac:dyDescent="0.3">
      <c r="A2926" s="77" t="s">
        <v>6615</v>
      </c>
      <c r="B2926" s="77" t="s">
        <v>6616</v>
      </c>
      <c r="C2926" s="77" t="s">
        <v>919</v>
      </c>
      <c r="D2926" s="79"/>
      <c r="F2926" s="77" t="s">
        <v>919</v>
      </c>
      <c r="G2926" s="77" t="s">
        <v>6615</v>
      </c>
      <c r="I2926"/>
      <c r="L2926" s="83"/>
    </row>
    <row r="2927" spans="1:12" x14ac:dyDescent="0.3">
      <c r="A2927" s="77" t="s">
        <v>6617</v>
      </c>
      <c r="B2927" s="77" t="s">
        <v>6618</v>
      </c>
      <c r="C2927" s="77" t="s">
        <v>682</v>
      </c>
      <c r="D2927" s="79"/>
      <c r="F2927" s="77" t="s">
        <v>682</v>
      </c>
      <c r="G2927" s="77" t="s">
        <v>6617</v>
      </c>
      <c r="I2927"/>
      <c r="L2927" s="83"/>
    </row>
    <row r="2928" spans="1:12" x14ac:dyDescent="0.3">
      <c r="A2928" s="77" t="s">
        <v>6619</v>
      </c>
      <c r="B2928" s="77" t="s">
        <v>6620</v>
      </c>
      <c r="C2928" s="77" t="s">
        <v>702</v>
      </c>
      <c r="D2928" s="79"/>
      <c r="F2928" s="77" t="s">
        <v>702</v>
      </c>
      <c r="G2928" s="77" t="s">
        <v>6619</v>
      </c>
      <c r="I2928"/>
      <c r="L2928" s="83"/>
    </row>
    <row r="2929" spans="1:12" x14ac:dyDescent="0.3">
      <c r="A2929" s="77" t="s">
        <v>6621</v>
      </c>
      <c r="B2929" s="77" t="s">
        <v>6622</v>
      </c>
      <c r="C2929" s="77" t="s">
        <v>707</v>
      </c>
      <c r="D2929" s="79"/>
      <c r="F2929" s="77" t="s">
        <v>707</v>
      </c>
      <c r="G2929" s="77" t="s">
        <v>6621</v>
      </c>
      <c r="I2929"/>
      <c r="L2929" s="83"/>
    </row>
    <row r="2930" spans="1:12" x14ac:dyDescent="0.3">
      <c r="A2930" s="77" t="s">
        <v>6623</v>
      </c>
      <c r="B2930" s="77" t="s">
        <v>6624</v>
      </c>
      <c r="C2930" s="77" t="s">
        <v>925</v>
      </c>
      <c r="D2930" s="79"/>
      <c r="F2930" s="77" t="s">
        <v>925</v>
      </c>
      <c r="G2930" s="77" t="s">
        <v>6623</v>
      </c>
      <c r="I2930"/>
      <c r="L2930" s="83"/>
    </row>
    <row r="2931" spans="1:12" x14ac:dyDescent="0.3">
      <c r="A2931" s="77" t="s">
        <v>6625</v>
      </c>
      <c r="B2931" s="77" t="s">
        <v>6626</v>
      </c>
      <c r="C2931" s="77" t="s">
        <v>699</v>
      </c>
      <c r="D2931" s="79"/>
      <c r="F2931" s="77" t="s">
        <v>699</v>
      </c>
      <c r="G2931" s="77" t="s">
        <v>6625</v>
      </c>
      <c r="I2931"/>
      <c r="L2931" s="83"/>
    </row>
    <row r="2932" spans="1:12" x14ac:dyDescent="0.3">
      <c r="A2932" s="77" t="s">
        <v>6627</v>
      </c>
      <c r="B2932" s="77" t="s">
        <v>6628</v>
      </c>
      <c r="C2932" s="77" t="s">
        <v>736</v>
      </c>
      <c r="D2932" s="79"/>
      <c r="F2932" s="77" t="s">
        <v>736</v>
      </c>
      <c r="G2932" s="77" t="s">
        <v>6627</v>
      </c>
      <c r="I2932"/>
      <c r="L2932" s="83"/>
    </row>
    <row r="2933" spans="1:12" x14ac:dyDescent="0.3">
      <c r="A2933" s="77" t="s">
        <v>6629</v>
      </c>
      <c r="B2933" s="77" t="s">
        <v>6630</v>
      </c>
      <c r="C2933" s="77" t="s">
        <v>773</v>
      </c>
      <c r="D2933" s="79"/>
      <c r="F2933" s="77" t="s">
        <v>773</v>
      </c>
      <c r="G2933" s="77" t="s">
        <v>6629</v>
      </c>
      <c r="I2933"/>
      <c r="L2933" s="83"/>
    </row>
    <row r="2934" spans="1:12" x14ac:dyDescent="0.3">
      <c r="A2934" s="77" t="s">
        <v>6631</v>
      </c>
      <c r="B2934" s="77" t="s">
        <v>6632</v>
      </c>
      <c r="C2934" s="77" t="s">
        <v>740</v>
      </c>
      <c r="D2934" s="79"/>
      <c r="F2934" s="77" t="s">
        <v>740</v>
      </c>
      <c r="G2934" s="77" t="s">
        <v>6631</v>
      </c>
      <c r="I2934"/>
      <c r="L2934" s="83"/>
    </row>
    <row r="2935" spans="1:12" x14ac:dyDescent="0.3">
      <c r="A2935" s="77" t="s">
        <v>6633</v>
      </c>
      <c r="B2935" s="77" t="s">
        <v>6634</v>
      </c>
      <c r="C2935" s="77" t="s">
        <v>773</v>
      </c>
      <c r="D2935" s="79"/>
      <c r="F2935" s="77" t="s">
        <v>773</v>
      </c>
      <c r="G2935" s="77" t="s">
        <v>6633</v>
      </c>
      <c r="I2935"/>
      <c r="L2935" s="83"/>
    </row>
    <row r="2936" spans="1:12" x14ac:dyDescent="0.3">
      <c r="A2936" s="77" t="s">
        <v>6635</v>
      </c>
      <c r="B2936" s="77" t="s">
        <v>6636</v>
      </c>
      <c r="C2936" s="77" t="s">
        <v>850</v>
      </c>
      <c r="D2936" s="79"/>
      <c r="F2936" s="77" t="s">
        <v>850</v>
      </c>
      <c r="G2936" s="77" t="s">
        <v>6635</v>
      </c>
      <c r="I2936"/>
      <c r="L2936" s="83"/>
    </row>
    <row r="2937" spans="1:12" x14ac:dyDescent="0.3">
      <c r="A2937" s="77" t="s">
        <v>6637</v>
      </c>
      <c r="B2937" s="77" t="s">
        <v>6638</v>
      </c>
      <c r="C2937" s="77" t="s">
        <v>840</v>
      </c>
      <c r="D2937" s="79"/>
      <c r="F2937" s="77" t="s">
        <v>840</v>
      </c>
      <c r="G2937" s="77" t="s">
        <v>6637</v>
      </c>
      <c r="I2937"/>
      <c r="L2937" s="83"/>
    </row>
    <row r="2938" spans="1:12" x14ac:dyDescent="0.3">
      <c r="A2938" s="77" t="s">
        <v>6639</v>
      </c>
      <c r="B2938" s="77" t="s">
        <v>6640</v>
      </c>
      <c r="C2938" s="77" t="s">
        <v>817</v>
      </c>
      <c r="D2938" s="79"/>
      <c r="F2938" s="77" t="s">
        <v>817</v>
      </c>
      <c r="G2938" s="77" t="s">
        <v>6639</v>
      </c>
      <c r="I2938"/>
      <c r="L2938" s="83"/>
    </row>
    <row r="2939" spans="1:12" x14ac:dyDescent="0.3">
      <c r="A2939" s="77" t="s">
        <v>6641</v>
      </c>
      <c r="B2939" s="77" t="s">
        <v>6642</v>
      </c>
      <c r="C2939" s="77" t="s">
        <v>743</v>
      </c>
      <c r="D2939" s="79"/>
      <c r="F2939" s="77" t="s">
        <v>743</v>
      </c>
      <c r="G2939" s="77" t="s">
        <v>6641</v>
      </c>
      <c r="I2939"/>
      <c r="L2939" s="83"/>
    </row>
    <row r="2940" spans="1:12" x14ac:dyDescent="0.3">
      <c r="A2940" s="77" t="s">
        <v>6643</v>
      </c>
      <c r="B2940" s="77" t="s">
        <v>6644</v>
      </c>
      <c r="C2940" s="77" t="s">
        <v>758</v>
      </c>
      <c r="D2940" s="79"/>
      <c r="F2940" s="77" t="s">
        <v>758</v>
      </c>
      <c r="G2940" s="77" t="s">
        <v>6643</v>
      </c>
      <c r="I2940"/>
      <c r="L2940" s="83"/>
    </row>
    <row r="2941" spans="1:12" x14ac:dyDescent="0.3">
      <c r="A2941" s="77" t="s">
        <v>6645</v>
      </c>
      <c r="B2941" s="77" t="s">
        <v>6646</v>
      </c>
      <c r="C2941" s="77" t="s">
        <v>833</v>
      </c>
      <c r="D2941" s="79"/>
      <c r="F2941" s="77" t="s">
        <v>833</v>
      </c>
      <c r="G2941" s="77" t="s">
        <v>6645</v>
      </c>
      <c r="I2941"/>
      <c r="L2941" s="83"/>
    </row>
    <row r="2942" spans="1:12" x14ac:dyDescent="0.3">
      <c r="A2942" s="77" t="s">
        <v>6647</v>
      </c>
      <c r="B2942" s="77" t="s">
        <v>6648</v>
      </c>
      <c r="C2942" s="77" t="s">
        <v>960</v>
      </c>
      <c r="D2942" s="79"/>
      <c r="F2942" s="77" t="s">
        <v>960</v>
      </c>
      <c r="G2942" s="77" t="s">
        <v>6647</v>
      </c>
      <c r="I2942"/>
      <c r="L2942" s="83"/>
    </row>
    <row r="2943" spans="1:12" x14ac:dyDescent="0.3">
      <c r="A2943" s="77" t="s">
        <v>6649</v>
      </c>
      <c r="B2943" s="77" t="s">
        <v>6650</v>
      </c>
      <c r="C2943" s="77" t="s">
        <v>777</v>
      </c>
      <c r="D2943" s="79"/>
      <c r="F2943" s="77" t="s">
        <v>777</v>
      </c>
      <c r="G2943" s="77" t="s">
        <v>6649</v>
      </c>
      <c r="I2943"/>
      <c r="L2943" s="83"/>
    </row>
    <row r="2944" spans="1:12" x14ac:dyDescent="0.3">
      <c r="A2944" s="77" t="s">
        <v>6651</v>
      </c>
      <c r="B2944" s="77" t="s">
        <v>6652</v>
      </c>
      <c r="C2944" s="77" t="s">
        <v>940</v>
      </c>
      <c r="D2944" s="79"/>
      <c r="F2944" s="77" t="s">
        <v>940</v>
      </c>
      <c r="G2944" s="77" t="s">
        <v>6651</v>
      </c>
      <c r="I2944"/>
      <c r="L2944" s="83"/>
    </row>
    <row r="2945" spans="1:12" x14ac:dyDescent="0.3">
      <c r="A2945" s="77" t="s">
        <v>6653</v>
      </c>
      <c r="B2945" s="77" t="s">
        <v>6654</v>
      </c>
      <c r="C2945" s="77" t="s">
        <v>800</v>
      </c>
      <c r="D2945" s="79"/>
      <c r="F2945" s="77" t="s">
        <v>800</v>
      </c>
      <c r="G2945" s="77" t="s">
        <v>6653</v>
      </c>
      <c r="I2945"/>
      <c r="L2945" s="83"/>
    </row>
    <row r="2946" spans="1:12" x14ac:dyDescent="0.3">
      <c r="A2946" s="77" t="s">
        <v>6655</v>
      </c>
      <c r="B2946" s="77" t="s">
        <v>6656</v>
      </c>
      <c r="C2946" s="77" t="s">
        <v>925</v>
      </c>
      <c r="D2946" s="79"/>
      <c r="F2946" s="77" t="s">
        <v>925</v>
      </c>
      <c r="G2946" s="77" t="s">
        <v>6655</v>
      </c>
      <c r="I2946"/>
      <c r="L2946" s="83"/>
    </row>
    <row r="2947" spans="1:12" x14ac:dyDescent="0.3">
      <c r="A2947" s="77" t="s">
        <v>6657</v>
      </c>
      <c r="B2947" s="77" t="s">
        <v>6658</v>
      </c>
      <c r="C2947" s="77" t="s">
        <v>925</v>
      </c>
      <c r="D2947" s="79"/>
      <c r="F2947" s="77" t="s">
        <v>925</v>
      </c>
      <c r="G2947" s="77" t="s">
        <v>6657</v>
      </c>
      <c r="I2947"/>
      <c r="L2947" s="83"/>
    </row>
    <row r="2948" spans="1:12" x14ac:dyDescent="0.3">
      <c r="A2948" s="77" t="s">
        <v>6659</v>
      </c>
      <c r="B2948" s="77" t="s">
        <v>6660</v>
      </c>
      <c r="C2948" s="77" t="s">
        <v>925</v>
      </c>
      <c r="D2948" s="79"/>
      <c r="F2948" s="77" t="s">
        <v>925</v>
      </c>
      <c r="G2948" s="77" t="s">
        <v>6659</v>
      </c>
      <c r="I2948"/>
      <c r="L2948" s="83"/>
    </row>
    <row r="2949" spans="1:12" x14ac:dyDescent="0.3">
      <c r="A2949" s="77" t="s">
        <v>6661</v>
      </c>
      <c r="B2949" s="77" t="s">
        <v>6662</v>
      </c>
      <c r="C2949" s="77" t="s">
        <v>868</v>
      </c>
      <c r="D2949" s="79"/>
      <c r="F2949" s="77" t="s">
        <v>868</v>
      </c>
      <c r="G2949" s="77" t="s">
        <v>6661</v>
      </c>
      <c r="I2949"/>
      <c r="L2949" s="83"/>
    </row>
    <row r="2950" spans="1:12" x14ac:dyDescent="0.3">
      <c r="A2950" s="77" t="s">
        <v>6663</v>
      </c>
      <c r="B2950" s="77" t="s">
        <v>6664</v>
      </c>
      <c r="C2950" s="77" t="s">
        <v>715</v>
      </c>
      <c r="D2950" s="79"/>
      <c r="F2950" s="77" t="s">
        <v>715</v>
      </c>
      <c r="G2950" s="77" t="s">
        <v>6663</v>
      </c>
      <c r="I2950"/>
      <c r="L2950" s="83"/>
    </row>
    <row r="2951" spans="1:12" x14ac:dyDescent="0.3">
      <c r="A2951" s="77" t="s">
        <v>6665</v>
      </c>
      <c r="B2951" s="77" t="s">
        <v>6666</v>
      </c>
      <c r="C2951" s="77" t="s">
        <v>707</v>
      </c>
      <c r="D2951" s="79"/>
      <c r="F2951" s="77" t="s">
        <v>707</v>
      </c>
      <c r="G2951" s="77" t="s">
        <v>6665</v>
      </c>
      <c r="I2951"/>
      <c r="L2951" s="83"/>
    </row>
    <row r="2952" spans="1:12" x14ac:dyDescent="0.3">
      <c r="A2952" s="77" t="s">
        <v>6667</v>
      </c>
      <c r="B2952" s="77" t="s">
        <v>6668</v>
      </c>
      <c r="C2952" s="77" t="s">
        <v>885</v>
      </c>
      <c r="D2952" s="79"/>
      <c r="F2952" s="77" t="s">
        <v>885</v>
      </c>
      <c r="G2952" s="77" t="s">
        <v>6667</v>
      </c>
      <c r="I2952"/>
      <c r="L2952" s="83"/>
    </row>
    <row r="2953" spans="1:12" x14ac:dyDescent="0.3">
      <c r="A2953" s="77" t="s">
        <v>6669</v>
      </c>
      <c r="B2953" s="77" t="s">
        <v>6670</v>
      </c>
      <c r="C2953" s="77" t="s">
        <v>820</v>
      </c>
      <c r="D2953" s="79"/>
      <c r="F2953" s="77" t="s">
        <v>820</v>
      </c>
      <c r="G2953" s="77" t="s">
        <v>6669</v>
      </c>
      <c r="I2953"/>
      <c r="L2953" s="83"/>
    </row>
    <row r="2954" spans="1:12" x14ac:dyDescent="0.3">
      <c r="A2954" s="77" t="s">
        <v>6671</v>
      </c>
      <c r="B2954" s="77" t="s">
        <v>6672</v>
      </c>
      <c r="C2954" s="77" t="s">
        <v>733</v>
      </c>
      <c r="D2954" s="79"/>
      <c r="F2954" s="77" t="s">
        <v>733</v>
      </c>
      <c r="G2954" s="77" t="s">
        <v>6671</v>
      </c>
      <c r="I2954"/>
      <c r="L2954" s="83"/>
    </row>
    <row r="2955" spans="1:12" x14ac:dyDescent="0.3">
      <c r="A2955" s="77" t="s">
        <v>6673</v>
      </c>
      <c r="B2955" s="77" t="s">
        <v>6674</v>
      </c>
      <c r="C2955" s="77" t="s">
        <v>893</v>
      </c>
      <c r="D2955" s="79"/>
      <c r="F2955" s="77" t="s">
        <v>893</v>
      </c>
      <c r="G2955" s="77" t="s">
        <v>6673</v>
      </c>
      <c r="I2955"/>
      <c r="L2955" s="83"/>
    </row>
    <row r="2956" spans="1:12" x14ac:dyDescent="0.3">
      <c r="A2956" s="77" t="s">
        <v>6675</v>
      </c>
      <c r="B2956" s="77" t="s">
        <v>6676</v>
      </c>
      <c r="C2956" s="77" t="s">
        <v>809</v>
      </c>
      <c r="D2956" s="79"/>
      <c r="F2956" s="77" t="s">
        <v>809</v>
      </c>
      <c r="G2956" s="77" t="s">
        <v>6675</v>
      </c>
      <c r="I2956"/>
      <c r="L2956" s="83"/>
    </row>
    <row r="2957" spans="1:12" x14ac:dyDescent="0.3">
      <c r="A2957" s="77" t="s">
        <v>6677</v>
      </c>
      <c r="B2957" s="77" t="s">
        <v>6678</v>
      </c>
      <c r="C2957" s="77" t="s">
        <v>820</v>
      </c>
      <c r="D2957" s="79"/>
      <c r="F2957" s="77" t="s">
        <v>820</v>
      </c>
      <c r="G2957" s="77" t="s">
        <v>6677</v>
      </c>
      <c r="I2957"/>
      <c r="L2957" s="83"/>
    </row>
    <row r="2958" spans="1:12" x14ac:dyDescent="0.3">
      <c r="A2958" s="77" t="s">
        <v>6679</v>
      </c>
      <c r="B2958" s="77" t="s">
        <v>6680</v>
      </c>
      <c r="C2958" s="77" t="s">
        <v>837</v>
      </c>
      <c r="D2958" s="79"/>
      <c r="F2958" s="77" t="s">
        <v>837</v>
      </c>
      <c r="G2958" s="77" t="s">
        <v>6679</v>
      </c>
      <c r="I2958"/>
      <c r="L2958" s="83"/>
    </row>
    <row r="2959" spans="1:12" x14ac:dyDescent="0.3">
      <c r="A2959" s="77" t="s">
        <v>6681</v>
      </c>
      <c r="B2959" s="77" t="s">
        <v>6682</v>
      </c>
      <c r="C2959" s="77" t="s">
        <v>687</v>
      </c>
      <c r="D2959" s="79"/>
      <c r="F2959" s="77" t="s">
        <v>687</v>
      </c>
      <c r="G2959" s="77" t="s">
        <v>6681</v>
      </c>
      <c r="I2959"/>
      <c r="L2959" s="83"/>
    </row>
    <row r="2960" spans="1:12" x14ac:dyDescent="0.3">
      <c r="A2960" s="77" t="s">
        <v>6683</v>
      </c>
      <c r="B2960" s="77" t="s">
        <v>6684</v>
      </c>
      <c r="C2960" s="77" t="s">
        <v>746</v>
      </c>
      <c r="D2960" s="79"/>
      <c r="F2960" s="77" t="s">
        <v>746</v>
      </c>
      <c r="G2960" s="77" t="s">
        <v>6683</v>
      </c>
      <c r="I2960"/>
      <c r="L2960" s="83"/>
    </row>
    <row r="2961" spans="1:12" x14ac:dyDescent="0.3">
      <c r="A2961" s="77" t="s">
        <v>6685</v>
      </c>
      <c r="B2961" s="77" t="s">
        <v>6686</v>
      </c>
      <c r="C2961" s="77" t="s">
        <v>963</v>
      </c>
      <c r="D2961" s="79"/>
      <c r="F2961" s="77" t="s">
        <v>963</v>
      </c>
      <c r="G2961" s="77" t="s">
        <v>6685</v>
      </c>
      <c r="I2961"/>
      <c r="L2961" s="83"/>
    </row>
    <row r="2962" spans="1:12" x14ac:dyDescent="0.3">
      <c r="A2962" s="77" t="s">
        <v>6687</v>
      </c>
      <c r="B2962" s="77" t="s">
        <v>6688</v>
      </c>
      <c r="C2962" s="77" t="s">
        <v>963</v>
      </c>
      <c r="D2962" s="79"/>
      <c r="F2962" s="77" t="s">
        <v>963</v>
      </c>
      <c r="G2962" s="77" t="s">
        <v>6687</v>
      </c>
      <c r="I2962"/>
      <c r="L2962" s="83"/>
    </row>
    <row r="2963" spans="1:12" x14ac:dyDescent="0.3">
      <c r="A2963" s="77" t="s">
        <v>6689</v>
      </c>
      <c r="B2963" s="77" t="s">
        <v>6690</v>
      </c>
      <c r="C2963" s="77" t="s">
        <v>740</v>
      </c>
      <c r="D2963" s="79"/>
      <c r="F2963" s="77" t="s">
        <v>740</v>
      </c>
      <c r="G2963" s="77" t="s">
        <v>6689</v>
      </c>
      <c r="I2963"/>
      <c r="L2963" s="83"/>
    </row>
    <row r="2964" spans="1:12" x14ac:dyDescent="0.3">
      <c r="A2964" s="77" t="s">
        <v>6691</v>
      </c>
      <c r="B2964" s="77" t="s">
        <v>6692</v>
      </c>
      <c r="C2964" s="77" t="s">
        <v>714</v>
      </c>
      <c r="D2964" s="79"/>
      <c r="F2964" s="77" t="s">
        <v>714</v>
      </c>
      <c r="G2964" s="77" t="s">
        <v>6691</v>
      </c>
      <c r="I2964"/>
      <c r="L2964" s="83"/>
    </row>
    <row r="2965" spans="1:12" x14ac:dyDescent="0.3">
      <c r="A2965" s="77" t="s">
        <v>6693</v>
      </c>
      <c r="B2965" s="77" t="s">
        <v>6694</v>
      </c>
      <c r="C2965" s="77" t="s">
        <v>873</v>
      </c>
      <c r="D2965" s="79"/>
      <c r="F2965" s="77" t="s">
        <v>873</v>
      </c>
      <c r="G2965" s="77" t="s">
        <v>6693</v>
      </c>
      <c r="I2965"/>
      <c r="L2965" s="83"/>
    </row>
    <row r="2966" spans="1:12" x14ac:dyDescent="0.3">
      <c r="A2966" s="77" t="s">
        <v>6695</v>
      </c>
      <c r="B2966" s="77" t="s">
        <v>6696</v>
      </c>
      <c r="C2966" s="77" t="s">
        <v>767</v>
      </c>
      <c r="D2966" s="79"/>
      <c r="F2966" s="77" t="s">
        <v>767</v>
      </c>
      <c r="G2966" s="77" t="s">
        <v>6695</v>
      </c>
      <c r="I2966"/>
      <c r="L2966" s="83"/>
    </row>
    <row r="2967" spans="1:12" x14ac:dyDescent="0.3">
      <c r="A2967" s="77" t="s">
        <v>6697</v>
      </c>
      <c r="B2967" s="77" t="s">
        <v>6698</v>
      </c>
      <c r="C2967" s="77" t="s">
        <v>963</v>
      </c>
      <c r="D2967" s="79"/>
      <c r="F2967" s="77" t="s">
        <v>963</v>
      </c>
      <c r="G2967" s="77" t="s">
        <v>6697</v>
      </c>
      <c r="I2967"/>
      <c r="L2967" s="83"/>
    </row>
    <row r="2968" spans="1:12" x14ac:dyDescent="0.3">
      <c r="A2968" s="77" t="s">
        <v>6699</v>
      </c>
      <c r="B2968" s="77" t="s">
        <v>6700</v>
      </c>
      <c r="C2968" s="77" t="s">
        <v>766</v>
      </c>
      <c r="D2968" s="79"/>
      <c r="F2968" s="77" t="s">
        <v>766</v>
      </c>
      <c r="G2968" s="77" t="s">
        <v>6699</v>
      </c>
      <c r="I2968"/>
      <c r="L2968" s="83"/>
    </row>
    <row r="2969" spans="1:12" x14ac:dyDescent="0.3">
      <c r="A2969" s="77" t="s">
        <v>6701</v>
      </c>
      <c r="B2969" s="77" t="s">
        <v>6702</v>
      </c>
      <c r="C2969" s="77" t="s">
        <v>908</v>
      </c>
      <c r="D2969" s="79"/>
      <c r="F2969" s="77" t="s">
        <v>908</v>
      </c>
      <c r="G2969" s="77" t="s">
        <v>6701</v>
      </c>
      <c r="I2969"/>
      <c r="L2969" s="83"/>
    </row>
    <row r="2970" spans="1:12" x14ac:dyDescent="0.3">
      <c r="A2970" s="77" t="s">
        <v>6703</v>
      </c>
      <c r="B2970" s="77" t="s">
        <v>6704</v>
      </c>
      <c r="C2970" s="77" t="s">
        <v>714</v>
      </c>
      <c r="D2970" s="79"/>
      <c r="F2970" s="77" t="s">
        <v>714</v>
      </c>
      <c r="G2970" s="77" t="s">
        <v>6703</v>
      </c>
      <c r="I2970"/>
      <c r="L2970" s="83"/>
    </row>
    <row r="2971" spans="1:12" x14ac:dyDescent="0.3">
      <c r="A2971" s="77" t="s">
        <v>6705</v>
      </c>
      <c r="B2971" s="77" t="s">
        <v>6706</v>
      </c>
      <c r="C2971" s="77" t="s">
        <v>714</v>
      </c>
      <c r="D2971" s="79"/>
      <c r="F2971" s="77" t="s">
        <v>714</v>
      </c>
      <c r="G2971" s="77" t="s">
        <v>6705</v>
      </c>
      <c r="I2971"/>
      <c r="L2971" s="83"/>
    </row>
    <row r="2972" spans="1:12" x14ac:dyDescent="0.3">
      <c r="A2972" s="77" t="s">
        <v>6707</v>
      </c>
      <c r="B2972" s="77" t="s">
        <v>6708</v>
      </c>
      <c r="C2972" s="77" t="s">
        <v>671</v>
      </c>
      <c r="D2972" s="79"/>
      <c r="F2972" s="77" t="s">
        <v>671</v>
      </c>
      <c r="G2972" s="77" t="s">
        <v>6707</v>
      </c>
      <c r="I2972"/>
      <c r="L2972" s="83"/>
    </row>
    <row r="2973" spans="1:12" x14ac:dyDescent="0.3">
      <c r="A2973" s="77" t="s">
        <v>6709</v>
      </c>
      <c r="B2973" s="77" t="s">
        <v>6710</v>
      </c>
      <c r="C2973" s="77" t="s">
        <v>934</v>
      </c>
      <c r="D2973" s="79"/>
      <c r="F2973" s="77" t="s">
        <v>934</v>
      </c>
      <c r="G2973" s="77" t="s">
        <v>6709</v>
      </c>
      <c r="I2973"/>
      <c r="L2973" s="83"/>
    </row>
    <row r="2974" spans="1:12" x14ac:dyDescent="0.3">
      <c r="A2974" s="77" t="s">
        <v>6711</v>
      </c>
      <c r="B2974" s="77" t="s">
        <v>6712</v>
      </c>
      <c r="C2974" s="77" t="s">
        <v>719</v>
      </c>
      <c r="D2974" s="79"/>
      <c r="F2974" s="77" t="s">
        <v>719</v>
      </c>
      <c r="G2974" s="77" t="s">
        <v>6711</v>
      </c>
      <c r="I2974"/>
      <c r="L2974" s="83"/>
    </row>
    <row r="2975" spans="1:12" x14ac:dyDescent="0.3">
      <c r="A2975" s="77" t="s">
        <v>6713</v>
      </c>
      <c r="B2975" s="77" t="s">
        <v>6714</v>
      </c>
      <c r="C2975" s="77" t="s">
        <v>719</v>
      </c>
      <c r="D2975" s="79"/>
      <c r="F2975" s="77" t="s">
        <v>719</v>
      </c>
      <c r="G2975" s="77" t="s">
        <v>6713</v>
      </c>
      <c r="I2975"/>
      <c r="L2975" s="83"/>
    </row>
    <row r="2976" spans="1:12" x14ac:dyDescent="0.3">
      <c r="A2976" s="77" t="s">
        <v>6715</v>
      </c>
      <c r="B2976" s="77" t="s">
        <v>6716</v>
      </c>
      <c r="C2976" s="77" t="s">
        <v>746</v>
      </c>
      <c r="D2976" s="79"/>
      <c r="F2976" s="77" t="s">
        <v>746</v>
      </c>
      <c r="G2976" s="77" t="s">
        <v>6715</v>
      </c>
      <c r="I2976"/>
      <c r="L2976" s="83"/>
    </row>
    <row r="2977" spans="1:12" x14ac:dyDescent="0.3">
      <c r="A2977" s="77" t="s">
        <v>6717</v>
      </c>
      <c r="B2977" s="77" t="s">
        <v>6718</v>
      </c>
      <c r="C2977" s="77" t="s">
        <v>922</v>
      </c>
      <c r="D2977" s="79"/>
      <c r="F2977" s="77" t="s">
        <v>922</v>
      </c>
      <c r="G2977" s="77" t="s">
        <v>6717</v>
      </c>
      <c r="I2977"/>
      <c r="L2977" s="83"/>
    </row>
    <row r="2978" spans="1:12" x14ac:dyDescent="0.3">
      <c r="A2978" s="77" t="s">
        <v>6719</v>
      </c>
      <c r="B2978" s="77" t="s">
        <v>6720</v>
      </c>
      <c r="C2978" s="77" t="s">
        <v>746</v>
      </c>
      <c r="D2978" s="79"/>
      <c r="F2978" s="77" t="s">
        <v>746</v>
      </c>
      <c r="G2978" s="77" t="s">
        <v>6719</v>
      </c>
      <c r="I2978"/>
      <c r="L2978" s="83"/>
    </row>
    <row r="2979" spans="1:12" x14ac:dyDescent="0.3">
      <c r="A2979" s="77" t="s">
        <v>6721</v>
      </c>
      <c r="B2979" s="77" t="s">
        <v>6722</v>
      </c>
      <c r="C2979" s="77" t="s">
        <v>767</v>
      </c>
      <c r="D2979" s="79"/>
      <c r="F2979" s="77" t="s">
        <v>767</v>
      </c>
      <c r="G2979" s="77" t="s">
        <v>6721</v>
      </c>
      <c r="I2979"/>
      <c r="L2979" s="83"/>
    </row>
    <row r="2980" spans="1:12" x14ac:dyDescent="0.3">
      <c r="A2980" s="77" t="s">
        <v>6723</v>
      </c>
      <c r="B2980" s="77" t="s">
        <v>6724</v>
      </c>
      <c r="C2980" s="77" t="s">
        <v>671</v>
      </c>
      <c r="D2980" s="79"/>
      <c r="F2980" s="77" t="s">
        <v>671</v>
      </c>
      <c r="G2980" s="77" t="s">
        <v>6723</v>
      </c>
      <c r="I2980"/>
      <c r="L2980" s="83"/>
    </row>
    <row r="2981" spans="1:12" x14ac:dyDescent="0.3">
      <c r="A2981" s="77" t="s">
        <v>6725</v>
      </c>
      <c r="B2981" s="77" t="s">
        <v>6726</v>
      </c>
      <c r="C2981" s="77" t="s">
        <v>683</v>
      </c>
      <c r="D2981" s="79"/>
      <c r="F2981" s="77" t="s">
        <v>683</v>
      </c>
      <c r="G2981" s="77" t="s">
        <v>6725</v>
      </c>
      <c r="I2981"/>
      <c r="L2981" s="83"/>
    </row>
    <row r="2982" spans="1:12" x14ac:dyDescent="0.3">
      <c r="A2982" s="77" t="s">
        <v>6727</v>
      </c>
      <c r="B2982" s="77" t="s">
        <v>6728</v>
      </c>
      <c r="C2982" s="77" t="s">
        <v>809</v>
      </c>
      <c r="D2982" s="79"/>
      <c r="F2982" s="77" t="s">
        <v>809</v>
      </c>
      <c r="G2982" s="77" t="s">
        <v>6727</v>
      </c>
      <c r="I2982"/>
      <c r="L2982" s="83"/>
    </row>
    <row r="2983" spans="1:12" x14ac:dyDescent="0.3">
      <c r="A2983" s="77" t="s">
        <v>6729</v>
      </c>
      <c r="B2983" s="77" t="s">
        <v>6730</v>
      </c>
      <c r="C2983" s="77" t="s">
        <v>726</v>
      </c>
      <c r="D2983" s="79"/>
      <c r="F2983" s="77" t="s">
        <v>726</v>
      </c>
      <c r="G2983" s="77" t="s">
        <v>6729</v>
      </c>
      <c r="I2983"/>
      <c r="L2983" s="83"/>
    </row>
    <row r="2984" spans="1:12" x14ac:dyDescent="0.3">
      <c r="A2984" s="77" t="s">
        <v>6731</v>
      </c>
      <c r="B2984" s="77" t="s">
        <v>6732</v>
      </c>
      <c r="C2984" s="77" t="s">
        <v>702</v>
      </c>
      <c r="D2984" s="79"/>
      <c r="F2984" s="77" t="s">
        <v>702</v>
      </c>
      <c r="G2984" s="77" t="s">
        <v>6731</v>
      </c>
      <c r="I2984"/>
      <c r="L2984" s="83"/>
    </row>
    <row r="2985" spans="1:12" x14ac:dyDescent="0.3">
      <c r="A2985" s="77" t="s">
        <v>6733</v>
      </c>
      <c r="B2985" s="77" t="s">
        <v>6734</v>
      </c>
      <c r="C2985" s="77" t="s">
        <v>761</v>
      </c>
      <c r="D2985" s="79"/>
      <c r="F2985" s="77" t="s">
        <v>761</v>
      </c>
      <c r="G2985" s="77" t="s">
        <v>6733</v>
      </c>
      <c r="I2985"/>
      <c r="L2985" s="83"/>
    </row>
    <row r="2986" spans="1:12" x14ac:dyDescent="0.3">
      <c r="A2986" s="77" t="s">
        <v>6735</v>
      </c>
      <c r="B2986" s="77" t="s">
        <v>6736</v>
      </c>
      <c r="C2986" s="77" t="s">
        <v>767</v>
      </c>
      <c r="D2986" s="79"/>
      <c r="F2986" s="77" t="s">
        <v>767</v>
      </c>
      <c r="G2986" s="77" t="s">
        <v>6735</v>
      </c>
      <c r="I2986"/>
      <c r="L2986" s="83"/>
    </row>
    <row r="2987" spans="1:12" x14ac:dyDescent="0.3">
      <c r="A2987" s="77" t="s">
        <v>6737</v>
      </c>
      <c r="B2987" s="77" t="s">
        <v>6738</v>
      </c>
      <c r="C2987" s="77" t="s">
        <v>926</v>
      </c>
      <c r="D2987" s="79"/>
      <c r="F2987" s="77" t="s">
        <v>926</v>
      </c>
      <c r="G2987" s="77" t="s">
        <v>6737</v>
      </c>
      <c r="I2987"/>
      <c r="L2987" s="83"/>
    </row>
    <row r="2988" spans="1:12" x14ac:dyDescent="0.3">
      <c r="A2988" s="77" t="s">
        <v>6739</v>
      </c>
      <c r="B2988" s="77" t="s">
        <v>6740</v>
      </c>
      <c r="C2988" s="77" t="s">
        <v>743</v>
      </c>
      <c r="D2988" s="79"/>
      <c r="F2988" s="77" t="s">
        <v>743</v>
      </c>
      <c r="G2988" s="77" t="s">
        <v>6739</v>
      </c>
      <c r="I2988"/>
      <c r="L2988" s="83"/>
    </row>
    <row r="2989" spans="1:12" x14ac:dyDescent="0.3">
      <c r="A2989" s="77" t="s">
        <v>6741</v>
      </c>
      <c r="B2989" s="77" t="s">
        <v>6742</v>
      </c>
      <c r="C2989" s="77" t="s">
        <v>671</v>
      </c>
      <c r="D2989" s="79"/>
      <c r="F2989" s="77" t="s">
        <v>671</v>
      </c>
      <c r="G2989" s="77" t="s">
        <v>6741</v>
      </c>
      <c r="I2989"/>
      <c r="L2989" s="83"/>
    </row>
    <row r="2990" spans="1:12" x14ac:dyDescent="0.3">
      <c r="A2990" s="77" t="s">
        <v>6743</v>
      </c>
      <c r="B2990" s="77" t="s">
        <v>6744</v>
      </c>
      <c r="C2990" s="77" t="s">
        <v>893</v>
      </c>
      <c r="D2990" s="79"/>
      <c r="F2990" s="77" t="s">
        <v>893</v>
      </c>
      <c r="G2990" s="77" t="s">
        <v>6743</v>
      </c>
      <c r="I2990"/>
      <c r="L2990" s="83"/>
    </row>
    <row r="2991" spans="1:12" x14ac:dyDescent="0.3">
      <c r="A2991" s="77" t="s">
        <v>6745</v>
      </c>
      <c r="B2991" s="77" t="s">
        <v>6746</v>
      </c>
      <c r="C2991" s="77" t="s">
        <v>840</v>
      </c>
      <c r="D2991" s="79"/>
      <c r="F2991" s="77" t="s">
        <v>840</v>
      </c>
      <c r="G2991" s="77" t="s">
        <v>6745</v>
      </c>
      <c r="I2991"/>
      <c r="L2991" s="83"/>
    </row>
    <row r="2992" spans="1:12" x14ac:dyDescent="0.3">
      <c r="A2992" s="77" t="s">
        <v>6747</v>
      </c>
      <c r="B2992" s="77" t="s">
        <v>6748</v>
      </c>
      <c r="C2992" s="77" t="s">
        <v>761</v>
      </c>
      <c r="D2992" s="79"/>
      <c r="F2992" s="77" t="s">
        <v>761</v>
      </c>
      <c r="G2992" s="77" t="s">
        <v>6747</v>
      </c>
      <c r="I2992"/>
      <c r="L2992" s="83"/>
    </row>
    <row r="2993" spans="1:12" x14ac:dyDescent="0.3">
      <c r="A2993" s="77" t="s">
        <v>6749</v>
      </c>
      <c r="B2993" s="77" t="s">
        <v>6750</v>
      </c>
      <c r="C2993" s="77" t="s">
        <v>940</v>
      </c>
      <c r="D2993" s="79"/>
      <c r="F2993" s="77" t="s">
        <v>940</v>
      </c>
      <c r="G2993" s="77" t="s">
        <v>6749</v>
      </c>
      <c r="I2993"/>
      <c r="L2993" s="83"/>
    </row>
    <row r="2994" spans="1:12" x14ac:dyDescent="0.3">
      <c r="A2994" s="77" t="s">
        <v>6751</v>
      </c>
      <c r="B2994" s="77" t="s">
        <v>6752</v>
      </c>
      <c r="C2994" s="77" t="s">
        <v>829</v>
      </c>
      <c r="D2994" s="79"/>
      <c r="F2994" s="77" t="s">
        <v>829</v>
      </c>
      <c r="G2994" s="77" t="s">
        <v>6751</v>
      </c>
      <c r="I2994"/>
      <c r="L2994" s="83"/>
    </row>
    <row r="2995" spans="1:12" x14ac:dyDescent="0.3">
      <c r="A2995" s="77" t="s">
        <v>6753</v>
      </c>
      <c r="B2995" s="77" t="s">
        <v>6754</v>
      </c>
      <c r="C2995" s="77" t="s">
        <v>671</v>
      </c>
      <c r="D2995" s="79"/>
      <c r="F2995" s="77" t="s">
        <v>671</v>
      </c>
      <c r="G2995" s="77" t="s">
        <v>6753</v>
      </c>
      <c r="I2995"/>
      <c r="L2995" s="83"/>
    </row>
    <row r="2996" spans="1:12" x14ac:dyDescent="0.3">
      <c r="A2996" s="77" t="s">
        <v>6755</v>
      </c>
      <c r="B2996" s="77" t="s">
        <v>6756</v>
      </c>
      <c r="C2996" s="77" t="s">
        <v>671</v>
      </c>
      <c r="D2996" s="79"/>
      <c r="F2996" s="77" t="s">
        <v>671</v>
      </c>
      <c r="G2996" s="77" t="s">
        <v>6755</v>
      </c>
      <c r="I2996"/>
      <c r="L2996" s="83"/>
    </row>
    <row r="2997" spans="1:12" x14ac:dyDescent="0.3">
      <c r="A2997" s="77" t="s">
        <v>6757</v>
      </c>
      <c r="B2997" s="77" t="s">
        <v>6758</v>
      </c>
      <c r="C2997" s="77" t="s">
        <v>671</v>
      </c>
      <c r="D2997" s="79"/>
      <c r="F2997" s="77" t="s">
        <v>671</v>
      </c>
      <c r="G2997" s="77" t="s">
        <v>6757</v>
      </c>
      <c r="I2997"/>
      <c r="L2997" s="83"/>
    </row>
    <row r="2998" spans="1:12" x14ac:dyDescent="0.3">
      <c r="A2998" s="77" t="s">
        <v>6759</v>
      </c>
      <c r="B2998" s="77" t="s">
        <v>6760</v>
      </c>
      <c r="C2998" s="77" t="s">
        <v>868</v>
      </c>
      <c r="D2998" s="79"/>
      <c r="F2998" s="77" t="s">
        <v>868</v>
      </c>
      <c r="G2998" s="77" t="s">
        <v>6759</v>
      </c>
      <c r="I2998"/>
      <c r="L2998" s="83"/>
    </row>
    <row r="2999" spans="1:12" x14ac:dyDescent="0.3">
      <c r="A2999" s="77" t="s">
        <v>6761</v>
      </c>
      <c r="B2999" s="77" t="s">
        <v>6762</v>
      </c>
      <c r="C2999" s="77" t="s">
        <v>714</v>
      </c>
      <c r="D2999" s="79"/>
      <c r="F2999" s="77" t="s">
        <v>714</v>
      </c>
      <c r="G2999" s="77" t="s">
        <v>6761</v>
      </c>
      <c r="I2999"/>
      <c r="L2999" s="83"/>
    </row>
    <row r="3000" spans="1:12" x14ac:dyDescent="0.3">
      <c r="A3000" s="77" t="s">
        <v>6763</v>
      </c>
      <c r="B3000" s="77" t="s">
        <v>6764</v>
      </c>
      <c r="C3000" s="77" t="s">
        <v>833</v>
      </c>
      <c r="D3000" s="79"/>
      <c r="F3000" s="77" t="s">
        <v>833</v>
      </c>
      <c r="G3000" s="77" t="s">
        <v>6763</v>
      </c>
      <c r="I3000"/>
      <c r="L3000" s="83"/>
    </row>
    <row r="3001" spans="1:12" x14ac:dyDescent="0.3">
      <c r="A3001" s="77" t="s">
        <v>6765</v>
      </c>
      <c r="B3001" s="77" t="s">
        <v>6766</v>
      </c>
      <c r="C3001" s="77" t="s">
        <v>725</v>
      </c>
      <c r="D3001" s="79"/>
      <c r="F3001" s="77" t="s">
        <v>725</v>
      </c>
      <c r="G3001" s="77" t="s">
        <v>6765</v>
      </c>
      <c r="I3001"/>
      <c r="L3001" s="83"/>
    </row>
    <row r="3002" spans="1:12" x14ac:dyDescent="0.3">
      <c r="A3002" s="77" t="s">
        <v>6767</v>
      </c>
      <c r="B3002" s="77" t="s">
        <v>6768</v>
      </c>
      <c r="C3002" s="77" t="s">
        <v>719</v>
      </c>
      <c r="D3002" s="79"/>
      <c r="F3002" s="77" t="s">
        <v>719</v>
      </c>
      <c r="G3002" s="77" t="s">
        <v>6767</v>
      </c>
      <c r="I3002"/>
      <c r="L3002" s="83"/>
    </row>
    <row r="3003" spans="1:12" x14ac:dyDescent="0.3">
      <c r="A3003" s="77" t="s">
        <v>6769</v>
      </c>
      <c r="B3003" s="77" t="s">
        <v>6770</v>
      </c>
      <c r="C3003" s="77" t="s">
        <v>829</v>
      </c>
      <c r="D3003" s="79"/>
      <c r="F3003" s="77" t="s">
        <v>829</v>
      </c>
      <c r="G3003" s="77" t="s">
        <v>6769</v>
      </c>
      <c r="I3003"/>
      <c r="L3003" s="83"/>
    </row>
    <row r="3004" spans="1:12" x14ac:dyDescent="0.3">
      <c r="A3004" s="77" t="s">
        <v>6771</v>
      </c>
      <c r="B3004" s="77" t="s">
        <v>6772</v>
      </c>
      <c r="C3004" s="77" t="s">
        <v>873</v>
      </c>
      <c r="D3004" s="79"/>
      <c r="F3004" s="77" t="s">
        <v>873</v>
      </c>
      <c r="G3004" s="77" t="s">
        <v>6771</v>
      </c>
      <c r="I3004"/>
      <c r="L3004" s="83"/>
    </row>
    <row r="3005" spans="1:12" x14ac:dyDescent="0.3">
      <c r="A3005" s="77" t="s">
        <v>6773</v>
      </c>
      <c r="B3005" s="77" t="s">
        <v>6774</v>
      </c>
      <c r="C3005" s="77" t="s">
        <v>736</v>
      </c>
      <c r="D3005" s="79"/>
      <c r="F3005" s="77" t="s">
        <v>736</v>
      </c>
      <c r="G3005" s="77" t="s">
        <v>6773</v>
      </c>
      <c r="I3005"/>
      <c r="L3005" s="83"/>
    </row>
    <row r="3006" spans="1:12" x14ac:dyDescent="0.3">
      <c r="A3006" s="77" t="s">
        <v>6775</v>
      </c>
      <c r="B3006" s="77" t="s">
        <v>6776</v>
      </c>
      <c r="C3006" s="77" t="s">
        <v>736</v>
      </c>
      <c r="D3006" s="79"/>
      <c r="F3006" s="77" t="s">
        <v>736</v>
      </c>
      <c r="G3006" s="77" t="s">
        <v>6775</v>
      </c>
      <c r="I3006"/>
      <c r="L3006" s="83"/>
    </row>
    <row r="3007" spans="1:12" x14ac:dyDescent="0.3">
      <c r="A3007" s="77" t="s">
        <v>6777</v>
      </c>
      <c r="B3007" s="77" t="s">
        <v>6778</v>
      </c>
      <c r="C3007" s="77" t="s">
        <v>766</v>
      </c>
      <c r="D3007" s="79"/>
      <c r="F3007" s="77" t="s">
        <v>766</v>
      </c>
      <c r="G3007" s="77" t="s">
        <v>6777</v>
      </c>
      <c r="I3007"/>
      <c r="L3007" s="83"/>
    </row>
    <row r="3008" spans="1:12" x14ac:dyDescent="0.3">
      <c r="A3008" s="77" t="s">
        <v>6779</v>
      </c>
      <c r="B3008" s="77" t="s">
        <v>6780</v>
      </c>
      <c r="C3008" s="77" t="s">
        <v>809</v>
      </c>
      <c r="D3008" s="79"/>
      <c r="F3008" s="77" t="s">
        <v>809</v>
      </c>
      <c r="G3008" s="77" t="s">
        <v>6779</v>
      </c>
      <c r="I3008"/>
      <c r="L3008" s="83"/>
    </row>
    <row r="3009" spans="1:12" x14ac:dyDescent="0.3">
      <c r="A3009" s="77" t="s">
        <v>6781</v>
      </c>
      <c r="B3009" s="77" t="s">
        <v>6782</v>
      </c>
      <c r="C3009" s="77" t="s">
        <v>953</v>
      </c>
      <c r="D3009" s="79"/>
      <c r="F3009" s="77" t="s">
        <v>953</v>
      </c>
      <c r="G3009" s="77" t="s">
        <v>6781</v>
      </c>
      <c r="I3009"/>
      <c r="L3009" s="83"/>
    </row>
    <row r="3010" spans="1:12" x14ac:dyDescent="0.3">
      <c r="A3010" s="77" t="s">
        <v>6783</v>
      </c>
      <c r="B3010" s="77" t="s">
        <v>6784</v>
      </c>
      <c r="C3010" s="77" t="s">
        <v>746</v>
      </c>
      <c r="D3010" s="79"/>
      <c r="F3010" s="77" t="s">
        <v>746</v>
      </c>
      <c r="G3010" s="77" t="s">
        <v>6783</v>
      </c>
      <c r="I3010"/>
      <c r="L3010" s="83"/>
    </row>
    <row r="3011" spans="1:12" x14ac:dyDescent="0.3">
      <c r="A3011" s="77" t="s">
        <v>6785</v>
      </c>
      <c r="B3011" s="77" t="s">
        <v>6786</v>
      </c>
      <c r="C3011" s="77" t="s">
        <v>671</v>
      </c>
      <c r="D3011" s="79"/>
      <c r="F3011" s="77" t="s">
        <v>671</v>
      </c>
      <c r="G3011" s="77" t="s">
        <v>6785</v>
      </c>
      <c r="I3011"/>
      <c r="L3011" s="83"/>
    </row>
    <row r="3012" spans="1:12" x14ac:dyDescent="0.3">
      <c r="A3012" s="77" t="s">
        <v>6787</v>
      </c>
      <c r="B3012" s="77" t="s">
        <v>6788</v>
      </c>
      <c r="C3012" s="77" t="s">
        <v>699</v>
      </c>
      <c r="D3012" s="79"/>
      <c r="F3012" s="77" t="s">
        <v>699</v>
      </c>
      <c r="G3012" s="77" t="s">
        <v>6787</v>
      </c>
      <c r="I3012"/>
      <c r="L3012" s="83"/>
    </row>
    <row r="3013" spans="1:12" x14ac:dyDescent="0.3">
      <c r="A3013" s="77" t="s">
        <v>6789</v>
      </c>
      <c r="B3013" s="77" t="s">
        <v>6790</v>
      </c>
      <c r="C3013" s="77" t="s">
        <v>743</v>
      </c>
      <c r="D3013" s="79"/>
      <c r="F3013" s="77" t="s">
        <v>743</v>
      </c>
      <c r="G3013" s="77" t="s">
        <v>6789</v>
      </c>
      <c r="I3013"/>
      <c r="L3013" s="83"/>
    </row>
    <row r="3014" spans="1:12" x14ac:dyDescent="0.3">
      <c r="A3014" s="77" t="s">
        <v>6791</v>
      </c>
      <c r="B3014" s="77" t="s">
        <v>6792</v>
      </c>
      <c r="C3014" s="77" t="s">
        <v>695</v>
      </c>
      <c r="D3014" s="79"/>
      <c r="F3014" s="77" t="s">
        <v>695</v>
      </c>
      <c r="G3014" s="77" t="s">
        <v>6791</v>
      </c>
      <c r="I3014"/>
      <c r="L3014" s="83"/>
    </row>
    <row r="3015" spans="1:12" x14ac:dyDescent="0.3">
      <c r="A3015" s="77" t="s">
        <v>6793</v>
      </c>
      <c r="B3015" s="77" t="s">
        <v>6794</v>
      </c>
      <c r="C3015" s="77" t="s">
        <v>746</v>
      </c>
      <c r="D3015" s="79"/>
      <c r="F3015" s="77" t="s">
        <v>746</v>
      </c>
      <c r="G3015" s="77" t="s">
        <v>6793</v>
      </c>
      <c r="I3015"/>
      <c r="L3015" s="83"/>
    </row>
    <row r="3016" spans="1:12" x14ac:dyDescent="0.3">
      <c r="A3016" s="77" t="s">
        <v>6795</v>
      </c>
      <c r="B3016" s="77" t="s">
        <v>6796</v>
      </c>
      <c r="C3016" s="77" t="s">
        <v>882</v>
      </c>
      <c r="D3016" s="79"/>
      <c r="F3016" s="77" t="s">
        <v>882</v>
      </c>
      <c r="G3016" s="77" t="s">
        <v>6795</v>
      </c>
      <c r="I3016"/>
      <c r="L3016" s="83"/>
    </row>
    <row r="3017" spans="1:12" x14ac:dyDescent="0.3">
      <c r="A3017" s="77" t="s">
        <v>6797</v>
      </c>
      <c r="B3017" s="77" t="s">
        <v>6798</v>
      </c>
      <c r="C3017" s="77" t="s">
        <v>868</v>
      </c>
      <c r="D3017" s="79"/>
      <c r="F3017" s="77" t="s">
        <v>868</v>
      </c>
      <c r="G3017" s="77" t="s">
        <v>6797</v>
      </c>
      <c r="I3017"/>
      <c r="L3017" s="83"/>
    </row>
    <row r="3018" spans="1:12" x14ac:dyDescent="0.3">
      <c r="A3018" s="77" t="s">
        <v>6799</v>
      </c>
      <c r="B3018" s="77" t="s">
        <v>6800</v>
      </c>
      <c r="C3018" s="77" t="s">
        <v>766</v>
      </c>
      <c r="D3018" s="79"/>
      <c r="F3018" s="77" t="s">
        <v>766</v>
      </c>
      <c r="G3018" s="77" t="s">
        <v>6799</v>
      </c>
      <c r="I3018"/>
      <c r="L3018" s="83"/>
    </row>
    <row r="3019" spans="1:12" x14ac:dyDescent="0.3">
      <c r="A3019" s="77" t="s">
        <v>6801</v>
      </c>
      <c r="B3019" s="77" t="s">
        <v>6802</v>
      </c>
      <c r="C3019" s="77" t="s">
        <v>766</v>
      </c>
      <c r="D3019" s="79"/>
      <c r="F3019" s="77" t="s">
        <v>766</v>
      </c>
      <c r="G3019" s="77" t="s">
        <v>6801</v>
      </c>
      <c r="I3019"/>
      <c r="L3019" s="83"/>
    </row>
    <row r="3020" spans="1:12" x14ac:dyDescent="0.3">
      <c r="A3020" s="77" t="s">
        <v>6803</v>
      </c>
      <c r="B3020" s="77" t="s">
        <v>6804</v>
      </c>
      <c r="C3020" s="77" t="s">
        <v>757</v>
      </c>
      <c r="D3020" s="79"/>
      <c r="F3020" s="77" t="s">
        <v>757</v>
      </c>
      <c r="G3020" s="77" t="s">
        <v>6803</v>
      </c>
      <c r="I3020"/>
      <c r="L3020" s="83"/>
    </row>
    <row r="3021" spans="1:12" x14ac:dyDescent="0.3">
      <c r="A3021" s="77" t="s">
        <v>6805</v>
      </c>
      <c r="B3021" s="77" t="s">
        <v>6806</v>
      </c>
      <c r="C3021" s="77" t="s">
        <v>800</v>
      </c>
      <c r="D3021" s="79"/>
      <c r="F3021" s="77" t="s">
        <v>800</v>
      </c>
      <c r="G3021" s="77" t="s">
        <v>6805</v>
      </c>
      <c r="I3021"/>
      <c r="L3021" s="83"/>
    </row>
    <row r="3022" spans="1:12" x14ac:dyDescent="0.3">
      <c r="A3022" s="77" t="s">
        <v>6807</v>
      </c>
      <c r="B3022" s="77" t="s">
        <v>6808</v>
      </c>
      <c r="C3022" s="77" t="s">
        <v>868</v>
      </c>
      <c r="D3022" s="79"/>
      <c r="F3022" s="77" t="s">
        <v>868</v>
      </c>
      <c r="G3022" s="77" t="s">
        <v>6807</v>
      </c>
      <c r="I3022"/>
      <c r="L3022" s="83"/>
    </row>
    <row r="3023" spans="1:12" x14ac:dyDescent="0.3">
      <c r="A3023" s="77" t="s">
        <v>6809</v>
      </c>
      <c r="B3023" s="77" t="s">
        <v>6810</v>
      </c>
      <c r="C3023" s="77" t="s">
        <v>671</v>
      </c>
      <c r="D3023" s="79"/>
      <c r="F3023" s="77" t="s">
        <v>671</v>
      </c>
      <c r="G3023" s="77" t="s">
        <v>6809</v>
      </c>
      <c r="I3023"/>
      <c r="L3023" s="83"/>
    </row>
    <row r="3024" spans="1:12" x14ac:dyDescent="0.3">
      <c r="A3024" s="77" t="s">
        <v>6811</v>
      </c>
      <c r="B3024" s="77" t="s">
        <v>6812</v>
      </c>
      <c r="C3024" s="77" t="s">
        <v>671</v>
      </c>
      <c r="D3024" s="79"/>
      <c r="F3024" s="77" t="s">
        <v>671</v>
      </c>
      <c r="G3024" s="77" t="s">
        <v>6811</v>
      </c>
      <c r="I3024"/>
      <c r="L3024" s="83"/>
    </row>
    <row r="3025" spans="1:12" x14ac:dyDescent="0.3">
      <c r="A3025" s="77" t="s">
        <v>6813</v>
      </c>
      <c r="B3025" s="77" t="s">
        <v>6814</v>
      </c>
      <c r="C3025" s="77" t="s">
        <v>783</v>
      </c>
      <c r="D3025" s="79"/>
      <c r="F3025" s="77" t="s">
        <v>783</v>
      </c>
      <c r="G3025" s="77" t="s">
        <v>6813</v>
      </c>
      <c r="I3025"/>
      <c r="L3025" s="83"/>
    </row>
    <row r="3026" spans="1:12" x14ac:dyDescent="0.3">
      <c r="A3026" s="77" t="s">
        <v>6815</v>
      </c>
      <c r="B3026" s="77" t="s">
        <v>6816</v>
      </c>
      <c r="C3026" s="77" t="s">
        <v>707</v>
      </c>
      <c r="D3026" s="79"/>
      <c r="F3026" s="77" t="s">
        <v>707</v>
      </c>
      <c r="G3026" s="77" t="s">
        <v>6815</v>
      </c>
      <c r="I3026"/>
      <c r="L3026" s="83"/>
    </row>
    <row r="3027" spans="1:12" x14ac:dyDescent="0.3">
      <c r="A3027" s="77" t="s">
        <v>6817</v>
      </c>
      <c r="B3027" s="77" t="s">
        <v>6818</v>
      </c>
      <c r="C3027" s="77" t="s">
        <v>836</v>
      </c>
      <c r="D3027" s="79"/>
      <c r="F3027" s="77" t="s">
        <v>836</v>
      </c>
      <c r="G3027" s="77" t="s">
        <v>6817</v>
      </c>
      <c r="I3027"/>
      <c r="L3027" s="83"/>
    </row>
    <row r="3028" spans="1:12" x14ac:dyDescent="0.3">
      <c r="A3028" s="77" t="s">
        <v>6819</v>
      </c>
      <c r="B3028" s="77" t="s">
        <v>6820</v>
      </c>
      <c r="C3028" s="77" t="s">
        <v>757</v>
      </c>
      <c r="D3028" s="79"/>
      <c r="F3028" s="77" t="s">
        <v>757</v>
      </c>
      <c r="G3028" s="77" t="s">
        <v>6819</v>
      </c>
      <c r="I3028"/>
      <c r="L3028" s="83"/>
    </row>
    <row r="3029" spans="1:12" x14ac:dyDescent="0.3">
      <c r="A3029" s="77" t="s">
        <v>6821</v>
      </c>
      <c r="B3029" s="77" t="s">
        <v>6822</v>
      </c>
      <c r="C3029" s="77" t="s">
        <v>733</v>
      </c>
      <c r="D3029" s="79"/>
      <c r="F3029" s="77" t="s">
        <v>733</v>
      </c>
      <c r="G3029" s="77" t="s">
        <v>6821</v>
      </c>
      <c r="I3029"/>
      <c r="L3029" s="83"/>
    </row>
    <row r="3030" spans="1:12" x14ac:dyDescent="0.3">
      <c r="A3030" s="77" t="s">
        <v>6823</v>
      </c>
      <c r="B3030" s="77" t="s">
        <v>6824</v>
      </c>
      <c r="C3030" s="77" t="s">
        <v>746</v>
      </c>
      <c r="D3030" s="79"/>
      <c r="F3030" s="77" t="s">
        <v>746</v>
      </c>
      <c r="G3030" s="77" t="s">
        <v>6823</v>
      </c>
      <c r="I3030"/>
      <c r="L3030" s="83"/>
    </row>
    <row r="3031" spans="1:12" x14ac:dyDescent="0.3">
      <c r="A3031" s="77" t="s">
        <v>6825</v>
      </c>
      <c r="B3031" s="77" t="s">
        <v>6826</v>
      </c>
      <c r="C3031" s="77" t="s">
        <v>809</v>
      </c>
      <c r="D3031" s="79"/>
      <c r="F3031" s="77" t="s">
        <v>809</v>
      </c>
      <c r="G3031" s="77" t="s">
        <v>6825</v>
      </c>
      <c r="I3031"/>
      <c r="L3031" s="83"/>
    </row>
    <row r="3032" spans="1:12" x14ac:dyDescent="0.3">
      <c r="A3032" s="77" t="s">
        <v>6827</v>
      </c>
      <c r="B3032" s="77" t="s">
        <v>6828</v>
      </c>
      <c r="C3032" s="77" t="s">
        <v>809</v>
      </c>
      <c r="D3032" s="79"/>
      <c r="F3032" s="77" t="s">
        <v>809</v>
      </c>
      <c r="G3032" s="77" t="s">
        <v>6827</v>
      </c>
      <c r="I3032"/>
      <c r="L3032" s="83"/>
    </row>
    <row r="3033" spans="1:12" x14ac:dyDescent="0.3">
      <c r="A3033" s="77" t="s">
        <v>6829</v>
      </c>
      <c r="B3033" s="77" t="s">
        <v>6830</v>
      </c>
      <c r="C3033" s="77" t="s">
        <v>732</v>
      </c>
      <c r="D3033" s="79"/>
      <c r="F3033" s="77" t="s">
        <v>732</v>
      </c>
      <c r="G3033" s="77" t="s">
        <v>6829</v>
      </c>
      <c r="I3033"/>
      <c r="L3033" s="83"/>
    </row>
    <row r="3034" spans="1:12" x14ac:dyDescent="0.3">
      <c r="A3034" s="77" t="s">
        <v>6831</v>
      </c>
      <c r="B3034" s="77" t="s">
        <v>6832</v>
      </c>
      <c r="C3034" s="77" t="s">
        <v>682</v>
      </c>
      <c r="D3034" s="79"/>
      <c r="F3034" s="77" t="s">
        <v>682</v>
      </c>
      <c r="G3034" s="77" t="s">
        <v>6831</v>
      </c>
      <c r="I3034"/>
      <c r="L3034" s="83"/>
    </row>
    <row r="3035" spans="1:12" x14ac:dyDescent="0.3">
      <c r="A3035" s="77" t="s">
        <v>6833</v>
      </c>
      <c r="B3035" s="77" t="s">
        <v>6834</v>
      </c>
      <c r="C3035" s="77" t="s">
        <v>761</v>
      </c>
      <c r="D3035" s="79"/>
      <c r="F3035" s="77" t="s">
        <v>761</v>
      </c>
      <c r="G3035" s="77" t="s">
        <v>6833</v>
      </c>
      <c r="I3035"/>
      <c r="L3035" s="83"/>
    </row>
    <row r="3036" spans="1:12" x14ac:dyDescent="0.3">
      <c r="A3036" s="77" t="s">
        <v>6835</v>
      </c>
      <c r="B3036" s="77" t="s">
        <v>6836</v>
      </c>
      <c r="C3036" s="77" t="s">
        <v>898</v>
      </c>
      <c r="D3036" s="79"/>
      <c r="F3036" s="77" t="s">
        <v>898</v>
      </c>
      <c r="G3036" s="77" t="s">
        <v>6835</v>
      </c>
      <c r="I3036"/>
      <c r="L3036" s="83"/>
    </row>
    <row r="3037" spans="1:12" x14ac:dyDescent="0.3">
      <c r="A3037" s="77" t="s">
        <v>6837</v>
      </c>
      <c r="B3037" s="77" t="s">
        <v>6838</v>
      </c>
      <c r="C3037" s="77" t="s">
        <v>919</v>
      </c>
      <c r="D3037" s="79"/>
      <c r="F3037" s="77" t="s">
        <v>919</v>
      </c>
      <c r="G3037" s="77" t="s">
        <v>6837</v>
      </c>
      <c r="I3037"/>
      <c r="L3037" s="83"/>
    </row>
    <row r="3038" spans="1:12" x14ac:dyDescent="0.3">
      <c r="A3038" s="77" t="s">
        <v>6839</v>
      </c>
      <c r="B3038" s="77" t="s">
        <v>6840</v>
      </c>
      <c r="C3038" s="77" t="s">
        <v>732</v>
      </c>
      <c r="D3038" s="79"/>
      <c r="F3038" s="77" t="s">
        <v>732</v>
      </c>
      <c r="G3038" s="77" t="s">
        <v>6839</v>
      </c>
      <c r="I3038"/>
      <c r="L3038" s="83"/>
    </row>
    <row r="3039" spans="1:12" x14ac:dyDescent="0.3">
      <c r="A3039" s="77" t="s">
        <v>6841</v>
      </c>
      <c r="B3039" s="77" t="s">
        <v>6842</v>
      </c>
      <c r="C3039" s="77" t="s">
        <v>758</v>
      </c>
      <c r="D3039" s="79"/>
      <c r="F3039" s="77" t="s">
        <v>758</v>
      </c>
      <c r="G3039" s="77" t="s">
        <v>6841</v>
      </c>
      <c r="I3039"/>
      <c r="L3039" s="83"/>
    </row>
    <row r="3040" spans="1:12" x14ac:dyDescent="0.3">
      <c r="A3040" s="77" t="s">
        <v>6843</v>
      </c>
      <c r="B3040" s="77" t="s">
        <v>6844</v>
      </c>
      <c r="C3040" s="77" t="s">
        <v>671</v>
      </c>
      <c r="D3040" s="79"/>
      <c r="F3040" s="77" t="s">
        <v>671</v>
      </c>
      <c r="G3040" s="77" t="s">
        <v>6843</v>
      </c>
      <c r="I3040"/>
      <c r="L3040" s="83"/>
    </row>
    <row r="3041" spans="1:12" x14ac:dyDescent="0.3">
      <c r="A3041" s="77" t="s">
        <v>6845</v>
      </c>
      <c r="B3041" s="77" t="s">
        <v>6846</v>
      </c>
      <c r="C3041" s="77" t="s">
        <v>766</v>
      </c>
      <c r="D3041" s="79"/>
      <c r="F3041" s="77" t="s">
        <v>766</v>
      </c>
      <c r="G3041" s="77" t="s">
        <v>6845</v>
      </c>
      <c r="I3041"/>
      <c r="L3041" s="83"/>
    </row>
    <row r="3042" spans="1:12" x14ac:dyDescent="0.3">
      <c r="A3042" s="77" t="s">
        <v>6847</v>
      </c>
      <c r="B3042" s="77" t="s">
        <v>6848</v>
      </c>
      <c r="C3042" s="77" t="s">
        <v>679</v>
      </c>
      <c r="D3042" s="79"/>
      <c r="F3042" s="77" t="s">
        <v>679</v>
      </c>
      <c r="G3042" s="77" t="s">
        <v>6847</v>
      </c>
      <c r="I3042"/>
      <c r="L3042" s="83"/>
    </row>
    <row r="3043" spans="1:12" x14ac:dyDescent="0.3">
      <c r="A3043" s="77" t="s">
        <v>6849</v>
      </c>
      <c r="B3043" s="77" t="s">
        <v>6850</v>
      </c>
      <c r="C3043" s="77" t="s">
        <v>758</v>
      </c>
      <c r="D3043" s="79"/>
      <c r="F3043" s="77" t="s">
        <v>758</v>
      </c>
      <c r="G3043" s="77" t="s">
        <v>6849</v>
      </c>
      <c r="I3043"/>
      <c r="L3043" s="83"/>
    </row>
    <row r="3044" spans="1:12" x14ac:dyDescent="0.3">
      <c r="A3044" s="77" t="s">
        <v>6851</v>
      </c>
      <c r="B3044" s="77" t="s">
        <v>6852</v>
      </c>
      <c r="C3044" s="77" t="s">
        <v>853</v>
      </c>
      <c r="D3044" s="79"/>
      <c r="F3044" s="77" t="s">
        <v>853</v>
      </c>
      <c r="G3044" s="77" t="s">
        <v>6851</v>
      </c>
      <c r="I3044"/>
      <c r="L3044" s="83"/>
    </row>
    <row r="3045" spans="1:12" x14ac:dyDescent="0.3">
      <c r="A3045" s="77" t="s">
        <v>6853</v>
      </c>
      <c r="B3045" s="77" t="s">
        <v>6854</v>
      </c>
      <c r="C3045" s="77" t="s">
        <v>817</v>
      </c>
      <c r="D3045" s="79"/>
      <c r="F3045" s="77" t="s">
        <v>817</v>
      </c>
      <c r="G3045" s="77" t="s">
        <v>6853</v>
      </c>
      <c r="I3045"/>
      <c r="L3045" s="83"/>
    </row>
    <row r="3046" spans="1:12" x14ac:dyDescent="0.3">
      <c r="A3046" s="77" t="s">
        <v>6855</v>
      </c>
      <c r="B3046" s="77" t="s">
        <v>6856</v>
      </c>
      <c r="C3046" s="77" t="s">
        <v>809</v>
      </c>
      <c r="D3046" s="79"/>
      <c r="F3046" s="77" t="s">
        <v>809</v>
      </c>
      <c r="G3046" s="77" t="s">
        <v>6855</v>
      </c>
      <c r="I3046"/>
      <c r="L3046" s="83"/>
    </row>
    <row r="3047" spans="1:12" x14ac:dyDescent="0.3">
      <c r="A3047" s="77" t="s">
        <v>6857</v>
      </c>
      <c r="B3047" s="77" t="s">
        <v>6858</v>
      </c>
      <c r="C3047" s="77" t="s">
        <v>694</v>
      </c>
      <c r="D3047" s="79"/>
      <c r="F3047" s="77" t="s">
        <v>694</v>
      </c>
      <c r="G3047" s="77" t="s">
        <v>6857</v>
      </c>
      <c r="I3047"/>
      <c r="L3047" s="83"/>
    </row>
    <row r="3048" spans="1:12" x14ac:dyDescent="0.3">
      <c r="A3048" s="77" t="s">
        <v>6859</v>
      </c>
      <c r="B3048" s="77" t="s">
        <v>6860</v>
      </c>
      <c r="C3048" s="77" t="s">
        <v>722</v>
      </c>
      <c r="D3048" s="79"/>
      <c r="F3048" s="77" t="s">
        <v>722</v>
      </c>
      <c r="G3048" s="77" t="s">
        <v>6859</v>
      </c>
      <c r="I3048"/>
      <c r="L3048" s="83"/>
    </row>
    <row r="3049" spans="1:12" x14ac:dyDescent="0.3">
      <c r="A3049" s="77" t="s">
        <v>6861</v>
      </c>
      <c r="B3049" s="77" t="s">
        <v>6862</v>
      </c>
      <c r="C3049" s="77" t="s">
        <v>711</v>
      </c>
      <c r="D3049" s="79"/>
      <c r="F3049" s="77" t="s">
        <v>711</v>
      </c>
      <c r="G3049" s="77" t="s">
        <v>6861</v>
      </c>
      <c r="I3049"/>
      <c r="L3049" s="83"/>
    </row>
    <row r="3050" spans="1:12" x14ac:dyDescent="0.3">
      <c r="A3050" s="77" t="s">
        <v>6863</v>
      </c>
      <c r="B3050" s="77" t="s">
        <v>6864</v>
      </c>
      <c r="C3050" s="77" t="s">
        <v>687</v>
      </c>
      <c r="D3050" s="79"/>
      <c r="F3050" s="77" t="s">
        <v>687</v>
      </c>
      <c r="G3050" s="77" t="s">
        <v>6863</v>
      </c>
      <c r="I3050"/>
      <c r="L3050" s="83"/>
    </row>
    <row r="3051" spans="1:12" x14ac:dyDescent="0.3">
      <c r="A3051" s="77" t="s">
        <v>6865</v>
      </c>
      <c r="B3051" s="77" t="s">
        <v>6866</v>
      </c>
      <c r="C3051" s="77" t="s">
        <v>739</v>
      </c>
      <c r="D3051" s="79"/>
      <c r="F3051" s="77" t="s">
        <v>739</v>
      </c>
      <c r="G3051" s="77" t="s">
        <v>6865</v>
      </c>
      <c r="I3051"/>
      <c r="L3051" s="83"/>
    </row>
    <row r="3052" spans="1:12" x14ac:dyDescent="0.3">
      <c r="A3052" s="77" t="s">
        <v>6867</v>
      </c>
      <c r="B3052" s="77" t="s">
        <v>6868</v>
      </c>
      <c r="C3052" s="77" t="s">
        <v>782</v>
      </c>
      <c r="D3052" s="79"/>
      <c r="F3052" s="77" t="s">
        <v>782</v>
      </c>
      <c r="G3052" s="77" t="s">
        <v>6867</v>
      </c>
      <c r="I3052"/>
      <c r="L3052" s="83"/>
    </row>
    <row r="3053" spans="1:12" x14ac:dyDescent="0.3">
      <c r="A3053" s="77" t="s">
        <v>6869</v>
      </c>
      <c r="B3053" s="77" t="s">
        <v>6870</v>
      </c>
      <c r="C3053" s="77" t="s">
        <v>767</v>
      </c>
      <c r="D3053" s="79"/>
      <c r="F3053" s="77" t="s">
        <v>767</v>
      </c>
      <c r="G3053" s="77" t="s">
        <v>6869</v>
      </c>
      <c r="I3053"/>
      <c r="L3053" s="83"/>
    </row>
    <row r="3054" spans="1:12" x14ac:dyDescent="0.3">
      <c r="A3054" s="77" t="s">
        <v>6871</v>
      </c>
      <c r="B3054" s="77" t="s">
        <v>6872</v>
      </c>
      <c r="C3054" s="77" t="s">
        <v>754</v>
      </c>
      <c r="D3054" s="79"/>
      <c r="F3054" s="77" t="s">
        <v>754</v>
      </c>
      <c r="G3054" s="77" t="s">
        <v>6871</v>
      </c>
      <c r="I3054"/>
      <c r="L3054" s="83"/>
    </row>
    <row r="3055" spans="1:12" x14ac:dyDescent="0.3">
      <c r="A3055" s="77" t="s">
        <v>6873</v>
      </c>
      <c r="B3055" s="77" t="s">
        <v>6874</v>
      </c>
      <c r="C3055" s="77" t="s">
        <v>953</v>
      </c>
      <c r="D3055" s="79"/>
      <c r="F3055" s="77" t="s">
        <v>953</v>
      </c>
      <c r="G3055" s="77" t="s">
        <v>6873</v>
      </c>
      <c r="I3055"/>
      <c r="L3055" s="83"/>
    </row>
    <row r="3056" spans="1:12" x14ac:dyDescent="0.3">
      <c r="A3056" s="77" t="s">
        <v>6875</v>
      </c>
      <c r="B3056" s="77" t="s">
        <v>6876</v>
      </c>
      <c r="C3056" s="77" t="s">
        <v>829</v>
      </c>
      <c r="D3056" s="79"/>
      <c r="F3056" s="77" t="s">
        <v>829</v>
      </c>
      <c r="G3056" s="77" t="s">
        <v>6875</v>
      </c>
      <c r="I3056"/>
      <c r="L3056" s="83"/>
    </row>
    <row r="3057" spans="1:12" x14ac:dyDescent="0.3">
      <c r="A3057" s="77" t="s">
        <v>6877</v>
      </c>
      <c r="B3057" s="77" t="s">
        <v>6878</v>
      </c>
      <c r="C3057" s="77" t="s">
        <v>714</v>
      </c>
      <c r="D3057" s="79"/>
      <c r="F3057" s="77" t="s">
        <v>714</v>
      </c>
      <c r="G3057" s="77" t="s">
        <v>6877</v>
      </c>
      <c r="I3057"/>
      <c r="L3057" s="83"/>
    </row>
    <row r="3058" spans="1:12" x14ac:dyDescent="0.3">
      <c r="A3058" s="77" t="s">
        <v>6879</v>
      </c>
      <c r="B3058" s="77" t="s">
        <v>6880</v>
      </c>
      <c r="C3058" s="77" t="s">
        <v>678</v>
      </c>
      <c r="D3058" s="79"/>
      <c r="F3058" s="77" t="s">
        <v>678</v>
      </c>
      <c r="G3058" s="77" t="s">
        <v>6879</v>
      </c>
      <c r="I3058"/>
      <c r="L3058" s="83"/>
    </row>
    <row r="3059" spans="1:12" x14ac:dyDescent="0.3">
      <c r="A3059" s="77" t="s">
        <v>6881</v>
      </c>
      <c r="B3059" s="77" t="s">
        <v>6882</v>
      </c>
      <c r="C3059" s="77" t="s">
        <v>853</v>
      </c>
      <c r="D3059" s="79"/>
      <c r="F3059" s="77" t="s">
        <v>853</v>
      </c>
      <c r="G3059" s="77" t="s">
        <v>6881</v>
      </c>
      <c r="I3059"/>
      <c r="L3059" s="83"/>
    </row>
    <row r="3060" spans="1:12" x14ac:dyDescent="0.3">
      <c r="A3060" s="77" t="s">
        <v>6883</v>
      </c>
      <c r="B3060" s="77" t="s">
        <v>6884</v>
      </c>
      <c r="C3060" s="77" t="s">
        <v>733</v>
      </c>
      <c r="D3060" s="79"/>
      <c r="F3060" s="77" t="s">
        <v>733</v>
      </c>
      <c r="G3060" s="77" t="s">
        <v>6883</v>
      </c>
      <c r="I3060"/>
      <c r="L3060" s="83"/>
    </row>
    <row r="3061" spans="1:12" x14ac:dyDescent="0.3">
      <c r="A3061" s="77" t="s">
        <v>6885</v>
      </c>
      <c r="B3061" s="77" t="s">
        <v>6886</v>
      </c>
      <c r="C3061" s="77" t="s">
        <v>809</v>
      </c>
      <c r="D3061" s="79"/>
      <c r="F3061" s="77" t="s">
        <v>809</v>
      </c>
      <c r="G3061" s="77" t="s">
        <v>6885</v>
      </c>
      <c r="I3061"/>
      <c r="L3061" s="83"/>
    </row>
    <row r="3062" spans="1:12" x14ac:dyDescent="0.3">
      <c r="A3062" s="77" t="s">
        <v>6887</v>
      </c>
      <c r="B3062" s="77" t="s">
        <v>6888</v>
      </c>
      <c r="C3062" s="77" t="s">
        <v>782</v>
      </c>
      <c r="D3062" s="79"/>
      <c r="F3062" s="77" t="s">
        <v>782</v>
      </c>
      <c r="G3062" s="77" t="s">
        <v>6887</v>
      </c>
      <c r="I3062"/>
      <c r="L3062" s="83"/>
    </row>
    <row r="3063" spans="1:12" x14ac:dyDescent="0.3">
      <c r="A3063" s="77" t="s">
        <v>6889</v>
      </c>
      <c r="B3063" s="77" t="s">
        <v>6890</v>
      </c>
      <c r="C3063" s="77" t="s">
        <v>782</v>
      </c>
      <c r="D3063" s="79"/>
      <c r="F3063" s="77" t="s">
        <v>782</v>
      </c>
      <c r="G3063" s="77" t="s">
        <v>6889</v>
      </c>
      <c r="I3063"/>
      <c r="L3063" s="83"/>
    </row>
    <row r="3064" spans="1:12" x14ac:dyDescent="0.3">
      <c r="A3064" s="77" t="s">
        <v>6891</v>
      </c>
      <c r="B3064" s="77" t="s">
        <v>6892</v>
      </c>
      <c r="C3064" s="77" t="s">
        <v>846</v>
      </c>
      <c r="D3064" s="79"/>
      <c r="F3064" s="77" t="s">
        <v>846</v>
      </c>
      <c r="G3064" s="77" t="s">
        <v>6891</v>
      </c>
      <c r="I3064"/>
      <c r="L3064" s="83"/>
    </row>
    <row r="3065" spans="1:12" x14ac:dyDescent="0.3">
      <c r="A3065" s="77" t="s">
        <v>6893</v>
      </c>
      <c r="B3065" s="77" t="s">
        <v>6894</v>
      </c>
      <c r="C3065" s="77" t="s">
        <v>674</v>
      </c>
      <c r="D3065" s="79"/>
      <c r="F3065" s="77" t="s">
        <v>674</v>
      </c>
      <c r="G3065" s="77" t="s">
        <v>6893</v>
      </c>
      <c r="I3065"/>
      <c r="L3065" s="83"/>
    </row>
    <row r="3066" spans="1:12" x14ac:dyDescent="0.3">
      <c r="A3066" s="77" t="s">
        <v>6895</v>
      </c>
      <c r="B3066" s="77" t="s">
        <v>6896</v>
      </c>
      <c r="C3066" s="77" t="s">
        <v>773</v>
      </c>
      <c r="D3066" s="79"/>
      <c r="F3066" s="77" t="s">
        <v>773</v>
      </c>
      <c r="G3066" s="77" t="s">
        <v>6895</v>
      </c>
      <c r="I3066"/>
      <c r="L3066" s="83"/>
    </row>
    <row r="3067" spans="1:12" x14ac:dyDescent="0.3">
      <c r="A3067" s="77" t="s">
        <v>6897</v>
      </c>
      <c r="B3067" s="77" t="s">
        <v>6898</v>
      </c>
      <c r="C3067" s="77" t="s">
        <v>670</v>
      </c>
      <c r="D3067" s="79"/>
      <c r="F3067" s="77" t="s">
        <v>670</v>
      </c>
      <c r="G3067" s="77" t="s">
        <v>6897</v>
      </c>
      <c r="I3067"/>
      <c r="L3067" s="83"/>
    </row>
    <row r="3068" spans="1:12" x14ac:dyDescent="0.3">
      <c r="A3068" s="77" t="s">
        <v>6899</v>
      </c>
      <c r="B3068" s="77" t="s">
        <v>6900</v>
      </c>
      <c r="C3068" s="77" t="s">
        <v>892</v>
      </c>
      <c r="D3068" s="79"/>
      <c r="F3068" s="77" t="s">
        <v>892</v>
      </c>
      <c r="G3068" s="77" t="s">
        <v>6899</v>
      </c>
      <c r="I3068"/>
      <c r="L3068" s="83"/>
    </row>
    <row r="3069" spans="1:12" x14ac:dyDescent="0.3">
      <c r="A3069" s="77" t="s">
        <v>6901</v>
      </c>
      <c r="B3069" s="77" t="s">
        <v>6902</v>
      </c>
      <c r="C3069" s="77" t="s">
        <v>776</v>
      </c>
      <c r="D3069" s="79"/>
      <c r="F3069" s="77" t="s">
        <v>776</v>
      </c>
      <c r="G3069" s="77" t="s">
        <v>6901</v>
      </c>
      <c r="I3069"/>
      <c r="L3069" s="83"/>
    </row>
    <row r="3070" spans="1:12" x14ac:dyDescent="0.3">
      <c r="A3070" s="77" t="s">
        <v>6903</v>
      </c>
      <c r="B3070" s="77" t="s">
        <v>6904</v>
      </c>
      <c r="C3070" s="77" t="s">
        <v>850</v>
      </c>
      <c r="D3070" s="79"/>
      <c r="F3070" s="77" t="s">
        <v>850</v>
      </c>
      <c r="G3070" s="77" t="s">
        <v>6903</v>
      </c>
      <c r="I3070"/>
      <c r="L3070" s="83"/>
    </row>
    <row r="3071" spans="1:12" x14ac:dyDescent="0.3">
      <c r="A3071" s="77" t="s">
        <v>6905</v>
      </c>
      <c r="B3071" s="77" t="s">
        <v>6906</v>
      </c>
      <c r="C3071" s="77" t="s">
        <v>674</v>
      </c>
      <c r="D3071" s="79"/>
      <c r="F3071" s="77" t="s">
        <v>674</v>
      </c>
      <c r="G3071" s="77" t="s">
        <v>6905</v>
      </c>
      <c r="I3071"/>
      <c r="L3071" s="83"/>
    </row>
    <row r="3072" spans="1:12" x14ac:dyDescent="0.3">
      <c r="A3072" s="77" t="s">
        <v>6907</v>
      </c>
      <c r="B3072" s="77" t="s">
        <v>6908</v>
      </c>
      <c r="C3072" s="77" t="s">
        <v>893</v>
      </c>
      <c r="D3072" s="79"/>
      <c r="F3072" s="77" t="s">
        <v>893</v>
      </c>
      <c r="G3072" s="77" t="s">
        <v>6907</v>
      </c>
      <c r="I3072"/>
      <c r="L3072" s="83"/>
    </row>
    <row r="3073" spans="1:12" x14ac:dyDescent="0.3">
      <c r="A3073" s="77" t="s">
        <v>6909</v>
      </c>
      <c r="B3073" s="77" t="s">
        <v>6910</v>
      </c>
      <c r="C3073" s="77" t="s">
        <v>820</v>
      </c>
      <c r="D3073" s="79"/>
      <c r="F3073" s="77" t="s">
        <v>820</v>
      </c>
      <c r="G3073" s="77" t="s">
        <v>6909</v>
      </c>
      <c r="I3073"/>
      <c r="L3073" s="83"/>
    </row>
    <row r="3074" spans="1:12" x14ac:dyDescent="0.3">
      <c r="A3074" s="77" t="s">
        <v>6911</v>
      </c>
      <c r="B3074" s="77" t="s">
        <v>6912</v>
      </c>
      <c r="C3074" s="77" t="s">
        <v>840</v>
      </c>
      <c r="D3074" s="79"/>
      <c r="F3074" s="77" t="s">
        <v>840</v>
      </c>
      <c r="G3074" s="77" t="s">
        <v>6911</v>
      </c>
      <c r="I3074"/>
      <c r="L3074" s="83"/>
    </row>
    <row r="3075" spans="1:12" x14ac:dyDescent="0.3">
      <c r="A3075" s="77" t="s">
        <v>6913</v>
      </c>
      <c r="B3075" s="77" t="s">
        <v>6914</v>
      </c>
      <c r="C3075" s="77" t="s">
        <v>702</v>
      </c>
      <c r="D3075" s="79"/>
      <c r="F3075" s="77" t="s">
        <v>702</v>
      </c>
      <c r="G3075" s="77" t="s">
        <v>6913</v>
      </c>
      <c r="I3075"/>
      <c r="L3075" s="83"/>
    </row>
    <row r="3076" spans="1:12" x14ac:dyDescent="0.3">
      <c r="A3076" s="77" t="s">
        <v>6915</v>
      </c>
      <c r="B3076" s="77" t="s">
        <v>6916</v>
      </c>
      <c r="C3076" s="77" t="s">
        <v>846</v>
      </c>
      <c r="D3076" s="79"/>
      <c r="F3076" s="77" t="s">
        <v>846</v>
      </c>
      <c r="G3076" s="77" t="s">
        <v>6915</v>
      </c>
      <c r="I3076"/>
      <c r="L3076" s="83"/>
    </row>
    <row r="3077" spans="1:12" x14ac:dyDescent="0.3">
      <c r="A3077" s="77" t="s">
        <v>6917</v>
      </c>
      <c r="B3077" s="77" t="s">
        <v>6918</v>
      </c>
      <c r="C3077" s="77" t="s">
        <v>722</v>
      </c>
      <c r="D3077" s="79"/>
      <c r="F3077" s="77" t="s">
        <v>722</v>
      </c>
      <c r="G3077" s="77" t="s">
        <v>6917</v>
      </c>
      <c r="I3077"/>
      <c r="L3077" s="83"/>
    </row>
    <row r="3078" spans="1:12" x14ac:dyDescent="0.3">
      <c r="A3078" s="77" t="s">
        <v>6919</v>
      </c>
      <c r="B3078" s="77" t="s">
        <v>6920</v>
      </c>
      <c r="C3078" s="77" t="s">
        <v>666</v>
      </c>
      <c r="D3078" s="79"/>
      <c r="F3078" s="77" t="s">
        <v>666</v>
      </c>
      <c r="G3078" s="77" t="s">
        <v>6919</v>
      </c>
      <c r="I3078"/>
      <c r="L3078" s="83"/>
    </row>
    <row r="3079" spans="1:12" x14ac:dyDescent="0.3">
      <c r="A3079" s="77" t="s">
        <v>6921</v>
      </c>
      <c r="B3079" s="77" t="s">
        <v>6922</v>
      </c>
      <c r="C3079" s="77" t="s">
        <v>846</v>
      </c>
      <c r="D3079" s="79"/>
      <c r="F3079" s="77" t="s">
        <v>846</v>
      </c>
      <c r="G3079" s="77" t="s">
        <v>6921</v>
      </c>
      <c r="I3079"/>
      <c r="L3079" s="83"/>
    </row>
    <row r="3080" spans="1:12" x14ac:dyDescent="0.3">
      <c r="A3080" s="77" t="s">
        <v>6923</v>
      </c>
      <c r="B3080" s="77" t="s">
        <v>6924</v>
      </c>
      <c r="C3080" s="77" t="s">
        <v>757</v>
      </c>
      <c r="D3080" s="79"/>
      <c r="F3080" s="77" t="s">
        <v>757</v>
      </c>
      <c r="G3080" s="77" t="s">
        <v>6923</v>
      </c>
      <c r="I3080"/>
      <c r="L3080" s="83"/>
    </row>
    <row r="3081" spans="1:12" x14ac:dyDescent="0.3">
      <c r="A3081" s="77" t="s">
        <v>6925</v>
      </c>
      <c r="B3081" s="77" t="s">
        <v>6926</v>
      </c>
      <c r="C3081" s="77" t="s">
        <v>908</v>
      </c>
      <c r="D3081" s="79"/>
      <c r="F3081" s="77" t="s">
        <v>908</v>
      </c>
      <c r="G3081" s="77" t="s">
        <v>6925</v>
      </c>
      <c r="I3081"/>
      <c r="L3081" s="83"/>
    </row>
    <row r="3082" spans="1:12" x14ac:dyDescent="0.3">
      <c r="A3082" s="77" t="s">
        <v>6927</v>
      </c>
      <c r="B3082" s="77" t="s">
        <v>6928</v>
      </c>
      <c r="C3082" s="77" t="s">
        <v>782</v>
      </c>
      <c r="D3082" s="79"/>
      <c r="F3082" s="77" t="s">
        <v>782</v>
      </c>
      <c r="G3082" s="77" t="s">
        <v>6927</v>
      </c>
      <c r="I3082"/>
      <c r="L3082" s="83"/>
    </row>
    <row r="3083" spans="1:12" x14ac:dyDescent="0.3">
      <c r="A3083" s="77" t="s">
        <v>6929</v>
      </c>
      <c r="B3083" s="77" t="s">
        <v>6930</v>
      </c>
      <c r="C3083" s="77" t="s">
        <v>743</v>
      </c>
      <c r="D3083" s="79"/>
      <c r="F3083" s="77" t="s">
        <v>743</v>
      </c>
      <c r="G3083" s="77" t="s">
        <v>6929</v>
      </c>
      <c r="I3083"/>
      <c r="L3083" s="83"/>
    </row>
    <row r="3084" spans="1:12" x14ac:dyDescent="0.3">
      <c r="A3084" s="77" t="s">
        <v>6931</v>
      </c>
      <c r="B3084" s="77" t="s">
        <v>6932</v>
      </c>
      <c r="C3084" s="77" t="s">
        <v>809</v>
      </c>
      <c r="D3084" s="79"/>
      <c r="F3084" s="77" t="s">
        <v>809</v>
      </c>
      <c r="G3084" s="77" t="s">
        <v>6931</v>
      </c>
      <c r="I3084"/>
      <c r="L3084" s="83"/>
    </row>
    <row r="3085" spans="1:12" x14ac:dyDescent="0.3">
      <c r="A3085" s="77" t="s">
        <v>6933</v>
      </c>
      <c r="B3085" s="77" t="s">
        <v>6934</v>
      </c>
      <c r="C3085" s="77" t="s">
        <v>743</v>
      </c>
      <c r="D3085" s="79"/>
      <c r="F3085" s="77" t="s">
        <v>743</v>
      </c>
      <c r="G3085" s="77" t="s">
        <v>6933</v>
      </c>
      <c r="I3085"/>
      <c r="L3085" s="83"/>
    </row>
    <row r="3086" spans="1:12" x14ac:dyDescent="0.3">
      <c r="A3086" s="77" t="s">
        <v>6935</v>
      </c>
      <c r="B3086" s="77" t="s">
        <v>6936</v>
      </c>
      <c r="C3086" s="77" t="s">
        <v>853</v>
      </c>
      <c r="D3086" s="79"/>
      <c r="F3086" s="77" t="s">
        <v>853</v>
      </c>
      <c r="G3086" s="77" t="s">
        <v>6935</v>
      </c>
      <c r="I3086"/>
      <c r="L3086" s="83"/>
    </row>
    <row r="3087" spans="1:12" x14ac:dyDescent="0.3">
      <c r="A3087" s="77" t="s">
        <v>6937</v>
      </c>
      <c r="B3087" s="77" t="s">
        <v>6938</v>
      </c>
      <c r="C3087" s="77" t="s">
        <v>666</v>
      </c>
      <c r="D3087" s="79"/>
      <c r="F3087" s="77" t="s">
        <v>666</v>
      </c>
      <c r="G3087" s="77" t="s">
        <v>6937</v>
      </c>
      <c r="I3087"/>
      <c r="L3087" s="83"/>
    </row>
    <row r="3088" spans="1:12" x14ac:dyDescent="0.3">
      <c r="A3088" s="77" t="s">
        <v>6939</v>
      </c>
      <c r="B3088" s="77" t="s">
        <v>6940</v>
      </c>
      <c r="C3088" s="77" t="s">
        <v>671</v>
      </c>
      <c r="D3088" s="79"/>
      <c r="F3088" s="77" t="s">
        <v>671</v>
      </c>
      <c r="G3088" s="77" t="s">
        <v>6939</v>
      </c>
      <c r="I3088"/>
      <c r="L3088" s="83"/>
    </row>
    <row r="3089" spans="1:12" x14ac:dyDescent="0.3">
      <c r="A3089" s="77" t="s">
        <v>6941</v>
      </c>
      <c r="B3089" s="77" t="s">
        <v>6942</v>
      </c>
      <c r="C3089" s="77" t="s">
        <v>729</v>
      </c>
      <c r="D3089" s="79"/>
      <c r="F3089" s="77" t="s">
        <v>729</v>
      </c>
      <c r="G3089" s="77" t="s">
        <v>6941</v>
      </c>
      <c r="I3089"/>
      <c r="L3089" s="83"/>
    </row>
    <row r="3090" spans="1:12" x14ac:dyDescent="0.3">
      <c r="A3090" s="77" t="s">
        <v>6943</v>
      </c>
      <c r="B3090" s="77" t="s">
        <v>6944</v>
      </c>
      <c r="C3090" s="77" t="s">
        <v>893</v>
      </c>
      <c r="D3090" s="79"/>
      <c r="F3090" s="77" t="s">
        <v>893</v>
      </c>
      <c r="G3090" s="77" t="s">
        <v>6943</v>
      </c>
      <c r="I3090"/>
      <c r="L3090" s="83"/>
    </row>
    <row r="3091" spans="1:12" x14ac:dyDescent="0.3">
      <c r="A3091" s="77" t="s">
        <v>6945</v>
      </c>
      <c r="B3091" s="77" t="s">
        <v>6946</v>
      </c>
      <c r="C3091" s="77" t="s">
        <v>714</v>
      </c>
      <c r="D3091" s="79"/>
      <c r="F3091" s="77" t="s">
        <v>714</v>
      </c>
      <c r="G3091" s="77" t="s">
        <v>6945</v>
      </c>
      <c r="I3091"/>
      <c r="L3091" s="83"/>
    </row>
    <row r="3092" spans="1:12" x14ac:dyDescent="0.3">
      <c r="A3092" s="77" t="s">
        <v>6947</v>
      </c>
      <c r="B3092" s="77" t="s">
        <v>6948</v>
      </c>
      <c r="C3092" s="77" t="s">
        <v>783</v>
      </c>
      <c r="D3092" s="79"/>
      <c r="F3092" s="77" t="s">
        <v>783</v>
      </c>
      <c r="G3092" s="77" t="s">
        <v>6947</v>
      </c>
      <c r="I3092"/>
      <c r="L3092" s="83"/>
    </row>
    <row r="3093" spans="1:12" x14ac:dyDescent="0.3">
      <c r="A3093" s="77" t="s">
        <v>6949</v>
      </c>
      <c r="B3093" s="77" t="s">
        <v>6950</v>
      </c>
      <c r="C3093" s="77" t="s">
        <v>740</v>
      </c>
      <c r="D3093" s="79"/>
      <c r="F3093" s="77" t="s">
        <v>740</v>
      </c>
      <c r="G3093" s="77" t="s">
        <v>6949</v>
      </c>
      <c r="I3093"/>
      <c r="L3093" s="83"/>
    </row>
    <row r="3094" spans="1:12" x14ac:dyDescent="0.3">
      <c r="A3094" s="77" t="s">
        <v>6951</v>
      </c>
      <c r="B3094" s="77" t="s">
        <v>6952</v>
      </c>
      <c r="C3094" s="77" t="s">
        <v>908</v>
      </c>
      <c r="D3094" s="79"/>
      <c r="F3094" s="77" t="s">
        <v>908</v>
      </c>
      <c r="G3094" s="77" t="s">
        <v>6951</v>
      </c>
      <c r="I3094"/>
      <c r="L3094" s="83"/>
    </row>
    <row r="3095" spans="1:12" x14ac:dyDescent="0.3">
      <c r="A3095" s="77" t="s">
        <v>6953</v>
      </c>
      <c r="B3095" s="77" t="s">
        <v>6954</v>
      </c>
      <c r="C3095" s="77" t="s">
        <v>746</v>
      </c>
      <c r="D3095" s="79"/>
      <c r="F3095" s="77" t="s">
        <v>746</v>
      </c>
      <c r="G3095" s="77" t="s">
        <v>6953</v>
      </c>
      <c r="I3095"/>
      <c r="L3095" s="83"/>
    </row>
    <row r="3096" spans="1:12" x14ac:dyDescent="0.3">
      <c r="A3096" s="77" t="s">
        <v>6955</v>
      </c>
      <c r="B3096" s="77" t="s">
        <v>6956</v>
      </c>
      <c r="C3096" s="77" t="s">
        <v>773</v>
      </c>
      <c r="D3096" s="79"/>
      <c r="F3096" s="77" t="s">
        <v>773</v>
      </c>
      <c r="G3096" s="77" t="s">
        <v>6955</v>
      </c>
      <c r="I3096"/>
      <c r="L3096" s="83"/>
    </row>
    <row r="3097" spans="1:12" x14ac:dyDescent="0.3">
      <c r="A3097" s="77" t="s">
        <v>6957</v>
      </c>
      <c r="B3097" s="77" t="s">
        <v>6958</v>
      </c>
      <c r="C3097" s="77" t="s">
        <v>893</v>
      </c>
      <c r="D3097" s="79"/>
      <c r="F3097" s="77" t="s">
        <v>893</v>
      </c>
      <c r="G3097" s="77" t="s">
        <v>6957</v>
      </c>
      <c r="I3097"/>
      <c r="L3097" s="83"/>
    </row>
    <row r="3098" spans="1:12" x14ac:dyDescent="0.3">
      <c r="A3098" s="77" t="s">
        <v>6959</v>
      </c>
      <c r="B3098" s="77" t="s">
        <v>6960</v>
      </c>
      <c r="C3098" s="77" t="s">
        <v>908</v>
      </c>
      <c r="D3098" s="79"/>
      <c r="F3098" s="77" t="s">
        <v>908</v>
      </c>
      <c r="G3098" s="77" t="s">
        <v>6959</v>
      </c>
      <c r="I3098"/>
      <c r="L3098" s="83"/>
    </row>
    <row r="3099" spans="1:12" x14ac:dyDescent="0.3">
      <c r="A3099" s="77" t="s">
        <v>6961</v>
      </c>
      <c r="B3099" s="77" t="s">
        <v>6962</v>
      </c>
      <c r="C3099" s="77" t="s">
        <v>707</v>
      </c>
      <c r="D3099" s="79"/>
      <c r="F3099" s="77" t="s">
        <v>707</v>
      </c>
      <c r="G3099" s="77" t="s">
        <v>6961</v>
      </c>
      <c r="I3099"/>
      <c r="L3099" s="83"/>
    </row>
    <row r="3100" spans="1:12" x14ac:dyDescent="0.3">
      <c r="A3100" s="77" t="s">
        <v>6963</v>
      </c>
      <c r="B3100" s="77" t="s">
        <v>6964</v>
      </c>
      <c r="C3100" s="77" t="s">
        <v>707</v>
      </c>
      <c r="D3100" s="79"/>
      <c r="F3100" s="77" t="s">
        <v>707</v>
      </c>
      <c r="G3100" s="77" t="s">
        <v>6963</v>
      </c>
      <c r="I3100"/>
      <c r="L3100" s="83"/>
    </row>
    <row r="3101" spans="1:12" x14ac:dyDescent="0.3">
      <c r="A3101" s="77" t="s">
        <v>6965</v>
      </c>
      <c r="B3101" s="77" t="s">
        <v>6966</v>
      </c>
      <c r="C3101" s="77" t="s">
        <v>707</v>
      </c>
      <c r="D3101" s="79"/>
      <c r="F3101" s="77" t="s">
        <v>707</v>
      </c>
      <c r="G3101" s="77" t="s">
        <v>6965</v>
      </c>
      <c r="I3101"/>
      <c r="L3101" s="83"/>
    </row>
    <row r="3102" spans="1:12" x14ac:dyDescent="0.3">
      <c r="A3102" s="77" t="s">
        <v>6967</v>
      </c>
      <c r="B3102" s="77" t="s">
        <v>6968</v>
      </c>
      <c r="C3102" s="77" t="s">
        <v>863</v>
      </c>
      <c r="D3102" s="79"/>
      <c r="F3102" s="77" t="s">
        <v>863</v>
      </c>
      <c r="G3102" s="77" t="s">
        <v>6967</v>
      </c>
      <c r="I3102"/>
      <c r="L3102" s="83"/>
    </row>
    <row r="3103" spans="1:12" x14ac:dyDescent="0.3">
      <c r="A3103" s="77" t="s">
        <v>6969</v>
      </c>
      <c r="B3103" s="77" t="s">
        <v>6970</v>
      </c>
      <c r="C3103" s="77" t="s">
        <v>718</v>
      </c>
      <c r="D3103" s="79"/>
      <c r="F3103" s="77" t="s">
        <v>718</v>
      </c>
      <c r="G3103" s="77" t="s">
        <v>6969</v>
      </c>
      <c r="I3103"/>
      <c r="L3103" s="83"/>
    </row>
    <row r="3104" spans="1:12" x14ac:dyDescent="0.3">
      <c r="A3104" s="77" t="s">
        <v>6971</v>
      </c>
      <c r="B3104" s="77" t="s">
        <v>6972</v>
      </c>
      <c r="C3104" s="77" t="s">
        <v>671</v>
      </c>
      <c r="D3104" s="79"/>
      <c r="F3104" s="77" t="s">
        <v>671</v>
      </c>
      <c r="G3104" s="77" t="s">
        <v>6971</v>
      </c>
      <c r="I3104"/>
      <c r="L3104" s="83"/>
    </row>
    <row r="3105" spans="1:12" x14ac:dyDescent="0.3">
      <c r="A3105" s="77" t="s">
        <v>6973</v>
      </c>
      <c r="B3105" s="77" t="s">
        <v>6974</v>
      </c>
      <c r="C3105" s="77" t="s">
        <v>850</v>
      </c>
      <c r="D3105" s="79"/>
      <c r="F3105" s="77" t="s">
        <v>850</v>
      </c>
      <c r="G3105" s="77" t="s">
        <v>6973</v>
      </c>
      <c r="I3105"/>
      <c r="L3105" s="83"/>
    </row>
    <row r="3106" spans="1:12" x14ac:dyDescent="0.3">
      <c r="A3106" s="77" t="s">
        <v>6975</v>
      </c>
      <c r="B3106" s="77" t="s">
        <v>6976</v>
      </c>
      <c r="C3106" s="77" t="s">
        <v>694</v>
      </c>
      <c r="D3106" s="79"/>
      <c r="F3106" s="77" t="s">
        <v>694</v>
      </c>
      <c r="G3106" s="77" t="s">
        <v>6975</v>
      </c>
      <c r="I3106"/>
      <c r="L3106" s="83"/>
    </row>
    <row r="3107" spans="1:12" x14ac:dyDescent="0.3">
      <c r="A3107" s="77" t="s">
        <v>6977</v>
      </c>
      <c r="B3107" s="77" t="s">
        <v>6978</v>
      </c>
      <c r="C3107" s="77" t="s">
        <v>674</v>
      </c>
      <c r="D3107" s="79"/>
      <c r="F3107" s="77" t="s">
        <v>674</v>
      </c>
      <c r="G3107" s="77" t="s">
        <v>6977</v>
      </c>
      <c r="I3107"/>
      <c r="L3107" s="83"/>
    </row>
    <row r="3108" spans="1:12" x14ac:dyDescent="0.3">
      <c r="A3108" s="77" t="s">
        <v>6979</v>
      </c>
      <c r="B3108" s="77" t="s">
        <v>6980</v>
      </c>
      <c r="C3108" s="77" t="s">
        <v>836</v>
      </c>
      <c r="D3108" s="79"/>
      <c r="F3108" s="77" t="s">
        <v>836</v>
      </c>
      <c r="G3108" s="77" t="s">
        <v>6979</v>
      </c>
      <c r="I3108"/>
      <c r="L3108" s="83"/>
    </row>
    <row r="3109" spans="1:12" x14ac:dyDescent="0.3">
      <c r="A3109" s="77" t="s">
        <v>6981</v>
      </c>
      <c r="B3109" s="77" t="s">
        <v>6982</v>
      </c>
      <c r="C3109" s="77" t="s">
        <v>729</v>
      </c>
      <c r="D3109" s="79"/>
      <c r="F3109" s="77" t="s">
        <v>729</v>
      </c>
      <c r="G3109" s="77" t="s">
        <v>6981</v>
      </c>
      <c r="I3109"/>
      <c r="L3109" s="83"/>
    </row>
    <row r="3110" spans="1:12" x14ac:dyDescent="0.3">
      <c r="A3110" s="77" t="s">
        <v>6983</v>
      </c>
      <c r="B3110" s="77" t="s">
        <v>6984</v>
      </c>
      <c r="C3110" s="77" t="s">
        <v>729</v>
      </c>
      <c r="D3110" s="79"/>
      <c r="F3110" s="77" t="s">
        <v>729</v>
      </c>
      <c r="G3110" s="77" t="s">
        <v>6983</v>
      </c>
      <c r="I3110"/>
      <c r="L3110" s="83"/>
    </row>
    <row r="3111" spans="1:12" x14ac:dyDescent="0.3">
      <c r="A3111" s="77" t="s">
        <v>6985</v>
      </c>
      <c r="B3111" s="77" t="s">
        <v>6986</v>
      </c>
      <c r="C3111" s="77" t="s">
        <v>714</v>
      </c>
      <c r="D3111" s="79"/>
      <c r="F3111" s="77" t="s">
        <v>714</v>
      </c>
      <c r="G3111" s="77" t="s">
        <v>6985</v>
      </c>
      <c r="I3111"/>
      <c r="L3111" s="83"/>
    </row>
    <row r="3112" spans="1:12" x14ac:dyDescent="0.3">
      <c r="A3112" s="77" t="s">
        <v>6987</v>
      </c>
      <c r="B3112" s="77" t="s">
        <v>6988</v>
      </c>
      <c r="C3112" s="77" t="s">
        <v>850</v>
      </c>
      <c r="D3112" s="79"/>
      <c r="F3112" s="77" t="s">
        <v>850</v>
      </c>
      <c r="G3112" s="77" t="s">
        <v>6987</v>
      </c>
      <c r="I3112"/>
      <c r="L3112" s="83"/>
    </row>
    <row r="3113" spans="1:12" x14ac:dyDescent="0.3">
      <c r="A3113" s="77" t="s">
        <v>6989</v>
      </c>
      <c r="B3113" s="77" t="s">
        <v>6990</v>
      </c>
      <c r="C3113" s="77" t="s">
        <v>797</v>
      </c>
      <c r="D3113" s="79"/>
      <c r="F3113" s="77" t="s">
        <v>797</v>
      </c>
      <c r="G3113" s="77" t="s">
        <v>6989</v>
      </c>
      <c r="I3113"/>
      <c r="L3113" s="83"/>
    </row>
    <row r="3114" spans="1:12" x14ac:dyDescent="0.3">
      <c r="A3114" s="77" t="s">
        <v>6991</v>
      </c>
      <c r="B3114" s="77" t="s">
        <v>6992</v>
      </c>
      <c r="C3114" s="77" t="s">
        <v>733</v>
      </c>
      <c r="D3114" s="79"/>
      <c r="F3114" s="77" t="s">
        <v>733</v>
      </c>
      <c r="G3114" s="77" t="s">
        <v>6991</v>
      </c>
      <c r="I3114"/>
      <c r="L3114" s="83"/>
    </row>
    <row r="3115" spans="1:12" x14ac:dyDescent="0.3">
      <c r="A3115" s="77" t="s">
        <v>6993</v>
      </c>
      <c r="B3115" s="77" t="s">
        <v>6994</v>
      </c>
      <c r="C3115" s="77" t="s">
        <v>729</v>
      </c>
      <c r="D3115" s="79"/>
      <c r="F3115" s="77" t="s">
        <v>729</v>
      </c>
      <c r="G3115" s="77" t="s">
        <v>6993</v>
      </c>
      <c r="I3115"/>
      <c r="L3115" s="83"/>
    </row>
    <row r="3116" spans="1:12" x14ac:dyDescent="0.3">
      <c r="A3116" s="77" t="s">
        <v>6995</v>
      </c>
      <c r="B3116" s="77" t="s">
        <v>6996</v>
      </c>
      <c r="C3116" s="77" t="s">
        <v>893</v>
      </c>
      <c r="D3116" s="79"/>
      <c r="F3116" s="77" t="s">
        <v>893</v>
      </c>
      <c r="G3116" s="77" t="s">
        <v>6995</v>
      </c>
      <c r="I3116"/>
      <c r="L3116" s="83"/>
    </row>
    <row r="3117" spans="1:12" x14ac:dyDescent="0.3">
      <c r="A3117" s="77" t="s">
        <v>6997</v>
      </c>
      <c r="B3117" s="77" t="s">
        <v>6998</v>
      </c>
      <c r="C3117" s="77" t="s">
        <v>674</v>
      </c>
      <c r="D3117" s="79"/>
      <c r="F3117" s="77" t="s">
        <v>674</v>
      </c>
      <c r="G3117" s="77" t="s">
        <v>6997</v>
      </c>
      <c r="I3117"/>
      <c r="L3117" s="83"/>
    </row>
    <row r="3118" spans="1:12" x14ac:dyDescent="0.3">
      <c r="A3118" s="77" t="s">
        <v>6999</v>
      </c>
      <c r="B3118" s="77" t="s">
        <v>7000</v>
      </c>
      <c r="C3118" s="77" t="s">
        <v>931</v>
      </c>
      <c r="D3118" s="79"/>
      <c r="F3118" s="77" t="s">
        <v>931</v>
      </c>
      <c r="G3118" s="77" t="s">
        <v>6999</v>
      </c>
      <c r="I3118"/>
      <c r="L3118" s="83"/>
    </row>
    <row r="3119" spans="1:12" x14ac:dyDescent="0.3">
      <c r="A3119" s="77" t="s">
        <v>7001</v>
      </c>
      <c r="B3119" s="77" t="s">
        <v>7002</v>
      </c>
      <c r="C3119" s="77" t="s">
        <v>940</v>
      </c>
      <c r="D3119" s="79"/>
      <c r="F3119" s="77" t="s">
        <v>940</v>
      </c>
      <c r="G3119" s="77" t="s">
        <v>7001</v>
      </c>
      <c r="I3119"/>
      <c r="L3119" s="83"/>
    </row>
    <row r="3120" spans="1:12" x14ac:dyDescent="0.3">
      <c r="A3120" s="77" t="s">
        <v>7003</v>
      </c>
      <c r="B3120" s="77" t="s">
        <v>7004</v>
      </c>
      <c r="C3120" s="77" t="s">
        <v>674</v>
      </c>
      <c r="D3120" s="79"/>
      <c r="F3120" s="77" t="s">
        <v>674</v>
      </c>
      <c r="G3120" s="77" t="s">
        <v>7003</v>
      </c>
      <c r="I3120"/>
      <c r="L3120" s="83"/>
    </row>
    <row r="3121" spans="1:12" x14ac:dyDescent="0.3">
      <c r="A3121" s="77" t="s">
        <v>7005</v>
      </c>
      <c r="B3121" s="77" t="s">
        <v>7006</v>
      </c>
      <c r="C3121" s="77" t="s">
        <v>868</v>
      </c>
      <c r="D3121" s="79"/>
      <c r="F3121" s="77" t="s">
        <v>868</v>
      </c>
      <c r="G3121" s="77" t="s">
        <v>7005</v>
      </c>
      <c r="I3121"/>
      <c r="L3121" s="83"/>
    </row>
    <row r="3122" spans="1:12" x14ac:dyDescent="0.3">
      <c r="A3122" s="77" t="s">
        <v>7007</v>
      </c>
      <c r="B3122" s="77" t="s">
        <v>7008</v>
      </c>
      <c r="C3122" s="77" t="s">
        <v>767</v>
      </c>
      <c r="D3122" s="79"/>
      <c r="F3122" s="77" t="s">
        <v>767</v>
      </c>
      <c r="G3122" s="77" t="s">
        <v>7007</v>
      </c>
      <c r="I3122"/>
      <c r="L3122" s="83"/>
    </row>
    <row r="3123" spans="1:12" x14ac:dyDescent="0.3">
      <c r="A3123" s="77" t="s">
        <v>7009</v>
      </c>
      <c r="B3123" s="77" t="s">
        <v>7010</v>
      </c>
      <c r="C3123" s="77" t="s">
        <v>868</v>
      </c>
      <c r="D3123" s="79"/>
      <c r="F3123" s="77" t="s">
        <v>868</v>
      </c>
      <c r="G3123" s="77" t="s">
        <v>7009</v>
      </c>
      <c r="I3123"/>
      <c r="L3123" s="83"/>
    </row>
    <row r="3124" spans="1:12" x14ac:dyDescent="0.3">
      <c r="A3124" s="77" t="s">
        <v>7011</v>
      </c>
      <c r="B3124" s="77" t="s">
        <v>7012</v>
      </c>
      <c r="C3124" s="77" t="s">
        <v>903</v>
      </c>
      <c r="D3124" s="79"/>
      <c r="F3124" s="77" t="s">
        <v>903</v>
      </c>
      <c r="G3124" s="77" t="s">
        <v>7011</v>
      </c>
      <c r="I3124"/>
      <c r="L3124" s="83"/>
    </row>
    <row r="3125" spans="1:12" x14ac:dyDescent="0.3">
      <c r="A3125" s="77" t="s">
        <v>7013</v>
      </c>
      <c r="B3125" s="77" t="s">
        <v>7014</v>
      </c>
      <c r="C3125" s="77" t="s">
        <v>773</v>
      </c>
      <c r="D3125" s="79"/>
      <c r="F3125" s="77" t="s">
        <v>773</v>
      </c>
      <c r="G3125" s="77" t="s">
        <v>7013</v>
      </c>
      <c r="I3125"/>
      <c r="L3125" s="83"/>
    </row>
    <row r="3126" spans="1:12" x14ac:dyDescent="0.3">
      <c r="A3126" s="77" t="s">
        <v>7015</v>
      </c>
      <c r="B3126" s="77" t="s">
        <v>7016</v>
      </c>
      <c r="C3126" s="77" t="s">
        <v>850</v>
      </c>
      <c r="D3126" s="79"/>
      <c r="F3126" s="77" t="s">
        <v>850</v>
      </c>
      <c r="G3126" s="77" t="s">
        <v>7015</v>
      </c>
      <c r="I3126"/>
      <c r="L3126" s="83"/>
    </row>
    <row r="3127" spans="1:12" x14ac:dyDescent="0.3">
      <c r="A3127" s="77" t="s">
        <v>7017</v>
      </c>
      <c r="B3127" s="77" t="s">
        <v>7018</v>
      </c>
      <c r="C3127" s="77" t="s">
        <v>960</v>
      </c>
      <c r="D3127" s="79"/>
      <c r="F3127" s="77" t="s">
        <v>960</v>
      </c>
      <c r="G3127" s="77" t="s">
        <v>7017</v>
      </c>
      <c r="I3127"/>
      <c r="L3127" s="83"/>
    </row>
    <row r="3128" spans="1:12" x14ac:dyDescent="0.3">
      <c r="A3128" s="77" t="s">
        <v>7019</v>
      </c>
      <c r="B3128" s="77" t="s">
        <v>7020</v>
      </c>
      <c r="C3128" s="77" t="s">
        <v>729</v>
      </c>
      <c r="D3128" s="79"/>
      <c r="F3128" s="77" t="s">
        <v>729</v>
      </c>
      <c r="G3128" s="77" t="s">
        <v>7019</v>
      </c>
      <c r="I3128"/>
      <c r="L3128" s="83"/>
    </row>
    <row r="3129" spans="1:12" x14ac:dyDescent="0.3">
      <c r="A3129" s="77" t="s">
        <v>7021</v>
      </c>
      <c r="B3129" s="77" t="s">
        <v>7022</v>
      </c>
      <c r="C3129" s="77" t="s">
        <v>671</v>
      </c>
      <c r="D3129" s="79"/>
      <c r="F3129" s="77" t="s">
        <v>671</v>
      </c>
      <c r="G3129" s="77" t="s">
        <v>7021</v>
      </c>
      <c r="I3129"/>
      <c r="L3129" s="83"/>
    </row>
    <row r="3130" spans="1:12" x14ac:dyDescent="0.3">
      <c r="A3130" s="77" t="s">
        <v>7023</v>
      </c>
      <c r="B3130" s="77" t="s">
        <v>7024</v>
      </c>
      <c r="C3130" s="77" t="s">
        <v>829</v>
      </c>
      <c r="D3130" s="79"/>
      <c r="F3130" s="77" t="s">
        <v>829</v>
      </c>
      <c r="G3130" s="77" t="s">
        <v>7023</v>
      </c>
      <c r="I3130"/>
      <c r="L3130" s="83"/>
    </row>
    <row r="3131" spans="1:12" x14ac:dyDescent="0.3">
      <c r="A3131" s="77" t="s">
        <v>7025</v>
      </c>
      <c r="B3131" s="77" t="s">
        <v>7026</v>
      </c>
      <c r="C3131" s="77" t="s">
        <v>707</v>
      </c>
      <c r="D3131" s="79"/>
      <c r="F3131" s="77" t="s">
        <v>707</v>
      </c>
      <c r="G3131" s="77" t="s">
        <v>7025</v>
      </c>
      <c r="I3131"/>
      <c r="L3131" s="83"/>
    </row>
    <row r="3132" spans="1:12" x14ac:dyDescent="0.3">
      <c r="A3132" s="77" t="s">
        <v>7027</v>
      </c>
      <c r="B3132" s="77" t="s">
        <v>7028</v>
      </c>
      <c r="C3132" s="77" t="s">
        <v>671</v>
      </c>
      <c r="D3132" s="79"/>
      <c r="F3132" s="77" t="s">
        <v>671</v>
      </c>
      <c r="G3132" s="77" t="s">
        <v>7027</v>
      </c>
      <c r="I3132"/>
      <c r="L3132" s="83"/>
    </row>
    <row r="3133" spans="1:12" x14ac:dyDescent="0.3">
      <c r="A3133" s="77" t="s">
        <v>7029</v>
      </c>
      <c r="B3133" s="77" t="s">
        <v>7030</v>
      </c>
      <c r="C3133" s="77" t="s">
        <v>840</v>
      </c>
      <c r="D3133" s="79"/>
      <c r="F3133" s="77" t="s">
        <v>840</v>
      </c>
      <c r="G3133" s="77" t="s">
        <v>7029</v>
      </c>
      <c r="I3133"/>
      <c r="L3133" s="83"/>
    </row>
    <row r="3134" spans="1:12" x14ac:dyDescent="0.3">
      <c r="A3134" s="77" t="s">
        <v>7031</v>
      </c>
      <c r="B3134" s="77" t="s">
        <v>7032</v>
      </c>
      <c r="C3134" s="77" t="s">
        <v>892</v>
      </c>
      <c r="D3134" s="79"/>
      <c r="F3134" s="77" t="s">
        <v>892</v>
      </c>
      <c r="G3134" s="77" t="s">
        <v>7031</v>
      </c>
      <c r="I3134"/>
      <c r="L3134" s="83"/>
    </row>
    <row r="3135" spans="1:12" x14ac:dyDescent="0.3">
      <c r="A3135" s="77" t="s">
        <v>7033</v>
      </c>
      <c r="B3135" s="77" t="s">
        <v>7034</v>
      </c>
      <c r="C3135" s="77" t="s">
        <v>853</v>
      </c>
      <c r="D3135" s="79"/>
      <c r="F3135" s="77" t="s">
        <v>853</v>
      </c>
      <c r="G3135" s="77" t="s">
        <v>7033</v>
      </c>
      <c r="I3135"/>
      <c r="L3135" s="83"/>
    </row>
    <row r="3136" spans="1:12" x14ac:dyDescent="0.3">
      <c r="A3136" s="77" t="s">
        <v>7035</v>
      </c>
      <c r="B3136" s="77" t="s">
        <v>7036</v>
      </c>
      <c r="C3136" s="77" t="s">
        <v>801</v>
      </c>
      <c r="D3136" s="79"/>
      <c r="F3136" s="77" t="s">
        <v>801</v>
      </c>
      <c r="G3136" s="77" t="s">
        <v>7035</v>
      </c>
      <c r="I3136"/>
      <c r="L3136" s="83"/>
    </row>
    <row r="3137" spans="1:12" x14ac:dyDescent="0.3">
      <c r="A3137" s="77" t="s">
        <v>7037</v>
      </c>
      <c r="B3137" s="77" t="s">
        <v>7038</v>
      </c>
      <c r="C3137" s="77" t="s">
        <v>830</v>
      </c>
      <c r="D3137" s="79"/>
      <c r="F3137" s="77" t="s">
        <v>830</v>
      </c>
      <c r="G3137" s="77" t="s">
        <v>7037</v>
      </c>
      <c r="I3137"/>
      <c r="L3137" s="83"/>
    </row>
    <row r="3138" spans="1:12" x14ac:dyDescent="0.3">
      <c r="A3138" s="77" t="s">
        <v>7039</v>
      </c>
      <c r="B3138" s="77" t="s">
        <v>7040</v>
      </c>
      <c r="C3138" s="77" t="s">
        <v>892</v>
      </c>
      <c r="D3138" s="79"/>
      <c r="F3138" s="77" t="s">
        <v>892</v>
      </c>
      <c r="G3138" s="77" t="s">
        <v>7039</v>
      </c>
      <c r="I3138"/>
      <c r="L3138" s="83"/>
    </row>
    <row r="3139" spans="1:12" x14ac:dyDescent="0.3">
      <c r="A3139" s="77" t="s">
        <v>7041</v>
      </c>
      <c r="B3139" s="77" t="s">
        <v>7042</v>
      </c>
      <c r="C3139" s="77" t="s">
        <v>707</v>
      </c>
      <c r="D3139" s="79"/>
      <c r="F3139" s="77" t="s">
        <v>707</v>
      </c>
      <c r="G3139" s="77" t="s">
        <v>7041</v>
      </c>
      <c r="I3139"/>
      <c r="L3139" s="83"/>
    </row>
    <row r="3140" spans="1:12" x14ac:dyDescent="0.3">
      <c r="A3140" s="77" t="s">
        <v>7043</v>
      </c>
      <c r="B3140" s="77" t="s">
        <v>7044</v>
      </c>
      <c r="C3140" s="77" t="s">
        <v>666</v>
      </c>
      <c r="D3140" s="79"/>
      <c r="F3140" s="77" t="s">
        <v>666</v>
      </c>
      <c r="G3140" s="77" t="s">
        <v>7043</v>
      </c>
      <c r="I3140"/>
      <c r="L3140" s="83"/>
    </row>
    <row r="3141" spans="1:12" x14ac:dyDescent="0.3">
      <c r="A3141" s="77" t="s">
        <v>7045</v>
      </c>
      <c r="B3141" s="77" t="s">
        <v>7046</v>
      </c>
      <c r="C3141" s="77" t="s">
        <v>836</v>
      </c>
      <c r="D3141" s="79"/>
      <c r="F3141" s="77" t="s">
        <v>836</v>
      </c>
      <c r="G3141" s="77" t="s">
        <v>7045</v>
      </c>
      <c r="I3141"/>
      <c r="L3141" s="83"/>
    </row>
    <row r="3142" spans="1:12" x14ac:dyDescent="0.3">
      <c r="A3142" s="77" t="s">
        <v>7047</v>
      </c>
      <c r="B3142" s="77" t="s">
        <v>7048</v>
      </c>
      <c r="C3142" s="77" t="s">
        <v>849</v>
      </c>
      <c r="D3142" s="79"/>
      <c r="F3142" s="77" t="s">
        <v>849</v>
      </c>
      <c r="G3142" s="77" t="s">
        <v>7047</v>
      </c>
      <c r="I3142"/>
      <c r="L3142" s="83"/>
    </row>
    <row r="3143" spans="1:12" x14ac:dyDescent="0.3">
      <c r="A3143" s="77" t="s">
        <v>7049</v>
      </c>
      <c r="B3143" s="77" t="s">
        <v>7050</v>
      </c>
      <c r="C3143" s="77" t="s">
        <v>830</v>
      </c>
      <c r="D3143" s="79"/>
      <c r="F3143" s="77" t="s">
        <v>830</v>
      </c>
      <c r="G3143" s="77" t="s">
        <v>7049</v>
      </c>
      <c r="I3143"/>
      <c r="L3143" s="83"/>
    </row>
    <row r="3144" spans="1:12" x14ac:dyDescent="0.3">
      <c r="A3144" s="77" t="s">
        <v>7051</v>
      </c>
      <c r="B3144" s="77" t="s">
        <v>7052</v>
      </c>
      <c r="C3144" s="77" t="s">
        <v>749</v>
      </c>
      <c r="D3144" s="79"/>
      <c r="F3144" s="77" t="s">
        <v>749</v>
      </c>
      <c r="G3144" s="77" t="s">
        <v>7051</v>
      </c>
      <c r="I3144"/>
      <c r="L3144" s="83"/>
    </row>
    <row r="3145" spans="1:12" x14ac:dyDescent="0.3">
      <c r="A3145" s="77" t="s">
        <v>7053</v>
      </c>
      <c r="B3145" s="77" t="s">
        <v>7054</v>
      </c>
      <c r="C3145" s="77" t="s">
        <v>773</v>
      </c>
      <c r="D3145" s="79"/>
      <c r="F3145" s="77" t="s">
        <v>773</v>
      </c>
      <c r="G3145" s="77" t="s">
        <v>7053</v>
      </c>
      <c r="I3145"/>
      <c r="L3145" s="83"/>
    </row>
    <row r="3146" spans="1:12" x14ac:dyDescent="0.3">
      <c r="A3146" s="77" t="s">
        <v>7055</v>
      </c>
      <c r="B3146" s="77" t="s">
        <v>7056</v>
      </c>
      <c r="C3146" s="77" t="s">
        <v>925</v>
      </c>
      <c r="D3146" s="79"/>
      <c r="F3146" s="77" t="s">
        <v>925</v>
      </c>
      <c r="G3146" s="77" t="s">
        <v>7055</v>
      </c>
      <c r="I3146"/>
      <c r="L3146" s="83"/>
    </row>
    <row r="3147" spans="1:12" x14ac:dyDescent="0.3">
      <c r="A3147" s="77" t="s">
        <v>7057</v>
      </c>
      <c r="B3147" s="77" t="s">
        <v>7058</v>
      </c>
      <c r="C3147" s="77" t="s">
        <v>892</v>
      </c>
      <c r="D3147" s="79"/>
      <c r="F3147" s="77" t="s">
        <v>892</v>
      </c>
      <c r="G3147" s="77" t="s">
        <v>7057</v>
      </c>
      <c r="I3147"/>
      <c r="L3147" s="83"/>
    </row>
    <row r="3148" spans="1:12" x14ac:dyDescent="0.3">
      <c r="A3148" s="77" t="s">
        <v>7059</v>
      </c>
      <c r="B3148" s="77" t="s">
        <v>7060</v>
      </c>
      <c r="C3148" s="77" t="s">
        <v>840</v>
      </c>
      <c r="D3148" s="79"/>
      <c r="F3148" s="77" t="s">
        <v>840</v>
      </c>
      <c r="G3148" s="77" t="s">
        <v>7059</v>
      </c>
      <c r="I3148"/>
      <c r="L3148" s="83"/>
    </row>
    <row r="3149" spans="1:12" x14ac:dyDescent="0.3">
      <c r="A3149" s="77" t="s">
        <v>7061</v>
      </c>
      <c r="B3149" s="77" t="s">
        <v>7062</v>
      </c>
      <c r="C3149" s="77" t="s">
        <v>675</v>
      </c>
      <c r="D3149" s="79"/>
      <c r="F3149" s="77" t="s">
        <v>675</v>
      </c>
      <c r="G3149" s="77" t="s">
        <v>7061</v>
      </c>
      <c r="I3149"/>
      <c r="L3149" s="83"/>
    </row>
    <row r="3150" spans="1:12" x14ac:dyDescent="0.3">
      <c r="A3150" s="77" t="s">
        <v>7063</v>
      </c>
      <c r="B3150" s="77" t="s">
        <v>7064</v>
      </c>
      <c r="C3150" s="77" t="s">
        <v>758</v>
      </c>
      <c r="D3150" s="79"/>
      <c r="F3150" s="77" t="s">
        <v>758</v>
      </c>
      <c r="G3150" s="77" t="s">
        <v>7063</v>
      </c>
      <c r="I3150"/>
      <c r="L3150" s="83"/>
    </row>
    <row r="3151" spans="1:12" x14ac:dyDescent="0.3">
      <c r="A3151" s="77" t="s">
        <v>7065</v>
      </c>
      <c r="B3151" s="77" t="s">
        <v>7066</v>
      </c>
      <c r="C3151" s="77" t="s">
        <v>714</v>
      </c>
      <c r="D3151" s="79"/>
      <c r="F3151" s="77" t="s">
        <v>714</v>
      </c>
      <c r="G3151" s="77" t="s">
        <v>7065</v>
      </c>
      <c r="I3151"/>
      <c r="L3151" s="83"/>
    </row>
    <row r="3152" spans="1:12" x14ac:dyDescent="0.3">
      <c r="A3152" s="77" t="s">
        <v>7067</v>
      </c>
      <c r="B3152" s="77" t="s">
        <v>7068</v>
      </c>
      <c r="C3152" s="77" t="s">
        <v>853</v>
      </c>
      <c r="D3152" s="79"/>
      <c r="F3152" s="77" t="s">
        <v>853</v>
      </c>
      <c r="G3152" s="77" t="s">
        <v>7067</v>
      </c>
      <c r="I3152"/>
      <c r="L3152" s="83"/>
    </row>
    <row r="3153" spans="1:12" x14ac:dyDescent="0.3">
      <c r="A3153" s="77" t="s">
        <v>7069</v>
      </c>
      <c r="B3153" s="77" t="s">
        <v>7070</v>
      </c>
      <c r="C3153" s="77" t="s">
        <v>794</v>
      </c>
      <c r="D3153" s="79"/>
      <c r="F3153" s="77" t="s">
        <v>794</v>
      </c>
      <c r="G3153" s="77" t="s">
        <v>7069</v>
      </c>
      <c r="I3153"/>
      <c r="L3153" s="83"/>
    </row>
    <row r="3154" spans="1:12" x14ac:dyDescent="0.3">
      <c r="A3154" s="77" t="s">
        <v>7071</v>
      </c>
      <c r="B3154" s="77" t="s">
        <v>7072</v>
      </c>
      <c r="C3154" s="77" t="s">
        <v>682</v>
      </c>
      <c r="D3154" s="79"/>
      <c r="F3154" s="77" t="s">
        <v>682</v>
      </c>
      <c r="G3154" s="77" t="s">
        <v>7071</v>
      </c>
      <c r="I3154"/>
      <c r="L3154" s="83"/>
    </row>
    <row r="3155" spans="1:12" x14ac:dyDescent="0.3">
      <c r="A3155" s="77" t="s">
        <v>7073</v>
      </c>
      <c r="B3155" s="77" t="s">
        <v>7074</v>
      </c>
      <c r="C3155" s="77" t="s">
        <v>718</v>
      </c>
      <c r="D3155" s="79"/>
      <c r="F3155" s="77" t="s">
        <v>718</v>
      </c>
      <c r="G3155" s="77" t="s">
        <v>7073</v>
      </c>
      <c r="I3155"/>
      <c r="L3155" s="83"/>
    </row>
    <row r="3156" spans="1:12" x14ac:dyDescent="0.3">
      <c r="A3156" s="77" t="s">
        <v>7075</v>
      </c>
      <c r="B3156" s="77" t="s">
        <v>7076</v>
      </c>
      <c r="C3156" s="77" t="s">
        <v>840</v>
      </c>
      <c r="D3156" s="79"/>
      <c r="F3156" s="77" t="s">
        <v>840</v>
      </c>
      <c r="G3156" s="77" t="s">
        <v>7075</v>
      </c>
      <c r="I3156"/>
      <c r="L3156" s="83"/>
    </row>
    <row r="3157" spans="1:12" x14ac:dyDescent="0.3">
      <c r="A3157" s="77" t="s">
        <v>7077</v>
      </c>
      <c r="B3157" s="77" t="s">
        <v>7078</v>
      </c>
      <c r="C3157" s="77" t="s">
        <v>893</v>
      </c>
      <c r="D3157" s="79"/>
      <c r="F3157" s="77" t="s">
        <v>893</v>
      </c>
      <c r="G3157" s="77" t="s">
        <v>7077</v>
      </c>
      <c r="I3157"/>
      <c r="L3157" s="83"/>
    </row>
    <row r="3158" spans="1:12" x14ac:dyDescent="0.3">
      <c r="A3158" s="77" t="s">
        <v>7079</v>
      </c>
      <c r="B3158" s="77" t="s">
        <v>7080</v>
      </c>
      <c r="C3158" s="77" t="s">
        <v>674</v>
      </c>
      <c r="D3158" s="79"/>
      <c r="F3158" s="77" t="s">
        <v>674</v>
      </c>
      <c r="G3158" s="77" t="s">
        <v>7079</v>
      </c>
      <c r="I3158"/>
      <c r="L3158" s="83"/>
    </row>
    <row r="3159" spans="1:12" x14ac:dyDescent="0.3">
      <c r="A3159" s="77" t="s">
        <v>7081</v>
      </c>
      <c r="B3159" s="77" t="s">
        <v>7082</v>
      </c>
      <c r="C3159" s="77" t="s">
        <v>846</v>
      </c>
      <c r="D3159" s="79"/>
      <c r="F3159" s="77" t="s">
        <v>846</v>
      </c>
      <c r="G3159" s="77" t="s">
        <v>7081</v>
      </c>
      <c r="I3159"/>
      <c r="L3159" s="83"/>
    </row>
    <row r="3160" spans="1:12" x14ac:dyDescent="0.3">
      <c r="A3160" s="77" t="s">
        <v>7083</v>
      </c>
      <c r="B3160" s="77" t="s">
        <v>7084</v>
      </c>
      <c r="C3160" s="77" t="s">
        <v>863</v>
      </c>
      <c r="D3160" s="79"/>
      <c r="F3160" s="77" t="s">
        <v>863</v>
      </c>
      <c r="G3160" s="77" t="s">
        <v>7083</v>
      </c>
      <c r="I3160"/>
      <c r="L3160" s="83"/>
    </row>
    <row r="3161" spans="1:12" x14ac:dyDescent="0.3">
      <c r="A3161" s="77" t="s">
        <v>7085</v>
      </c>
      <c r="B3161" s="77" t="s">
        <v>7086</v>
      </c>
      <c r="C3161" s="77" t="s">
        <v>840</v>
      </c>
      <c r="D3161" s="79"/>
      <c r="F3161" s="77" t="s">
        <v>840</v>
      </c>
      <c r="G3161" s="77" t="s">
        <v>7085</v>
      </c>
      <c r="I3161"/>
      <c r="L3161" s="83"/>
    </row>
    <row r="3162" spans="1:12" x14ac:dyDescent="0.3">
      <c r="A3162" s="77" t="s">
        <v>7087</v>
      </c>
      <c r="B3162" s="77" t="s">
        <v>7088</v>
      </c>
      <c r="C3162" s="77" t="s">
        <v>893</v>
      </c>
      <c r="D3162" s="79"/>
      <c r="F3162" s="77" t="s">
        <v>893</v>
      </c>
      <c r="G3162" s="77" t="s">
        <v>7087</v>
      </c>
      <c r="I3162"/>
      <c r="L3162" s="83"/>
    </row>
    <row r="3163" spans="1:12" x14ac:dyDescent="0.3">
      <c r="A3163" s="77" t="s">
        <v>7089</v>
      </c>
      <c r="B3163" s="77" t="s">
        <v>7090</v>
      </c>
      <c r="C3163" s="77" t="s">
        <v>892</v>
      </c>
      <c r="D3163" s="79"/>
      <c r="F3163" s="77" t="s">
        <v>892</v>
      </c>
      <c r="G3163" s="77" t="s">
        <v>7089</v>
      </c>
      <c r="I3163"/>
      <c r="L3163" s="83"/>
    </row>
    <row r="3164" spans="1:12" x14ac:dyDescent="0.3">
      <c r="A3164" s="77" t="s">
        <v>7091</v>
      </c>
      <c r="B3164" s="77" t="s">
        <v>7092</v>
      </c>
      <c r="C3164" s="77" t="s">
        <v>853</v>
      </c>
      <c r="D3164" s="79"/>
      <c r="F3164" s="77" t="s">
        <v>853</v>
      </c>
      <c r="G3164" s="77" t="s">
        <v>7091</v>
      </c>
      <c r="I3164"/>
      <c r="L3164" s="83"/>
    </row>
    <row r="3165" spans="1:12" x14ac:dyDescent="0.3">
      <c r="A3165" s="77" t="s">
        <v>7093</v>
      </c>
      <c r="B3165" s="77" t="s">
        <v>7094</v>
      </c>
      <c r="C3165" s="77" t="s">
        <v>868</v>
      </c>
      <c r="D3165" s="79"/>
      <c r="F3165" s="77" t="s">
        <v>868</v>
      </c>
      <c r="G3165" s="77" t="s">
        <v>7093</v>
      </c>
      <c r="I3165"/>
      <c r="L3165" s="83"/>
    </row>
    <row r="3166" spans="1:12" x14ac:dyDescent="0.3">
      <c r="A3166" s="77" t="s">
        <v>7095</v>
      </c>
      <c r="B3166" s="77" t="s">
        <v>7096</v>
      </c>
      <c r="C3166" s="77" t="s">
        <v>850</v>
      </c>
      <c r="D3166" s="79"/>
      <c r="F3166" s="77" t="s">
        <v>850</v>
      </c>
      <c r="G3166" s="77" t="s">
        <v>7095</v>
      </c>
      <c r="I3166"/>
      <c r="L3166" s="83"/>
    </row>
    <row r="3167" spans="1:12" x14ac:dyDescent="0.3">
      <c r="A3167" s="77" t="s">
        <v>7097</v>
      </c>
      <c r="B3167" s="77" t="s">
        <v>7098</v>
      </c>
      <c r="C3167" s="77" t="s">
        <v>674</v>
      </c>
      <c r="D3167" s="79"/>
      <c r="F3167" s="77" t="s">
        <v>674</v>
      </c>
      <c r="G3167" s="77" t="s">
        <v>7097</v>
      </c>
      <c r="I3167"/>
      <c r="L3167" s="83"/>
    </row>
    <row r="3168" spans="1:12" x14ac:dyDescent="0.3">
      <c r="A3168" s="77" t="s">
        <v>7099</v>
      </c>
      <c r="B3168" s="77" t="s">
        <v>7100</v>
      </c>
      <c r="C3168" s="77" t="s">
        <v>892</v>
      </c>
      <c r="D3168" s="79"/>
      <c r="F3168" s="77" t="s">
        <v>892</v>
      </c>
      <c r="G3168" s="77" t="s">
        <v>7099</v>
      </c>
      <c r="I3168"/>
      <c r="L3168" s="83"/>
    </row>
    <row r="3169" spans="1:12" x14ac:dyDescent="0.3">
      <c r="A3169" s="77" t="s">
        <v>7101</v>
      </c>
      <c r="B3169" s="77" t="s">
        <v>7102</v>
      </c>
      <c r="C3169" s="77" t="s">
        <v>767</v>
      </c>
      <c r="D3169" s="79"/>
      <c r="F3169" s="77" t="s">
        <v>767</v>
      </c>
      <c r="G3169" s="77" t="s">
        <v>7101</v>
      </c>
      <c r="I3169"/>
      <c r="L3169" s="83"/>
    </row>
    <row r="3170" spans="1:12" x14ac:dyDescent="0.3">
      <c r="A3170" s="77" t="s">
        <v>7103</v>
      </c>
      <c r="B3170" s="77" t="s">
        <v>7104</v>
      </c>
      <c r="C3170" s="77" t="s">
        <v>919</v>
      </c>
      <c r="D3170" s="79"/>
      <c r="F3170" s="77" t="s">
        <v>919</v>
      </c>
      <c r="G3170" s="77" t="s">
        <v>7103</v>
      </c>
      <c r="I3170"/>
      <c r="L3170" s="83"/>
    </row>
    <row r="3171" spans="1:12" x14ac:dyDescent="0.3">
      <c r="A3171" s="77" t="s">
        <v>7105</v>
      </c>
      <c r="B3171" s="77" t="s">
        <v>7106</v>
      </c>
      <c r="C3171" s="77" t="s">
        <v>707</v>
      </c>
      <c r="D3171" s="79"/>
      <c r="F3171" s="77" t="s">
        <v>707</v>
      </c>
      <c r="G3171" s="77" t="s">
        <v>7105</v>
      </c>
      <c r="I3171"/>
      <c r="L3171" s="83"/>
    </row>
    <row r="3172" spans="1:12" x14ac:dyDescent="0.3">
      <c r="A3172" s="77" t="s">
        <v>7107</v>
      </c>
      <c r="B3172" s="77" t="s">
        <v>7108</v>
      </c>
      <c r="C3172" s="77" t="s">
        <v>758</v>
      </c>
      <c r="D3172" s="79"/>
      <c r="F3172" s="77" t="s">
        <v>758</v>
      </c>
      <c r="G3172" s="77" t="s">
        <v>7107</v>
      </c>
      <c r="I3172"/>
      <c r="L3172" s="83"/>
    </row>
    <row r="3173" spans="1:12" x14ac:dyDescent="0.3">
      <c r="A3173" s="77" t="s">
        <v>7109</v>
      </c>
      <c r="B3173" s="77" t="s">
        <v>7110</v>
      </c>
      <c r="C3173" s="77" t="s">
        <v>682</v>
      </c>
      <c r="D3173" s="79"/>
      <c r="F3173" s="77" t="s">
        <v>682</v>
      </c>
      <c r="G3173" s="77" t="s">
        <v>7109</v>
      </c>
      <c r="I3173"/>
      <c r="L3173" s="83"/>
    </row>
    <row r="3174" spans="1:12" x14ac:dyDescent="0.3">
      <c r="A3174" s="77" t="s">
        <v>7111</v>
      </c>
      <c r="B3174" s="77" t="s">
        <v>7112</v>
      </c>
      <c r="C3174" s="77" t="s">
        <v>694</v>
      </c>
      <c r="D3174" s="79"/>
      <c r="F3174" s="77" t="s">
        <v>694</v>
      </c>
      <c r="G3174" s="77" t="s">
        <v>7111</v>
      </c>
      <c r="I3174"/>
      <c r="L3174" s="83"/>
    </row>
    <row r="3175" spans="1:12" x14ac:dyDescent="0.3">
      <c r="A3175" s="77" t="s">
        <v>7113</v>
      </c>
      <c r="B3175" s="77" t="s">
        <v>7114</v>
      </c>
      <c r="C3175" s="77" t="s">
        <v>746</v>
      </c>
      <c r="D3175" s="79"/>
      <c r="F3175" s="77" t="s">
        <v>746</v>
      </c>
      <c r="G3175" s="77" t="s">
        <v>7113</v>
      </c>
      <c r="I3175"/>
      <c r="L3175" s="83"/>
    </row>
    <row r="3176" spans="1:12" x14ac:dyDescent="0.3">
      <c r="A3176" s="77" t="s">
        <v>7115</v>
      </c>
      <c r="B3176" s="77" t="s">
        <v>7116</v>
      </c>
      <c r="C3176" s="77" t="s">
        <v>682</v>
      </c>
      <c r="D3176" s="79"/>
      <c r="F3176" s="77" t="s">
        <v>682</v>
      </c>
      <c r="G3176" s="77" t="s">
        <v>7115</v>
      </c>
      <c r="I3176"/>
      <c r="L3176" s="83"/>
    </row>
    <row r="3177" spans="1:12" x14ac:dyDescent="0.3">
      <c r="A3177" s="77" t="s">
        <v>7117</v>
      </c>
      <c r="B3177" s="77" t="s">
        <v>7118</v>
      </c>
      <c r="C3177" s="77" t="s">
        <v>699</v>
      </c>
      <c r="D3177" s="79"/>
      <c r="F3177" s="77" t="s">
        <v>699</v>
      </c>
      <c r="G3177" s="77" t="s">
        <v>7117</v>
      </c>
      <c r="I3177"/>
      <c r="L3177" s="83"/>
    </row>
    <row r="3178" spans="1:12" x14ac:dyDescent="0.3">
      <c r="A3178" s="77" t="s">
        <v>7119</v>
      </c>
      <c r="B3178" s="77" t="s">
        <v>7120</v>
      </c>
      <c r="C3178" s="77" t="s">
        <v>729</v>
      </c>
      <c r="D3178" s="79"/>
      <c r="F3178" s="77" t="s">
        <v>729</v>
      </c>
      <c r="G3178" s="77" t="s">
        <v>7119</v>
      </c>
      <c r="I3178"/>
      <c r="L3178" s="83"/>
    </row>
    <row r="3179" spans="1:12" x14ac:dyDescent="0.3">
      <c r="A3179" s="77" t="s">
        <v>7121</v>
      </c>
      <c r="B3179" s="77" t="s">
        <v>7122</v>
      </c>
      <c r="C3179" s="77" t="s">
        <v>850</v>
      </c>
      <c r="D3179" s="79"/>
      <c r="F3179" s="77" t="s">
        <v>850</v>
      </c>
      <c r="G3179" s="77" t="s">
        <v>7121</v>
      </c>
      <c r="I3179"/>
      <c r="L3179" s="83"/>
    </row>
    <row r="3180" spans="1:12" x14ac:dyDescent="0.3">
      <c r="A3180" s="77" t="s">
        <v>7123</v>
      </c>
      <c r="B3180" s="77" t="s">
        <v>7124</v>
      </c>
      <c r="C3180" s="77" t="s">
        <v>850</v>
      </c>
      <c r="D3180" s="79"/>
      <c r="F3180" s="77" t="s">
        <v>850</v>
      </c>
      <c r="G3180" s="77" t="s">
        <v>7123</v>
      </c>
      <c r="I3180"/>
      <c r="L3180" s="83"/>
    </row>
    <row r="3181" spans="1:12" x14ac:dyDescent="0.3">
      <c r="A3181" s="77" t="s">
        <v>7125</v>
      </c>
      <c r="B3181" s="77" t="s">
        <v>7126</v>
      </c>
      <c r="C3181" s="77" t="s">
        <v>682</v>
      </c>
      <c r="D3181" s="79"/>
      <c r="F3181" s="77" t="s">
        <v>682</v>
      </c>
      <c r="G3181" s="77" t="s">
        <v>7125</v>
      </c>
      <c r="I3181"/>
      <c r="L3181" s="83"/>
    </row>
    <row r="3182" spans="1:12" x14ac:dyDescent="0.3">
      <c r="A3182" s="77" t="s">
        <v>7127</v>
      </c>
      <c r="B3182" s="77" t="s">
        <v>7128</v>
      </c>
      <c r="C3182" s="77" t="s">
        <v>707</v>
      </c>
      <c r="D3182" s="79"/>
      <c r="F3182" s="77" t="s">
        <v>707</v>
      </c>
      <c r="G3182" s="77" t="s">
        <v>7127</v>
      </c>
      <c r="I3182"/>
      <c r="L3182" s="83"/>
    </row>
    <row r="3183" spans="1:12" x14ac:dyDescent="0.3">
      <c r="A3183" s="77" t="s">
        <v>7129</v>
      </c>
      <c r="B3183" s="77" t="s">
        <v>7130</v>
      </c>
      <c r="C3183" s="77" t="s">
        <v>960</v>
      </c>
      <c r="D3183" s="79"/>
      <c r="F3183" s="77" t="s">
        <v>960</v>
      </c>
      <c r="G3183" s="77" t="s">
        <v>7129</v>
      </c>
      <c r="I3183"/>
      <c r="L3183" s="83"/>
    </row>
    <row r="3184" spans="1:12" x14ac:dyDescent="0.3">
      <c r="A3184" s="77" t="s">
        <v>7131</v>
      </c>
      <c r="B3184" s="77" t="s">
        <v>7132</v>
      </c>
      <c r="C3184" s="77" t="s">
        <v>829</v>
      </c>
      <c r="D3184" s="79"/>
      <c r="F3184" s="77" t="s">
        <v>829</v>
      </c>
      <c r="G3184" s="77" t="s">
        <v>7131</v>
      </c>
      <c r="I3184"/>
      <c r="L3184" s="83"/>
    </row>
    <row r="3185" spans="1:12" x14ac:dyDescent="0.3">
      <c r="A3185" s="77" t="s">
        <v>7133</v>
      </c>
      <c r="B3185" s="77" t="s">
        <v>7134</v>
      </c>
      <c r="C3185" s="77" t="s">
        <v>868</v>
      </c>
      <c r="D3185" s="79"/>
      <c r="F3185" s="77" t="s">
        <v>868</v>
      </c>
      <c r="G3185" s="77" t="s">
        <v>7133</v>
      </c>
      <c r="I3185"/>
      <c r="L3185" s="83"/>
    </row>
    <row r="3186" spans="1:12" x14ac:dyDescent="0.3">
      <c r="A3186" s="77" t="s">
        <v>7135</v>
      </c>
      <c r="B3186" s="77" t="s">
        <v>7136</v>
      </c>
      <c r="C3186" s="77" t="s">
        <v>729</v>
      </c>
      <c r="D3186" s="79"/>
      <c r="F3186" s="77" t="s">
        <v>729</v>
      </c>
      <c r="G3186" s="77" t="s">
        <v>7135</v>
      </c>
      <c r="I3186"/>
      <c r="L3186" s="83"/>
    </row>
    <row r="3187" spans="1:12" x14ac:dyDescent="0.3">
      <c r="A3187" s="77" t="s">
        <v>7137</v>
      </c>
      <c r="B3187" s="77" t="s">
        <v>7138</v>
      </c>
      <c r="C3187" s="77" t="s">
        <v>873</v>
      </c>
      <c r="D3187" s="79"/>
      <c r="F3187" s="77" t="s">
        <v>873</v>
      </c>
      <c r="G3187" s="77" t="s">
        <v>7137</v>
      </c>
      <c r="I3187"/>
      <c r="L3187" s="83"/>
    </row>
    <row r="3188" spans="1:12" x14ac:dyDescent="0.3">
      <c r="A3188" s="77" t="s">
        <v>7139</v>
      </c>
      <c r="B3188" s="77" t="s">
        <v>7140</v>
      </c>
      <c r="C3188" s="77" t="s">
        <v>743</v>
      </c>
      <c r="D3188" s="79"/>
      <c r="F3188" s="77" t="s">
        <v>743</v>
      </c>
      <c r="G3188" s="77" t="s">
        <v>7139</v>
      </c>
      <c r="I3188"/>
      <c r="L3188" s="83"/>
    </row>
    <row r="3189" spans="1:12" x14ac:dyDescent="0.3">
      <c r="A3189" s="77" t="s">
        <v>7141</v>
      </c>
      <c r="B3189" s="77" t="s">
        <v>7142</v>
      </c>
      <c r="C3189" s="77" t="s">
        <v>863</v>
      </c>
      <c r="D3189" s="79"/>
      <c r="F3189" s="77" t="s">
        <v>863</v>
      </c>
      <c r="G3189" s="77" t="s">
        <v>7141</v>
      </c>
      <c r="I3189"/>
      <c r="L3189" s="83"/>
    </row>
    <row r="3190" spans="1:12" x14ac:dyDescent="0.3">
      <c r="A3190" s="77" t="s">
        <v>7143</v>
      </c>
      <c r="B3190" s="77" t="s">
        <v>7144</v>
      </c>
      <c r="C3190" s="77" t="s">
        <v>809</v>
      </c>
      <c r="D3190" s="79"/>
      <c r="F3190" s="77" t="s">
        <v>809</v>
      </c>
      <c r="G3190" s="77" t="s">
        <v>7143</v>
      </c>
      <c r="I3190"/>
      <c r="L3190" s="83"/>
    </row>
    <row r="3191" spans="1:12" x14ac:dyDescent="0.3">
      <c r="A3191" s="77" t="s">
        <v>7145</v>
      </c>
      <c r="B3191" s="77" t="s">
        <v>7146</v>
      </c>
      <c r="C3191" s="77" t="s">
        <v>671</v>
      </c>
      <c r="D3191" s="79"/>
      <c r="F3191" s="77" t="s">
        <v>671</v>
      </c>
      <c r="G3191" s="77" t="s">
        <v>7145</v>
      </c>
      <c r="I3191"/>
      <c r="L3191" s="83"/>
    </row>
    <row r="3192" spans="1:12" x14ac:dyDescent="0.3">
      <c r="A3192" s="77" t="s">
        <v>7147</v>
      </c>
      <c r="B3192" s="77" t="s">
        <v>7148</v>
      </c>
      <c r="C3192" s="77" t="s">
        <v>706</v>
      </c>
      <c r="D3192" s="79"/>
      <c r="F3192" s="77" t="s">
        <v>706</v>
      </c>
      <c r="G3192" s="77" t="s">
        <v>7147</v>
      </c>
      <c r="I3192"/>
      <c r="L3192" s="83"/>
    </row>
    <row r="3193" spans="1:12" x14ac:dyDescent="0.3">
      <c r="A3193" s="77" t="s">
        <v>7149</v>
      </c>
      <c r="B3193" s="77" t="s">
        <v>7150</v>
      </c>
      <c r="C3193" s="77" t="s">
        <v>739</v>
      </c>
      <c r="D3193" s="79"/>
      <c r="F3193" s="77" t="s">
        <v>739</v>
      </c>
      <c r="G3193" s="77" t="s">
        <v>7149</v>
      </c>
      <c r="I3193"/>
      <c r="L3193" s="83"/>
    </row>
    <row r="3194" spans="1:12" x14ac:dyDescent="0.3">
      <c r="A3194" s="77" t="s">
        <v>7151</v>
      </c>
      <c r="B3194" s="77" t="s">
        <v>7152</v>
      </c>
      <c r="C3194" s="77" t="s">
        <v>856</v>
      </c>
      <c r="D3194" s="79"/>
      <c r="F3194" s="77" t="s">
        <v>856</v>
      </c>
      <c r="G3194" s="77" t="s">
        <v>7151</v>
      </c>
      <c r="I3194"/>
      <c r="L3194" s="83"/>
    </row>
    <row r="3195" spans="1:12" x14ac:dyDescent="0.3">
      <c r="A3195" s="77" t="s">
        <v>7153</v>
      </c>
      <c r="B3195" s="77" t="s">
        <v>7154</v>
      </c>
      <c r="C3195" s="77" t="s">
        <v>868</v>
      </c>
      <c r="D3195" s="79"/>
      <c r="F3195" s="77" t="s">
        <v>868</v>
      </c>
      <c r="G3195" s="77" t="s">
        <v>7153</v>
      </c>
      <c r="I3195"/>
      <c r="L3195" s="83"/>
    </row>
    <row r="3196" spans="1:12" x14ac:dyDescent="0.3">
      <c r="A3196" s="77" t="s">
        <v>7155</v>
      </c>
      <c r="B3196" s="77" t="s">
        <v>7156</v>
      </c>
      <c r="C3196" s="77" t="s">
        <v>953</v>
      </c>
      <c r="D3196" s="79"/>
      <c r="F3196" s="77" t="s">
        <v>953</v>
      </c>
      <c r="G3196" s="77" t="s">
        <v>7155</v>
      </c>
      <c r="I3196"/>
      <c r="L3196" s="83"/>
    </row>
    <row r="3197" spans="1:12" x14ac:dyDescent="0.3">
      <c r="A3197" s="77" t="s">
        <v>7157</v>
      </c>
      <c r="B3197" s="77" t="s">
        <v>7158</v>
      </c>
      <c r="C3197" s="77" t="s">
        <v>682</v>
      </c>
      <c r="D3197" s="79"/>
      <c r="F3197" s="77" t="s">
        <v>682</v>
      </c>
      <c r="G3197" s="77" t="s">
        <v>7157</v>
      </c>
      <c r="I3197"/>
      <c r="L3197" s="83"/>
    </row>
    <row r="3198" spans="1:12" x14ac:dyDescent="0.3">
      <c r="A3198" s="77" t="s">
        <v>7159</v>
      </c>
      <c r="B3198" s="77" t="s">
        <v>7160</v>
      </c>
      <c r="C3198" s="77" t="s">
        <v>945</v>
      </c>
      <c r="D3198" s="79"/>
      <c r="F3198" s="77" t="s">
        <v>945</v>
      </c>
      <c r="G3198" s="77" t="s">
        <v>7159</v>
      </c>
      <c r="I3198"/>
      <c r="L3198" s="83"/>
    </row>
    <row r="3199" spans="1:12" x14ac:dyDescent="0.3">
      <c r="A3199" s="77" t="s">
        <v>7161</v>
      </c>
      <c r="B3199" s="77" t="s">
        <v>7162</v>
      </c>
      <c r="C3199" s="77" t="s">
        <v>711</v>
      </c>
      <c r="D3199" s="79"/>
      <c r="F3199" s="77" t="s">
        <v>711</v>
      </c>
      <c r="G3199" s="77" t="s">
        <v>7161</v>
      </c>
      <c r="I3199"/>
      <c r="L3199" s="83"/>
    </row>
    <row r="3200" spans="1:12" x14ac:dyDescent="0.3">
      <c r="A3200" s="77" t="s">
        <v>7163</v>
      </c>
      <c r="B3200" s="77" t="s">
        <v>7164</v>
      </c>
      <c r="C3200" s="77" t="s">
        <v>846</v>
      </c>
      <c r="D3200" s="79"/>
      <c r="F3200" s="77" t="s">
        <v>846</v>
      </c>
      <c r="G3200" s="77" t="s">
        <v>7163</v>
      </c>
      <c r="I3200"/>
      <c r="L3200" s="83"/>
    </row>
    <row r="3201" spans="1:12" x14ac:dyDescent="0.3">
      <c r="A3201" s="77" t="s">
        <v>7165</v>
      </c>
      <c r="B3201" s="77" t="s">
        <v>7166</v>
      </c>
      <c r="C3201" s="77" t="s">
        <v>732</v>
      </c>
      <c r="D3201" s="79"/>
      <c r="F3201" s="77" t="s">
        <v>732</v>
      </c>
      <c r="G3201" s="77" t="s">
        <v>7165</v>
      </c>
      <c r="I3201"/>
      <c r="L3201" s="83"/>
    </row>
    <row r="3202" spans="1:12" x14ac:dyDescent="0.3">
      <c r="A3202" s="77" t="s">
        <v>7167</v>
      </c>
      <c r="B3202" s="77" t="s">
        <v>7168</v>
      </c>
      <c r="C3202" s="77" t="s">
        <v>732</v>
      </c>
      <c r="D3202" s="79"/>
      <c r="F3202" s="77" t="s">
        <v>732</v>
      </c>
      <c r="G3202" s="77" t="s">
        <v>7167</v>
      </c>
      <c r="I3202"/>
      <c r="L3202" s="83"/>
    </row>
    <row r="3203" spans="1:12" x14ac:dyDescent="0.3">
      <c r="A3203" s="77" t="s">
        <v>7169</v>
      </c>
      <c r="B3203" s="77" t="s">
        <v>7170</v>
      </c>
      <c r="C3203" s="77" t="s">
        <v>850</v>
      </c>
      <c r="D3203" s="79"/>
      <c r="F3203" s="77" t="s">
        <v>850</v>
      </c>
      <c r="G3203" s="77" t="s">
        <v>7169</v>
      </c>
      <c r="I3203"/>
      <c r="L3203" s="83"/>
    </row>
    <row r="3204" spans="1:12" x14ac:dyDescent="0.3">
      <c r="A3204" s="77" t="s">
        <v>7171</v>
      </c>
      <c r="B3204" s="77" t="s">
        <v>7172</v>
      </c>
      <c r="C3204" s="77" t="s">
        <v>679</v>
      </c>
      <c r="D3204" s="79"/>
      <c r="F3204" s="77" t="s">
        <v>679</v>
      </c>
      <c r="G3204" s="77" t="s">
        <v>7171</v>
      </c>
      <c r="I3204"/>
      <c r="L3204" s="83"/>
    </row>
    <row r="3205" spans="1:12" x14ac:dyDescent="0.3">
      <c r="A3205" s="77" t="s">
        <v>7173</v>
      </c>
      <c r="B3205" s="77" t="s">
        <v>7174</v>
      </c>
      <c r="C3205" s="77" t="s">
        <v>740</v>
      </c>
      <c r="D3205" s="79"/>
      <c r="F3205" s="77" t="s">
        <v>740</v>
      </c>
      <c r="G3205" s="77" t="s">
        <v>7173</v>
      </c>
      <c r="I3205"/>
      <c r="L3205" s="83"/>
    </row>
    <row r="3206" spans="1:12" x14ac:dyDescent="0.3">
      <c r="A3206" s="77" t="s">
        <v>7175</v>
      </c>
      <c r="B3206" s="77" t="s">
        <v>7176</v>
      </c>
      <c r="C3206" s="77" t="s">
        <v>767</v>
      </c>
      <c r="D3206" s="79"/>
      <c r="F3206" s="77" t="s">
        <v>767</v>
      </c>
      <c r="G3206" s="77" t="s">
        <v>7175</v>
      </c>
      <c r="I3206"/>
      <c r="L3206" s="83"/>
    </row>
    <row r="3207" spans="1:12" x14ac:dyDescent="0.3">
      <c r="A3207" s="77" t="s">
        <v>7177</v>
      </c>
      <c r="B3207" s="77" t="s">
        <v>7178</v>
      </c>
      <c r="C3207" s="77" t="s">
        <v>879</v>
      </c>
      <c r="D3207" s="79"/>
      <c r="F3207" s="77" t="s">
        <v>879</v>
      </c>
      <c r="G3207" s="77" t="s">
        <v>7177</v>
      </c>
      <c r="I3207"/>
      <c r="L3207" s="83"/>
    </row>
    <row r="3208" spans="1:12" x14ac:dyDescent="0.3">
      <c r="A3208" s="77" t="s">
        <v>7179</v>
      </c>
      <c r="B3208" s="77" t="s">
        <v>7180</v>
      </c>
      <c r="C3208" s="77" t="s">
        <v>702</v>
      </c>
      <c r="D3208" s="79"/>
      <c r="F3208" s="77" t="s">
        <v>702</v>
      </c>
      <c r="G3208" s="77" t="s">
        <v>7179</v>
      </c>
      <c r="I3208"/>
      <c r="L3208" s="83"/>
    </row>
    <row r="3209" spans="1:12" x14ac:dyDescent="0.3">
      <c r="A3209" s="77" t="s">
        <v>7181</v>
      </c>
      <c r="B3209" s="77" t="s">
        <v>7182</v>
      </c>
      <c r="C3209" s="77" t="s">
        <v>719</v>
      </c>
      <c r="D3209" s="79"/>
      <c r="F3209" s="77" t="s">
        <v>719</v>
      </c>
      <c r="G3209" s="77" t="s">
        <v>7181</v>
      </c>
      <c r="I3209"/>
      <c r="L3209" s="83"/>
    </row>
    <row r="3210" spans="1:12" x14ac:dyDescent="0.3">
      <c r="A3210" s="77" t="s">
        <v>7183</v>
      </c>
      <c r="B3210" s="77" t="s">
        <v>7184</v>
      </c>
      <c r="C3210" s="77" t="s">
        <v>934</v>
      </c>
      <c r="D3210" s="79"/>
      <c r="F3210" s="77" t="s">
        <v>934</v>
      </c>
      <c r="G3210" s="77" t="s">
        <v>7183</v>
      </c>
      <c r="I3210"/>
      <c r="L3210" s="83"/>
    </row>
    <row r="3211" spans="1:12" x14ac:dyDescent="0.3">
      <c r="A3211" s="77" t="s">
        <v>7185</v>
      </c>
      <c r="B3211" s="77" t="s">
        <v>7186</v>
      </c>
      <c r="C3211" s="77" t="s">
        <v>732</v>
      </c>
      <c r="D3211" s="79"/>
      <c r="F3211" s="77" t="s">
        <v>732</v>
      </c>
      <c r="G3211" s="77" t="s">
        <v>7185</v>
      </c>
      <c r="I3211"/>
      <c r="L3211" s="83"/>
    </row>
    <row r="3212" spans="1:12" x14ac:dyDescent="0.3">
      <c r="A3212" s="77" t="s">
        <v>7187</v>
      </c>
      <c r="B3212" s="77" t="s">
        <v>7188</v>
      </c>
      <c r="C3212" s="77" t="s">
        <v>687</v>
      </c>
      <c r="D3212" s="79"/>
      <c r="F3212" s="77" t="s">
        <v>687</v>
      </c>
      <c r="G3212" s="77" t="s">
        <v>7187</v>
      </c>
      <c r="I3212"/>
      <c r="L3212" s="83"/>
    </row>
    <row r="3213" spans="1:12" x14ac:dyDescent="0.3">
      <c r="A3213" s="77" t="s">
        <v>7189</v>
      </c>
      <c r="B3213" s="77" t="s">
        <v>7190</v>
      </c>
      <c r="C3213" s="77" t="s">
        <v>703</v>
      </c>
      <c r="D3213" s="79"/>
      <c r="F3213" s="77" t="s">
        <v>703</v>
      </c>
      <c r="G3213" s="77" t="s">
        <v>7189</v>
      </c>
      <c r="I3213"/>
      <c r="L3213" s="83"/>
    </row>
    <row r="3214" spans="1:12" x14ac:dyDescent="0.3">
      <c r="A3214" s="77" t="s">
        <v>7191</v>
      </c>
      <c r="B3214" s="77" t="s">
        <v>7192</v>
      </c>
      <c r="C3214" s="77" t="s">
        <v>743</v>
      </c>
      <c r="D3214" s="79"/>
      <c r="F3214" s="77" t="s">
        <v>743</v>
      </c>
      <c r="G3214" s="77" t="s">
        <v>7191</v>
      </c>
      <c r="I3214"/>
      <c r="L3214" s="83"/>
    </row>
    <row r="3215" spans="1:12" x14ac:dyDescent="0.3">
      <c r="A3215" s="77" t="s">
        <v>7193</v>
      </c>
      <c r="B3215" s="77" t="s">
        <v>7194</v>
      </c>
      <c r="C3215" s="77" t="s">
        <v>846</v>
      </c>
      <c r="D3215" s="79"/>
      <c r="F3215" s="77" t="s">
        <v>846</v>
      </c>
      <c r="G3215" s="77" t="s">
        <v>7193</v>
      </c>
      <c r="I3215"/>
      <c r="L3215" s="83"/>
    </row>
    <row r="3216" spans="1:12" x14ac:dyDescent="0.3">
      <c r="A3216" s="77" t="s">
        <v>7195</v>
      </c>
      <c r="B3216" s="77" t="s">
        <v>7196</v>
      </c>
      <c r="C3216" s="77" t="s">
        <v>846</v>
      </c>
      <c r="D3216" s="79"/>
      <c r="F3216" s="77" t="s">
        <v>846</v>
      </c>
      <c r="G3216" s="77" t="s">
        <v>7195</v>
      </c>
      <c r="I3216"/>
      <c r="L3216" s="83"/>
    </row>
    <row r="3217" spans="1:12" x14ac:dyDescent="0.3">
      <c r="A3217" s="77" t="s">
        <v>7197</v>
      </c>
      <c r="B3217" s="77" t="s">
        <v>7198</v>
      </c>
      <c r="C3217" s="77" t="s">
        <v>809</v>
      </c>
      <c r="D3217" s="79"/>
      <c r="F3217" s="77" t="s">
        <v>809</v>
      </c>
      <c r="G3217" s="77" t="s">
        <v>7197</v>
      </c>
      <c r="I3217"/>
      <c r="L3217" s="83"/>
    </row>
    <row r="3218" spans="1:12" x14ac:dyDescent="0.3">
      <c r="A3218" s="77" t="s">
        <v>7199</v>
      </c>
      <c r="B3218" s="77" t="s">
        <v>7200</v>
      </c>
      <c r="C3218" s="77" t="s">
        <v>791</v>
      </c>
      <c r="D3218" s="79"/>
      <c r="F3218" s="77" t="s">
        <v>791</v>
      </c>
      <c r="G3218" s="77" t="s">
        <v>7199</v>
      </c>
      <c r="I3218"/>
      <c r="L3218" s="83"/>
    </row>
    <row r="3219" spans="1:12" x14ac:dyDescent="0.3">
      <c r="A3219" s="77" t="s">
        <v>7201</v>
      </c>
      <c r="B3219" s="77" t="s">
        <v>7202</v>
      </c>
      <c r="C3219" s="77" t="s">
        <v>703</v>
      </c>
      <c r="D3219" s="79"/>
      <c r="F3219" s="77" t="s">
        <v>703</v>
      </c>
      <c r="G3219" s="77" t="s">
        <v>7201</v>
      </c>
      <c r="I3219"/>
      <c r="L3219" s="83"/>
    </row>
    <row r="3220" spans="1:12" x14ac:dyDescent="0.3">
      <c r="A3220" s="77" t="s">
        <v>7203</v>
      </c>
      <c r="B3220" s="77" t="s">
        <v>7204</v>
      </c>
      <c r="C3220" s="77" t="s">
        <v>940</v>
      </c>
      <c r="D3220" s="79"/>
      <c r="F3220" s="77" t="s">
        <v>940</v>
      </c>
      <c r="G3220" s="77" t="s">
        <v>7203</v>
      </c>
      <c r="I3220"/>
      <c r="L3220" s="83"/>
    </row>
    <row r="3221" spans="1:12" x14ac:dyDescent="0.3">
      <c r="A3221" s="77" t="s">
        <v>7205</v>
      </c>
      <c r="B3221" s="77" t="s">
        <v>7206</v>
      </c>
      <c r="C3221" s="77" t="s">
        <v>853</v>
      </c>
      <c r="D3221" s="79"/>
      <c r="F3221" s="77" t="s">
        <v>853</v>
      </c>
      <c r="G3221" s="77" t="s">
        <v>7205</v>
      </c>
      <c r="I3221"/>
      <c r="L3221" s="83"/>
    </row>
    <row r="3222" spans="1:12" x14ac:dyDescent="0.3">
      <c r="A3222" s="77" t="s">
        <v>7207</v>
      </c>
      <c r="B3222" s="77" t="s">
        <v>7208</v>
      </c>
      <c r="C3222" s="77" t="s">
        <v>767</v>
      </c>
      <c r="D3222" s="79"/>
      <c r="F3222" s="77" t="s">
        <v>767</v>
      </c>
      <c r="G3222" s="77" t="s">
        <v>7207</v>
      </c>
      <c r="I3222"/>
      <c r="L3222" s="83"/>
    </row>
    <row r="3223" spans="1:12" x14ac:dyDescent="0.3">
      <c r="A3223" s="77" t="s">
        <v>7209</v>
      </c>
      <c r="B3223" s="77" t="s">
        <v>7210</v>
      </c>
      <c r="C3223" s="77" t="s">
        <v>674</v>
      </c>
      <c r="D3223" s="79"/>
      <c r="F3223" s="77" t="s">
        <v>674</v>
      </c>
      <c r="G3223" s="77" t="s">
        <v>7209</v>
      </c>
      <c r="I3223"/>
      <c r="L3223" s="83"/>
    </row>
    <row r="3224" spans="1:12" x14ac:dyDescent="0.3">
      <c r="A3224" s="77" t="s">
        <v>7211</v>
      </c>
      <c r="B3224" s="77" t="s">
        <v>7212</v>
      </c>
      <c r="C3224" s="77" t="s">
        <v>746</v>
      </c>
      <c r="D3224" s="79"/>
      <c r="F3224" s="77" t="s">
        <v>746</v>
      </c>
      <c r="G3224" s="77" t="s">
        <v>7211</v>
      </c>
      <c r="I3224"/>
      <c r="L3224" s="83"/>
    </row>
    <row r="3225" spans="1:12" x14ac:dyDescent="0.3">
      <c r="A3225" s="77" t="s">
        <v>7213</v>
      </c>
      <c r="B3225" s="77" t="s">
        <v>7214</v>
      </c>
      <c r="C3225" s="77" t="s">
        <v>782</v>
      </c>
      <c r="D3225" s="79"/>
      <c r="F3225" s="77" t="s">
        <v>782</v>
      </c>
      <c r="G3225" s="77" t="s">
        <v>7213</v>
      </c>
      <c r="I3225"/>
      <c r="L3225" s="83"/>
    </row>
    <row r="3226" spans="1:12" x14ac:dyDescent="0.3">
      <c r="A3226" s="77" t="s">
        <v>7215</v>
      </c>
      <c r="B3226" s="77" t="s">
        <v>7216</v>
      </c>
      <c r="C3226" s="77" t="s">
        <v>736</v>
      </c>
      <c r="D3226" s="79"/>
      <c r="F3226" s="77" t="s">
        <v>736</v>
      </c>
      <c r="G3226" s="77" t="s">
        <v>7215</v>
      </c>
      <c r="I3226"/>
      <c r="L3226" s="83"/>
    </row>
    <row r="3227" spans="1:12" x14ac:dyDescent="0.3">
      <c r="A3227" s="77" t="s">
        <v>7217</v>
      </c>
      <c r="B3227" s="77" t="s">
        <v>7218</v>
      </c>
      <c r="C3227" s="77" t="s">
        <v>863</v>
      </c>
      <c r="D3227" s="79"/>
      <c r="F3227" s="77" t="s">
        <v>863</v>
      </c>
      <c r="G3227" s="77" t="s">
        <v>7217</v>
      </c>
      <c r="I3227"/>
      <c r="L3227" s="83"/>
    </row>
    <row r="3228" spans="1:12" x14ac:dyDescent="0.3">
      <c r="A3228" s="77" t="s">
        <v>7219</v>
      </c>
      <c r="B3228" s="77" t="s">
        <v>7220</v>
      </c>
      <c r="C3228" s="77" t="s">
        <v>840</v>
      </c>
      <c r="D3228" s="79"/>
      <c r="F3228" s="77" t="s">
        <v>840</v>
      </c>
      <c r="G3228" s="77" t="s">
        <v>7219</v>
      </c>
      <c r="I3228"/>
      <c r="L3228" s="83"/>
    </row>
    <row r="3229" spans="1:12" x14ac:dyDescent="0.3">
      <c r="A3229" s="77" t="s">
        <v>7221</v>
      </c>
      <c r="B3229" s="77" t="s">
        <v>7222</v>
      </c>
      <c r="C3229" s="77" t="s">
        <v>746</v>
      </c>
      <c r="D3229" s="79"/>
      <c r="F3229" s="77" t="s">
        <v>746</v>
      </c>
      <c r="G3229" s="77" t="s">
        <v>7221</v>
      </c>
      <c r="I3229"/>
      <c r="L3229" s="83"/>
    </row>
    <row r="3230" spans="1:12" x14ac:dyDescent="0.3">
      <c r="A3230" s="77" t="s">
        <v>7223</v>
      </c>
      <c r="B3230" s="77" t="s">
        <v>7224</v>
      </c>
      <c r="C3230" s="77" t="s">
        <v>937</v>
      </c>
      <c r="D3230" s="79"/>
      <c r="F3230" s="77" t="s">
        <v>937</v>
      </c>
      <c r="G3230" s="77" t="s">
        <v>7223</v>
      </c>
      <c r="I3230"/>
      <c r="L3230" s="83"/>
    </row>
    <row r="3231" spans="1:12" x14ac:dyDescent="0.3">
      <c r="A3231" s="77" t="s">
        <v>7225</v>
      </c>
      <c r="B3231" s="77" t="s">
        <v>7226</v>
      </c>
      <c r="C3231" s="77" t="s">
        <v>820</v>
      </c>
      <c r="D3231" s="79"/>
      <c r="F3231" s="77" t="s">
        <v>820</v>
      </c>
      <c r="G3231" s="77" t="s">
        <v>7225</v>
      </c>
      <c r="I3231"/>
      <c r="L3231" s="83"/>
    </row>
    <row r="3232" spans="1:12" x14ac:dyDescent="0.3">
      <c r="A3232" s="77" t="s">
        <v>7227</v>
      </c>
      <c r="B3232" s="77" t="s">
        <v>7228</v>
      </c>
      <c r="C3232" s="77" t="s">
        <v>732</v>
      </c>
      <c r="D3232" s="79"/>
      <c r="F3232" s="77" t="s">
        <v>732</v>
      </c>
      <c r="G3232" s="77" t="s">
        <v>7227</v>
      </c>
      <c r="I3232"/>
      <c r="L3232" s="83"/>
    </row>
    <row r="3233" spans="1:12" x14ac:dyDescent="0.3">
      <c r="A3233" s="77" t="s">
        <v>7229</v>
      </c>
      <c r="B3233" s="77" t="s">
        <v>7230</v>
      </c>
      <c r="C3233" s="77" t="s">
        <v>782</v>
      </c>
      <c r="D3233" s="79"/>
      <c r="F3233" s="77" t="s">
        <v>782</v>
      </c>
      <c r="G3233" s="77" t="s">
        <v>7229</v>
      </c>
      <c r="I3233"/>
      <c r="L3233" s="83"/>
    </row>
    <row r="3234" spans="1:12" x14ac:dyDescent="0.3">
      <c r="A3234" s="77" t="s">
        <v>7231</v>
      </c>
      <c r="B3234" s="77" t="s">
        <v>7232</v>
      </c>
      <c r="C3234" s="77" t="s">
        <v>893</v>
      </c>
      <c r="D3234" s="79"/>
      <c r="F3234" s="77" t="s">
        <v>893</v>
      </c>
      <c r="G3234" s="77" t="s">
        <v>7231</v>
      </c>
      <c r="I3234"/>
      <c r="L3234" s="83"/>
    </row>
    <row r="3235" spans="1:12" x14ac:dyDescent="0.3">
      <c r="A3235" s="77" t="s">
        <v>7233</v>
      </c>
      <c r="B3235" s="77" t="s">
        <v>7234</v>
      </c>
      <c r="C3235" s="77" t="s">
        <v>893</v>
      </c>
      <c r="D3235" s="79"/>
      <c r="F3235" s="77" t="s">
        <v>893</v>
      </c>
      <c r="G3235" s="77" t="s">
        <v>7233</v>
      </c>
      <c r="I3235"/>
      <c r="L3235" s="83"/>
    </row>
    <row r="3236" spans="1:12" x14ac:dyDescent="0.3">
      <c r="A3236" s="77" t="s">
        <v>7235</v>
      </c>
      <c r="B3236" s="77" t="s">
        <v>7236</v>
      </c>
      <c r="C3236" s="77" t="s">
        <v>931</v>
      </c>
      <c r="D3236" s="79"/>
      <c r="F3236" s="77" t="s">
        <v>931</v>
      </c>
      <c r="G3236" s="77" t="s">
        <v>7235</v>
      </c>
      <c r="I3236"/>
      <c r="L3236" s="83"/>
    </row>
    <row r="3237" spans="1:12" x14ac:dyDescent="0.3">
      <c r="A3237" s="77" t="s">
        <v>7237</v>
      </c>
      <c r="B3237" s="77" t="s">
        <v>7238</v>
      </c>
      <c r="C3237" s="77" t="s">
        <v>940</v>
      </c>
      <c r="D3237" s="79"/>
      <c r="F3237" s="77" t="s">
        <v>940</v>
      </c>
      <c r="G3237" s="77" t="s">
        <v>7237</v>
      </c>
      <c r="I3237"/>
      <c r="L3237" s="83"/>
    </row>
    <row r="3238" spans="1:12" x14ac:dyDescent="0.3">
      <c r="A3238" s="77" t="s">
        <v>7239</v>
      </c>
      <c r="B3238" s="77" t="s">
        <v>7240</v>
      </c>
      <c r="C3238" s="77" t="s">
        <v>931</v>
      </c>
      <c r="D3238" s="79"/>
      <c r="F3238" s="77" t="s">
        <v>931</v>
      </c>
      <c r="G3238" s="77" t="s">
        <v>7239</v>
      </c>
      <c r="I3238"/>
      <c r="L3238" s="83"/>
    </row>
    <row r="3239" spans="1:12" x14ac:dyDescent="0.3">
      <c r="A3239" s="77" t="s">
        <v>7241</v>
      </c>
      <c r="B3239" s="77" t="s">
        <v>7242</v>
      </c>
      <c r="C3239" s="77" t="s">
        <v>868</v>
      </c>
      <c r="D3239" s="79"/>
      <c r="F3239" s="77" t="s">
        <v>868</v>
      </c>
      <c r="G3239" s="77" t="s">
        <v>7241</v>
      </c>
      <c r="I3239"/>
      <c r="L3239" s="83"/>
    </row>
    <row r="3240" spans="1:12" x14ac:dyDescent="0.3">
      <c r="A3240" s="77" t="s">
        <v>7243</v>
      </c>
      <c r="B3240" s="77" t="s">
        <v>7244</v>
      </c>
      <c r="C3240" s="77" t="s">
        <v>767</v>
      </c>
      <c r="D3240" s="79"/>
      <c r="F3240" s="77" t="s">
        <v>767</v>
      </c>
      <c r="G3240" s="77" t="s">
        <v>7243</v>
      </c>
      <c r="I3240"/>
      <c r="L3240" s="83"/>
    </row>
    <row r="3241" spans="1:12" x14ac:dyDescent="0.3">
      <c r="A3241" s="77" t="s">
        <v>7245</v>
      </c>
      <c r="B3241" s="77" t="s">
        <v>7246</v>
      </c>
      <c r="C3241" s="77" t="s">
        <v>733</v>
      </c>
      <c r="D3241" s="79"/>
      <c r="F3241" s="77" t="s">
        <v>733</v>
      </c>
      <c r="G3241" s="77" t="s">
        <v>7245</v>
      </c>
      <c r="I3241"/>
      <c r="L3241" s="83"/>
    </row>
    <row r="3242" spans="1:12" x14ac:dyDescent="0.3">
      <c r="A3242" s="77" t="s">
        <v>7247</v>
      </c>
      <c r="B3242" s="77" t="s">
        <v>7248</v>
      </c>
      <c r="C3242" s="77" t="s">
        <v>953</v>
      </c>
      <c r="D3242" s="79"/>
      <c r="F3242" s="77" t="s">
        <v>953</v>
      </c>
      <c r="G3242" s="77" t="s">
        <v>7247</v>
      </c>
      <c r="I3242"/>
      <c r="L3242" s="83"/>
    </row>
    <row r="3243" spans="1:12" x14ac:dyDescent="0.3">
      <c r="A3243" s="77" t="s">
        <v>7249</v>
      </c>
      <c r="B3243" s="77" t="s">
        <v>7250</v>
      </c>
      <c r="C3243" s="77" t="s">
        <v>893</v>
      </c>
      <c r="D3243" s="79"/>
      <c r="F3243" s="77" t="s">
        <v>893</v>
      </c>
      <c r="G3243" s="77" t="s">
        <v>7249</v>
      </c>
      <c r="I3243"/>
      <c r="L3243" s="83"/>
    </row>
    <row r="3244" spans="1:12" x14ac:dyDescent="0.3">
      <c r="A3244" s="77" t="s">
        <v>7251</v>
      </c>
      <c r="B3244" s="77" t="s">
        <v>7252</v>
      </c>
      <c r="C3244" s="77" t="s">
        <v>863</v>
      </c>
      <c r="D3244" s="79"/>
      <c r="F3244" s="77" t="s">
        <v>863</v>
      </c>
      <c r="G3244" s="77" t="s">
        <v>7251</v>
      </c>
      <c r="I3244"/>
      <c r="L3244" s="83"/>
    </row>
    <row r="3245" spans="1:12" x14ac:dyDescent="0.3">
      <c r="A3245" s="77" t="s">
        <v>7253</v>
      </c>
      <c r="B3245" s="77" t="s">
        <v>7254</v>
      </c>
      <c r="C3245" s="77" t="s">
        <v>830</v>
      </c>
      <c r="D3245" s="79"/>
      <c r="F3245" s="77" t="s">
        <v>830</v>
      </c>
      <c r="G3245" s="77" t="s">
        <v>7253</v>
      </c>
      <c r="I3245"/>
      <c r="L3245" s="83"/>
    </row>
    <row r="3246" spans="1:12" x14ac:dyDescent="0.3">
      <c r="A3246" s="77" t="s">
        <v>7255</v>
      </c>
      <c r="B3246" s="77" t="s">
        <v>7256</v>
      </c>
      <c r="C3246" s="77" t="s">
        <v>892</v>
      </c>
      <c r="D3246" s="79"/>
      <c r="F3246" s="77" t="s">
        <v>892</v>
      </c>
      <c r="G3246" s="77" t="s">
        <v>7255</v>
      </c>
      <c r="I3246"/>
      <c r="L3246" s="83"/>
    </row>
    <row r="3247" spans="1:12" x14ac:dyDescent="0.3">
      <c r="A3247" s="77" t="s">
        <v>7257</v>
      </c>
      <c r="B3247" s="77" t="s">
        <v>7258</v>
      </c>
      <c r="C3247" s="77" t="s">
        <v>893</v>
      </c>
      <c r="D3247" s="79"/>
      <c r="F3247" s="77" t="s">
        <v>893</v>
      </c>
      <c r="G3247" s="77" t="s">
        <v>7257</v>
      </c>
      <c r="I3247"/>
      <c r="L3247" s="83"/>
    </row>
    <row r="3248" spans="1:12" x14ac:dyDescent="0.3">
      <c r="A3248" s="77" t="s">
        <v>7259</v>
      </c>
      <c r="B3248" s="77" t="s">
        <v>7260</v>
      </c>
      <c r="C3248" s="77" t="s">
        <v>856</v>
      </c>
      <c r="D3248" s="79"/>
      <c r="F3248" s="77" t="s">
        <v>856</v>
      </c>
      <c r="G3248" s="77" t="s">
        <v>7259</v>
      </c>
      <c r="I3248"/>
      <c r="L3248" s="83"/>
    </row>
    <row r="3249" spans="1:12" x14ac:dyDescent="0.3">
      <c r="A3249" s="77" t="s">
        <v>7261</v>
      </c>
      <c r="B3249" s="77" t="s">
        <v>7262</v>
      </c>
      <c r="C3249" s="77" t="s">
        <v>758</v>
      </c>
      <c r="D3249" s="79"/>
      <c r="F3249" s="77" t="s">
        <v>758</v>
      </c>
      <c r="G3249" s="77" t="s">
        <v>7261</v>
      </c>
      <c r="I3249"/>
      <c r="L3249" s="83"/>
    </row>
    <row r="3250" spans="1:12" x14ac:dyDescent="0.3">
      <c r="A3250" s="77" t="s">
        <v>7263</v>
      </c>
      <c r="B3250" s="77" t="s">
        <v>7264</v>
      </c>
      <c r="C3250" s="77" t="s">
        <v>925</v>
      </c>
      <c r="D3250" s="79"/>
      <c r="F3250" s="77" t="s">
        <v>925</v>
      </c>
      <c r="G3250" s="77" t="s">
        <v>7263</v>
      </c>
      <c r="I3250"/>
      <c r="L3250" s="83"/>
    </row>
    <row r="3251" spans="1:12" x14ac:dyDescent="0.3">
      <c r="A3251" s="77" t="s">
        <v>7265</v>
      </c>
      <c r="B3251" s="77" t="s">
        <v>7266</v>
      </c>
      <c r="C3251" s="77" t="s">
        <v>682</v>
      </c>
      <c r="D3251" s="79"/>
      <c r="F3251" s="77" t="s">
        <v>682</v>
      </c>
      <c r="G3251" s="77" t="s">
        <v>7265</v>
      </c>
      <c r="I3251"/>
      <c r="L3251" s="83"/>
    </row>
    <row r="3252" spans="1:12" x14ac:dyDescent="0.3">
      <c r="A3252" s="77" t="s">
        <v>7267</v>
      </c>
      <c r="B3252" s="77" t="s">
        <v>7268</v>
      </c>
      <c r="C3252" s="77" t="s">
        <v>682</v>
      </c>
      <c r="D3252" s="79"/>
      <c r="F3252" s="77" t="s">
        <v>682</v>
      </c>
      <c r="G3252" s="77" t="s">
        <v>7267</v>
      </c>
      <c r="I3252"/>
      <c r="L3252" s="83"/>
    </row>
    <row r="3253" spans="1:12" x14ac:dyDescent="0.3">
      <c r="A3253" s="77" t="s">
        <v>7269</v>
      </c>
      <c r="B3253" s="77" t="s">
        <v>7270</v>
      </c>
      <c r="C3253" s="77" t="s">
        <v>682</v>
      </c>
      <c r="D3253" s="79"/>
      <c r="F3253" s="77" t="s">
        <v>682</v>
      </c>
      <c r="G3253" s="77" t="s">
        <v>7269</v>
      </c>
      <c r="I3253"/>
      <c r="L3253" s="83"/>
    </row>
    <row r="3254" spans="1:12" x14ac:dyDescent="0.3">
      <c r="A3254" s="77" t="s">
        <v>7271</v>
      </c>
      <c r="B3254" s="77" t="s">
        <v>7272</v>
      </c>
      <c r="C3254" s="77" t="s">
        <v>682</v>
      </c>
      <c r="D3254" s="79"/>
      <c r="F3254" s="77" t="s">
        <v>682</v>
      </c>
      <c r="G3254" s="77" t="s">
        <v>7271</v>
      </c>
      <c r="I3254"/>
      <c r="L3254" s="83"/>
    </row>
    <row r="3255" spans="1:12" x14ac:dyDescent="0.3">
      <c r="A3255" s="77" t="s">
        <v>7273</v>
      </c>
      <c r="B3255" s="77" t="s">
        <v>7274</v>
      </c>
      <c r="C3255" s="77" t="s">
        <v>682</v>
      </c>
      <c r="D3255" s="79"/>
      <c r="F3255" s="77" t="s">
        <v>682</v>
      </c>
      <c r="G3255" s="77" t="s">
        <v>7273</v>
      </c>
      <c r="I3255"/>
      <c r="L3255" s="83"/>
    </row>
    <row r="3256" spans="1:12" x14ac:dyDescent="0.3">
      <c r="A3256" s="77" t="s">
        <v>7275</v>
      </c>
      <c r="B3256" s="77" t="s">
        <v>7276</v>
      </c>
      <c r="C3256" s="77" t="s">
        <v>682</v>
      </c>
      <c r="D3256" s="79"/>
      <c r="F3256" s="77" t="s">
        <v>682</v>
      </c>
      <c r="G3256" s="77" t="s">
        <v>7275</v>
      </c>
      <c r="I3256"/>
      <c r="L3256" s="83"/>
    </row>
    <row r="3257" spans="1:12" x14ac:dyDescent="0.3">
      <c r="A3257" s="77" t="s">
        <v>7277</v>
      </c>
      <c r="B3257" s="77" t="s">
        <v>7278</v>
      </c>
      <c r="C3257" s="77" t="s">
        <v>830</v>
      </c>
      <c r="D3257" s="79"/>
      <c r="F3257" s="77" t="s">
        <v>830</v>
      </c>
      <c r="G3257" s="77" t="s">
        <v>7277</v>
      </c>
      <c r="I3257"/>
      <c r="L3257" s="83"/>
    </row>
    <row r="3258" spans="1:12" x14ac:dyDescent="0.3">
      <c r="A3258" s="77" t="s">
        <v>7279</v>
      </c>
      <c r="B3258" s="77" t="s">
        <v>7280</v>
      </c>
      <c r="C3258" s="77" t="s">
        <v>919</v>
      </c>
      <c r="D3258" s="79"/>
      <c r="F3258" s="77" t="s">
        <v>919</v>
      </c>
      <c r="G3258" s="77" t="s">
        <v>7279</v>
      </c>
      <c r="I3258"/>
      <c r="L3258" s="83"/>
    </row>
    <row r="3259" spans="1:12" x14ac:dyDescent="0.3">
      <c r="A3259" s="77" t="s">
        <v>7281</v>
      </c>
      <c r="B3259" s="77" t="s">
        <v>7282</v>
      </c>
      <c r="C3259" s="77" t="s">
        <v>840</v>
      </c>
      <c r="D3259" s="79"/>
      <c r="F3259" s="77" t="s">
        <v>840</v>
      </c>
      <c r="G3259" s="77" t="s">
        <v>7281</v>
      </c>
      <c r="I3259"/>
      <c r="L3259" s="83"/>
    </row>
    <row r="3260" spans="1:12" x14ac:dyDescent="0.3">
      <c r="A3260" s="77" t="s">
        <v>7283</v>
      </c>
      <c r="B3260" s="77" t="s">
        <v>7284</v>
      </c>
      <c r="C3260" s="77" t="s">
        <v>953</v>
      </c>
      <c r="D3260" s="79"/>
      <c r="F3260" s="77" t="s">
        <v>953</v>
      </c>
      <c r="G3260" s="77" t="s">
        <v>7283</v>
      </c>
      <c r="I3260"/>
      <c r="L3260" s="83"/>
    </row>
    <row r="3261" spans="1:12" x14ac:dyDescent="0.3">
      <c r="A3261" s="77" t="s">
        <v>7285</v>
      </c>
      <c r="B3261" s="77" t="s">
        <v>7286</v>
      </c>
      <c r="C3261" s="77" t="s">
        <v>718</v>
      </c>
      <c r="D3261" s="79"/>
      <c r="F3261" s="77" t="s">
        <v>718</v>
      </c>
      <c r="G3261" s="77" t="s">
        <v>7285</v>
      </c>
      <c r="I3261"/>
      <c r="L3261" s="83"/>
    </row>
    <row r="3262" spans="1:12" x14ac:dyDescent="0.3">
      <c r="A3262" s="77" t="s">
        <v>7287</v>
      </c>
      <c r="B3262" s="77" t="s">
        <v>7288</v>
      </c>
      <c r="C3262" s="77" t="s">
        <v>694</v>
      </c>
      <c r="D3262" s="79"/>
      <c r="F3262" s="77" t="s">
        <v>694</v>
      </c>
      <c r="G3262" s="77" t="s">
        <v>7287</v>
      </c>
      <c r="I3262"/>
      <c r="L3262" s="83"/>
    </row>
    <row r="3263" spans="1:12" x14ac:dyDescent="0.3">
      <c r="A3263" s="77" t="s">
        <v>7289</v>
      </c>
      <c r="B3263" s="77" t="s">
        <v>7290</v>
      </c>
      <c r="C3263" s="77" t="s">
        <v>687</v>
      </c>
      <c r="D3263" s="79"/>
      <c r="F3263" s="77" t="s">
        <v>687</v>
      </c>
      <c r="G3263" s="77" t="s">
        <v>7289</v>
      </c>
      <c r="I3263"/>
      <c r="L3263" s="83"/>
    </row>
    <row r="3264" spans="1:12" x14ac:dyDescent="0.3">
      <c r="A3264" s="77" t="s">
        <v>7291</v>
      </c>
      <c r="B3264" s="77" t="s">
        <v>7292</v>
      </c>
      <c r="C3264" s="77" t="s">
        <v>797</v>
      </c>
      <c r="D3264" s="79"/>
      <c r="F3264" s="77" t="s">
        <v>797</v>
      </c>
      <c r="G3264" s="77" t="s">
        <v>7291</v>
      </c>
      <c r="I3264"/>
      <c r="L3264" s="83"/>
    </row>
    <row r="3265" spans="1:12" x14ac:dyDescent="0.3">
      <c r="A3265" s="77" t="s">
        <v>7293</v>
      </c>
      <c r="B3265" s="77" t="s">
        <v>7294</v>
      </c>
      <c r="C3265" s="77" t="s">
        <v>892</v>
      </c>
      <c r="D3265" s="79"/>
      <c r="F3265" s="77" t="s">
        <v>892</v>
      </c>
      <c r="G3265" s="77" t="s">
        <v>7293</v>
      </c>
      <c r="I3265"/>
      <c r="L3265" s="83"/>
    </row>
    <row r="3266" spans="1:12" x14ac:dyDescent="0.3">
      <c r="A3266" s="77" t="s">
        <v>7295</v>
      </c>
      <c r="B3266" s="77" t="s">
        <v>7296</v>
      </c>
      <c r="C3266" s="77" t="s">
        <v>892</v>
      </c>
      <c r="D3266" s="79"/>
      <c r="F3266" s="77" t="s">
        <v>892</v>
      </c>
      <c r="G3266" s="77" t="s">
        <v>7295</v>
      </c>
      <c r="I3266"/>
      <c r="L3266" s="83"/>
    </row>
    <row r="3267" spans="1:12" x14ac:dyDescent="0.3">
      <c r="A3267" s="77" t="s">
        <v>7297</v>
      </c>
      <c r="B3267" s="77" t="s">
        <v>7298</v>
      </c>
      <c r="C3267" s="77" t="s">
        <v>707</v>
      </c>
      <c r="D3267" s="79"/>
      <c r="F3267" s="77" t="s">
        <v>707</v>
      </c>
      <c r="G3267" s="77" t="s">
        <v>7297</v>
      </c>
      <c r="I3267"/>
      <c r="L3267" s="83"/>
    </row>
    <row r="3268" spans="1:12" x14ac:dyDescent="0.3">
      <c r="A3268" s="77" t="s">
        <v>7299</v>
      </c>
      <c r="B3268" s="77" t="s">
        <v>7300</v>
      </c>
      <c r="C3268" s="77" t="s">
        <v>707</v>
      </c>
      <c r="D3268" s="79"/>
      <c r="F3268" s="77" t="s">
        <v>707</v>
      </c>
      <c r="G3268" s="77" t="s">
        <v>7299</v>
      </c>
      <c r="I3268"/>
      <c r="L3268" s="83"/>
    </row>
    <row r="3269" spans="1:12" x14ac:dyDescent="0.3">
      <c r="A3269" s="77" t="s">
        <v>7301</v>
      </c>
      <c r="B3269" s="77" t="s">
        <v>7302</v>
      </c>
      <c r="C3269" s="77" t="s">
        <v>892</v>
      </c>
      <c r="D3269" s="79"/>
      <c r="F3269" s="77" t="s">
        <v>892</v>
      </c>
      <c r="G3269" s="77" t="s">
        <v>7301</v>
      </c>
      <c r="I3269"/>
      <c r="L3269" s="83"/>
    </row>
    <row r="3270" spans="1:12" x14ac:dyDescent="0.3">
      <c r="A3270" s="77" t="s">
        <v>7303</v>
      </c>
      <c r="B3270" s="77" t="s">
        <v>7304</v>
      </c>
      <c r="C3270" s="77" t="s">
        <v>707</v>
      </c>
      <c r="D3270" s="79"/>
      <c r="F3270" s="77" t="s">
        <v>707</v>
      </c>
      <c r="G3270" s="77" t="s">
        <v>7303</v>
      </c>
      <c r="I3270"/>
      <c r="L3270" s="83"/>
    </row>
    <row r="3271" spans="1:12" x14ac:dyDescent="0.3">
      <c r="A3271" s="77" t="s">
        <v>7305</v>
      </c>
      <c r="B3271" s="77" t="s">
        <v>7306</v>
      </c>
      <c r="C3271" s="77" t="s">
        <v>777</v>
      </c>
      <c r="D3271" s="79"/>
      <c r="F3271" s="77" t="s">
        <v>777</v>
      </c>
      <c r="G3271" s="77" t="s">
        <v>7305</v>
      </c>
      <c r="I3271"/>
      <c r="L3271" s="83"/>
    </row>
    <row r="3272" spans="1:12" x14ac:dyDescent="0.3">
      <c r="A3272" s="77" t="s">
        <v>7307</v>
      </c>
      <c r="B3272" s="77" t="s">
        <v>7308</v>
      </c>
      <c r="C3272" s="77" t="s">
        <v>794</v>
      </c>
      <c r="D3272" s="79"/>
      <c r="F3272" s="77" t="s">
        <v>794</v>
      </c>
      <c r="G3272" s="77" t="s">
        <v>7307</v>
      </c>
      <c r="I3272"/>
      <c r="L3272" s="83"/>
    </row>
    <row r="3273" spans="1:12" x14ac:dyDescent="0.3">
      <c r="A3273" s="77" t="s">
        <v>7309</v>
      </c>
      <c r="B3273" s="77" t="s">
        <v>7310</v>
      </c>
      <c r="C3273" s="77" t="s">
        <v>714</v>
      </c>
      <c r="D3273" s="79"/>
      <c r="F3273" s="77" t="s">
        <v>714</v>
      </c>
      <c r="G3273" s="77" t="s">
        <v>7309</v>
      </c>
      <c r="I3273"/>
      <c r="L3273" s="83"/>
    </row>
    <row r="3274" spans="1:12" x14ac:dyDescent="0.3">
      <c r="A3274" s="77" t="s">
        <v>7311</v>
      </c>
      <c r="B3274" s="77" t="s">
        <v>7312</v>
      </c>
      <c r="C3274" s="77" t="s">
        <v>715</v>
      </c>
      <c r="D3274" s="79"/>
      <c r="F3274" s="77" t="s">
        <v>715</v>
      </c>
      <c r="G3274" s="77" t="s">
        <v>7311</v>
      </c>
      <c r="I3274"/>
      <c r="L3274" s="83"/>
    </row>
    <row r="3275" spans="1:12" x14ac:dyDescent="0.3">
      <c r="A3275" s="77" t="s">
        <v>7313</v>
      </c>
      <c r="B3275" s="77" t="s">
        <v>7314</v>
      </c>
      <c r="C3275" s="77" t="s">
        <v>849</v>
      </c>
      <c r="D3275" s="79"/>
      <c r="F3275" s="77" t="s">
        <v>849</v>
      </c>
      <c r="G3275" s="77" t="s">
        <v>7313</v>
      </c>
      <c r="I3275"/>
      <c r="L3275" s="83"/>
    </row>
    <row r="3276" spans="1:12" x14ac:dyDescent="0.3">
      <c r="A3276" s="77" t="s">
        <v>7315</v>
      </c>
      <c r="B3276" s="77" t="s">
        <v>7316</v>
      </c>
      <c r="C3276" s="77" t="s">
        <v>714</v>
      </c>
      <c r="D3276" s="79"/>
      <c r="F3276" s="77" t="s">
        <v>714</v>
      </c>
      <c r="G3276" s="77" t="s">
        <v>7315</v>
      </c>
      <c r="I3276"/>
      <c r="L3276" s="83"/>
    </row>
    <row r="3277" spans="1:12" x14ac:dyDescent="0.3">
      <c r="A3277" s="77" t="s">
        <v>7317</v>
      </c>
      <c r="B3277" s="77" t="s">
        <v>7318</v>
      </c>
      <c r="C3277" s="77" t="s">
        <v>729</v>
      </c>
      <c r="D3277" s="79"/>
      <c r="F3277" s="77" t="s">
        <v>729</v>
      </c>
      <c r="G3277" s="77" t="s">
        <v>7317</v>
      </c>
      <c r="I3277"/>
      <c r="L3277" s="83"/>
    </row>
    <row r="3278" spans="1:12" x14ac:dyDescent="0.3">
      <c r="A3278" s="77" t="s">
        <v>7319</v>
      </c>
      <c r="B3278" s="77" t="s">
        <v>7320</v>
      </c>
      <c r="C3278" s="77" t="s">
        <v>714</v>
      </c>
      <c r="D3278" s="79"/>
      <c r="F3278" s="77" t="s">
        <v>714</v>
      </c>
      <c r="G3278" s="77" t="s">
        <v>7319</v>
      </c>
      <c r="I3278"/>
      <c r="L3278" s="83"/>
    </row>
    <row r="3279" spans="1:12" x14ac:dyDescent="0.3">
      <c r="A3279" s="77" t="s">
        <v>7321</v>
      </c>
      <c r="B3279" s="77" t="s">
        <v>7322</v>
      </c>
      <c r="C3279" s="77" t="s">
        <v>850</v>
      </c>
      <c r="D3279" s="79"/>
      <c r="F3279" s="77" t="s">
        <v>850</v>
      </c>
      <c r="G3279" s="77" t="s">
        <v>7321</v>
      </c>
      <c r="I3279"/>
      <c r="L3279" s="83"/>
    </row>
    <row r="3280" spans="1:12" x14ac:dyDescent="0.3">
      <c r="A3280" s="77" t="s">
        <v>7323</v>
      </c>
      <c r="B3280" s="77" t="s">
        <v>7324</v>
      </c>
      <c r="C3280" s="77" t="s">
        <v>797</v>
      </c>
      <c r="D3280" s="79"/>
      <c r="F3280" s="77" t="s">
        <v>797</v>
      </c>
      <c r="G3280" s="77" t="s">
        <v>7323</v>
      </c>
      <c r="I3280"/>
      <c r="L3280" s="83"/>
    </row>
    <row r="3281" spans="1:12" x14ac:dyDescent="0.3">
      <c r="A3281" s="77" t="s">
        <v>7325</v>
      </c>
      <c r="B3281" s="77" t="s">
        <v>7326</v>
      </c>
      <c r="C3281" s="77" t="s">
        <v>766</v>
      </c>
      <c r="D3281" s="79"/>
      <c r="F3281" s="77" t="s">
        <v>766</v>
      </c>
      <c r="G3281" s="77" t="s">
        <v>7325</v>
      </c>
      <c r="I3281"/>
      <c r="L3281" s="83"/>
    </row>
    <row r="3282" spans="1:12" x14ac:dyDescent="0.3">
      <c r="A3282" s="77" t="s">
        <v>7327</v>
      </c>
      <c r="B3282" s="77" t="s">
        <v>7328</v>
      </c>
      <c r="C3282" s="77" t="s">
        <v>797</v>
      </c>
      <c r="D3282" s="79"/>
      <c r="F3282" s="77" t="s">
        <v>797</v>
      </c>
      <c r="G3282" s="77" t="s">
        <v>7327</v>
      </c>
      <c r="I3282"/>
      <c r="L3282" s="83"/>
    </row>
    <row r="3283" spans="1:12" x14ac:dyDescent="0.3">
      <c r="A3283" s="77" t="s">
        <v>7329</v>
      </c>
      <c r="B3283" s="77" t="s">
        <v>7330</v>
      </c>
      <c r="C3283" s="77" t="s">
        <v>797</v>
      </c>
      <c r="D3283" s="79"/>
      <c r="F3283" s="77" t="s">
        <v>797</v>
      </c>
      <c r="G3283" s="77" t="s">
        <v>7329</v>
      </c>
      <c r="I3283"/>
      <c r="L3283" s="83"/>
    </row>
    <row r="3284" spans="1:12" x14ac:dyDescent="0.3">
      <c r="A3284" s="77" t="s">
        <v>7331</v>
      </c>
      <c r="B3284" s="77" t="s">
        <v>7332</v>
      </c>
      <c r="C3284" s="77" t="s">
        <v>776</v>
      </c>
      <c r="D3284" s="79"/>
      <c r="F3284" s="77" t="s">
        <v>776</v>
      </c>
      <c r="G3284" s="77" t="s">
        <v>7331</v>
      </c>
      <c r="I3284"/>
      <c r="L3284" s="83"/>
    </row>
    <row r="3285" spans="1:12" x14ac:dyDescent="0.3">
      <c r="A3285" s="77" t="s">
        <v>7333</v>
      </c>
      <c r="B3285" s="77" t="s">
        <v>7334</v>
      </c>
      <c r="C3285" s="77" t="s">
        <v>670</v>
      </c>
      <c r="D3285" s="79"/>
      <c r="F3285" s="77" t="s">
        <v>670</v>
      </c>
      <c r="G3285" s="77" t="s">
        <v>7333</v>
      </c>
      <c r="I3285"/>
      <c r="L3285" s="83"/>
    </row>
    <row r="3286" spans="1:12" x14ac:dyDescent="0.3">
      <c r="A3286" s="77" t="s">
        <v>7335</v>
      </c>
      <c r="B3286" s="77" t="s">
        <v>7336</v>
      </c>
      <c r="C3286" s="77" t="s">
        <v>776</v>
      </c>
      <c r="D3286" s="79"/>
      <c r="F3286" s="77" t="s">
        <v>776</v>
      </c>
      <c r="G3286" s="77" t="s">
        <v>7335</v>
      </c>
      <c r="I3286"/>
      <c r="L3286" s="83"/>
    </row>
    <row r="3287" spans="1:12" x14ac:dyDescent="0.3">
      <c r="A3287" s="77" t="s">
        <v>7337</v>
      </c>
      <c r="B3287" s="77" t="s">
        <v>7338</v>
      </c>
      <c r="C3287" s="77" t="s">
        <v>711</v>
      </c>
      <c r="D3287" s="79"/>
      <c r="F3287" s="77" t="s">
        <v>711</v>
      </c>
      <c r="G3287" s="77" t="s">
        <v>7337</v>
      </c>
      <c r="I3287"/>
      <c r="L3287" s="83"/>
    </row>
    <row r="3288" spans="1:12" x14ac:dyDescent="0.3">
      <c r="A3288" s="77" t="s">
        <v>7339</v>
      </c>
      <c r="B3288" s="77" t="s">
        <v>7340</v>
      </c>
      <c r="C3288" s="77" t="s">
        <v>736</v>
      </c>
      <c r="D3288" s="79"/>
      <c r="F3288" s="77" t="s">
        <v>736</v>
      </c>
      <c r="G3288" s="77" t="s">
        <v>7339</v>
      </c>
      <c r="I3288"/>
      <c r="L3288" s="83"/>
    </row>
    <row r="3289" spans="1:12" x14ac:dyDescent="0.3">
      <c r="A3289" s="77" t="s">
        <v>7341</v>
      </c>
      <c r="B3289" s="77" t="s">
        <v>7342</v>
      </c>
      <c r="C3289" s="77" t="s">
        <v>849</v>
      </c>
      <c r="D3289" s="79"/>
      <c r="F3289" s="77" t="s">
        <v>849</v>
      </c>
      <c r="G3289" s="77" t="s">
        <v>7341</v>
      </c>
      <c r="I3289"/>
      <c r="L3289" s="83"/>
    </row>
    <row r="3290" spans="1:12" x14ac:dyDescent="0.3">
      <c r="A3290" s="77" t="s">
        <v>7343</v>
      </c>
      <c r="B3290" s="77" t="s">
        <v>7344</v>
      </c>
      <c r="C3290" s="77" t="s">
        <v>739</v>
      </c>
      <c r="D3290" s="79"/>
      <c r="F3290" s="77" t="s">
        <v>739</v>
      </c>
      <c r="G3290" s="77" t="s">
        <v>7343</v>
      </c>
      <c r="I3290"/>
      <c r="L3290" s="83"/>
    </row>
    <row r="3291" spans="1:12" x14ac:dyDescent="0.3">
      <c r="A3291" s="77" t="s">
        <v>7345</v>
      </c>
      <c r="B3291" s="77" t="s">
        <v>7346</v>
      </c>
      <c r="C3291" s="77" t="s">
        <v>695</v>
      </c>
      <c r="D3291" s="79"/>
      <c r="F3291" s="77" t="s">
        <v>695</v>
      </c>
      <c r="G3291" s="77" t="s">
        <v>7345</v>
      </c>
      <c r="I3291"/>
      <c r="L3291" s="83"/>
    </row>
    <row r="3292" spans="1:12" x14ac:dyDescent="0.3">
      <c r="A3292" s="77" t="s">
        <v>7347</v>
      </c>
      <c r="B3292" s="77" t="s">
        <v>7348</v>
      </c>
      <c r="C3292" s="77" t="s">
        <v>722</v>
      </c>
      <c r="D3292" s="79"/>
      <c r="F3292" s="77" t="s">
        <v>722</v>
      </c>
      <c r="G3292" s="77" t="s">
        <v>7347</v>
      </c>
      <c r="I3292"/>
      <c r="L3292" s="83"/>
    </row>
    <row r="3293" spans="1:12" x14ac:dyDescent="0.3">
      <c r="A3293" s="77" t="s">
        <v>7349</v>
      </c>
      <c r="B3293" s="77" t="s">
        <v>7350</v>
      </c>
      <c r="C3293" s="77" t="s">
        <v>722</v>
      </c>
      <c r="D3293" s="79"/>
      <c r="F3293" s="77" t="s">
        <v>722</v>
      </c>
      <c r="G3293" s="77" t="s">
        <v>7349</v>
      </c>
      <c r="I3293"/>
      <c r="L3293" s="83"/>
    </row>
    <row r="3294" spans="1:12" x14ac:dyDescent="0.3">
      <c r="A3294" s="77" t="s">
        <v>7351</v>
      </c>
      <c r="B3294" s="77" t="s">
        <v>7352</v>
      </c>
      <c r="C3294" s="77" t="s">
        <v>908</v>
      </c>
      <c r="D3294" s="79"/>
      <c r="F3294" s="77" t="s">
        <v>908</v>
      </c>
      <c r="G3294" s="77" t="s">
        <v>7351</v>
      </c>
      <c r="I3294"/>
      <c r="L3294" s="83"/>
    </row>
    <row r="3295" spans="1:12" x14ac:dyDescent="0.3">
      <c r="A3295" s="77" t="s">
        <v>7353</v>
      </c>
      <c r="B3295" s="77" t="s">
        <v>7354</v>
      </c>
      <c r="C3295" s="77" t="s">
        <v>674</v>
      </c>
      <c r="D3295" s="79"/>
      <c r="F3295" s="77" t="s">
        <v>674</v>
      </c>
      <c r="G3295" s="77" t="s">
        <v>7353</v>
      </c>
      <c r="I3295"/>
      <c r="L3295" s="83"/>
    </row>
    <row r="3296" spans="1:12" x14ac:dyDescent="0.3">
      <c r="A3296" s="77" t="s">
        <v>7355</v>
      </c>
      <c r="B3296" s="77" t="s">
        <v>7356</v>
      </c>
      <c r="C3296" s="77" t="s">
        <v>674</v>
      </c>
      <c r="D3296" s="79"/>
      <c r="F3296" s="77" t="s">
        <v>674</v>
      </c>
      <c r="G3296" s="77" t="s">
        <v>7355</v>
      </c>
      <c r="I3296"/>
      <c r="L3296" s="83"/>
    </row>
    <row r="3297" spans="1:12" x14ac:dyDescent="0.3">
      <c r="A3297" s="77" t="s">
        <v>7357</v>
      </c>
      <c r="B3297" s="77" t="s">
        <v>7358</v>
      </c>
      <c r="C3297" s="77" t="s">
        <v>809</v>
      </c>
      <c r="D3297" s="79"/>
      <c r="F3297" s="77" t="s">
        <v>809</v>
      </c>
      <c r="G3297" s="77" t="s">
        <v>7357</v>
      </c>
      <c r="I3297"/>
      <c r="L3297" s="83"/>
    </row>
    <row r="3298" spans="1:12" x14ac:dyDescent="0.3">
      <c r="A3298" s="77" t="s">
        <v>7359</v>
      </c>
      <c r="B3298" s="77" t="s">
        <v>7360</v>
      </c>
      <c r="C3298" s="77" t="s">
        <v>850</v>
      </c>
      <c r="D3298" s="79"/>
      <c r="F3298" s="77" t="s">
        <v>850</v>
      </c>
      <c r="G3298" s="77" t="s">
        <v>7359</v>
      </c>
      <c r="I3298"/>
      <c r="L3298" s="83"/>
    </row>
    <row r="3299" spans="1:12" x14ac:dyDescent="0.3">
      <c r="A3299" s="77" t="s">
        <v>7361</v>
      </c>
      <c r="B3299" s="77" t="s">
        <v>7362</v>
      </c>
      <c r="C3299" s="77" t="s">
        <v>892</v>
      </c>
      <c r="D3299" s="79"/>
      <c r="F3299" s="77" t="s">
        <v>892</v>
      </c>
      <c r="G3299" s="77" t="s">
        <v>7361</v>
      </c>
      <c r="I3299"/>
      <c r="L3299" s="83"/>
    </row>
    <row r="3300" spans="1:12" x14ac:dyDescent="0.3">
      <c r="A3300" s="77" t="s">
        <v>7363</v>
      </c>
      <c r="B3300" s="77" t="s">
        <v>7364</v>
      </c>
      <c r="C3300" s="77" t="s">
        <v>666</v>
      </c>
      <c r="D3300" s="79"/>
      <c r="F3300" s="77" t="s">
        <v>666</v>
      </c>
      <c r="G3300" s="77" t="s">
        <v>7363</v>
      </c>
      <c r="I3300"/>
      <c r="L3300" s="83"/>
    </row>
    <row r="3301" spans="1:12" x14ac:dyDescent="0.3">
      <c r="A3301" s="77" t="s">
        <v>7365</v>
      </c>
      <c r="B3301" s="77" t="s">
        <v>7366</v>
      </c>
      <c r="C3301" s="77" t="s">
        <v>666</v>
      </c>
      <c r="D3301" s="79"/>
      <c r="F3301" s="77" t="s">
        <v>666</v>
      </c>
      <c r="G3301" s="77" t="s">
        <v>7365</v>
      </c>
      <c r="I3301"/>
      <c r="L3301" s="83"/>
    </row>
    <row r="3302" spans="1:12" x14ac:dyDescent="0.3">
      <c r="A3302" s="77" t="s">
        <v>7367</v>
      </c>
      <c r="B3302" s="77" t="s">
        <v>7368</v>
      </c>
      <c r="C3302" s="77" t="s">
        <v>718</v>
      </c>
      <c r="D3302" s="79"/>
      <c r="F3302" s="77" t="s">
        <v>718</v>
      </c>
      <c r="G3302" s="77" t="s">
        <v>7367</v>
      </c>
      <c r="I3302"/>
      <c r="L3302" s="83"/>
    </row>
    <row r="3303" spans="1:12" x14ac:dyDescent="0.3">
      <c r="A3303" s="77" t="s">
        <v>7369</v>
      </c>
      <c r="B3303" s="77" t="s">
        <v>7370</v>
      </c>
      <c r="C3303" s="77" t="s">
        <v>707</v>
      </c>
      <c r="D3303" s="79"/>
      <c r="F3303" s="77" t="s">
        <v>707</v>
      </c>
      <c r="G3303" s="77" t="s">
        <v>7369</v>
      </c>
      <c r="I3303"/>
      <c r="L3303" s="83"/>
    </row>
    <row r="3304" spans="1:12" x14ac:dyDescent="0.3">
      <c r="A3304" s="77" t="s">
        <v>7371</v>
      </c>
      <c r="B3304" s="77" t="s">
        <v>7372</v>
      </c>
      <c r="C3304" s="77" t="s">
        <v>863</v>
      </c>
      <c r="D3304" s="79"/>
      <c r="F3304" s="77" t="s">
        <v>863</v>
      </c>
      <c r="G3304" s="77" t="s">
        <v>7371</v>
      </c>
      <c r="I3304"/>
      <c r="L3304" s="83"/>
    </row>
    <row r="3305" spans="1:12" x14ac:dyDescent="0.3">
      <c r="A3305" s="77" t="s">
        <v>7373</v>
      </c>
      <c r="B3305" s="77" t="s">
        <v>7374</v>
      </c>
      <c r="C3305" s="77" t="s">
        <v>940</v>
      </c>
      <c r="D3305" s="79"/>
      <c r="F3305" s="77" t="s">
        <v>940</v>
      </c>
      <c r="G3305" s="77" t="s">
        <v>7373</v>
      </c>
      <c r="I3305"/>
      <c r="L3305" s="83"/>
    </row>
    <row r="3306" spans="1:12" x14ac:dyDescent="0.3">
      <c r="A3306" s="77" t="s">
        <v>7375</v>
      </c>
      <c r="B3306" s="77" t="s">
        <v>7376</v>
      </c>
      <c r="C3306" s="77" t="s">
        <v>674</v>
      </c>
      <c r="D3306" s="79"/>
      <c r="F3306" s="77" t="s">
        <v>674</v>
      </c>
      <c r="G3306" s="77" t="s">
        <v>7375</v>
      </c>
      <c r="I3306"/>
      <c r="L3306" s="83"/>
    </row>
    <row r="3307" spans="1:12" x14ac:dyDescent="0.3">
      <c r="A3307" s="77" t="s">
        <v>7377</v>
      </c>
      <c r="B3307" s="77" t="s">
        <v>7378</v>
      </c>
      <c r="C3307" s="77" t="s">
        <v>893</v>
      </c>
      <c r="D3307" s="79"/>
      <c r="F3307" s="77" t="s">
        <v>893</v>
      </c>
      <c r="G3307" s="77" t="s">
        <v>7377</v>
      </c>
      <c r="I3307"/>
      <c r="L3307" s="83"/>
    </row>
    <row r="3308" spans="1:12" x14ac:dyDescent="0.3">
      <c r="A3308" s="77" t="s">
        <v>7379</v>
      </c>
      <c r="B3308" s="77" t="s">
        <v>7380</v>
      </c>
      <c r="C3308" s="77" t="s">
        <v>850</v>
      </c>
      <c r="D3308" s="79"/>
      <c r="F3308" s="77" t="s">
        <v>850</v>
      </c>
      <c r="G3308" s="77" t="s">
        <v>7379</v>
      </c>
      <c r="I3308"/>
      <c r="L3308" s="83"/>
    </row>
    <row r="3309" spans="1:12" x14ac:dyDescent="0.3">
      <c r="A3309" s="77" t="s">
        <v>7381</v>
      </c>
      <c r="B3309" s="77" t="s">
        <v>7382</v>
      </c>
      <c r="C3309" s="77" t="s">
        <v>868</v>
      </c>
      <c r="D3309" s="79"/>
      <c r="F3309" s="77" t="s">
        <v>868</v>
      </c>
      <c r="G3309" s="77" t="s">
        <v>7381</v>
      </c>
      <c r="I3309"/>
      <c r="L3309" s="83"/>
    </row>
    <row r="3310" spans="1:12" x14ac:dyDescent="0.3">
      <c r="A3310" s="77" t="s">
        <v>7383</v>
      </c>
      <c r="B3310" s="77" t="s">
        <v>7384</v>
      </c>
      <c r="C3310" s="77" t="s">
        <v>739</v>
      </c>
      <c r="D3310" s="79"/>
      <c r="F3310" s="77" t="s">
        <v>739</v>
      </c>
      <c r="G3310" s="77" t="s">
        <v>7383</v>
      </c>
      <c r="I3310"/>
      <c r="L3310" s="83"/>
    </row>
    <row r="3311" spans="1:12" x14ac:dyDescent="0.3">
      <c r="A3311" s="77" t="s">
        <v>7385</v>
      </c>
      <c r="B3311" s="77" t="s">
        <v>7386</v>
      </c>
      <c r="C3311" s="77" t="s">
        <v>703</v>
      </c>
      <c r="D3311" s="79"/>
      <c r="F3311" s="77" t="s">
        <v>703</v>
      </c>
      <c r="G3311" s="77" t="s">
        <v>7385</v>
      </c>
      <c r="I3311"/>
      <c r="L3311" s="83"/>
    </row>
    <row r="3312" spans="1:12" x14ac:dyDescent="0.3">
      <c r="A3312" s="77" t="s">
        <v>7387</v>
      </c>
      <c r="B3312" s="77" t="s">
        <v>7388</v>
      </c>
      <c r="C3312" s="77" t="s">
        <v>743</v>
      </c>
      <c r="D3312" s="79"/>
      <c r="F3312" s="77" t="s">
        <v>743</v>
      </c>
      <c r="G3312" s="77" t="s">
        <v>7387</v>
      </c>
      <c r="I3312"/>
      <c r="L3312" s="83"/>
    </row>
    <row r="3313" spans="1:12" x14ac:dyDescent="0.3">
      <c r="A3313" s="77" t="s">
        <v>7389</v>
      </c>
      <c r="B3313" s="77" t="s">
        <v>7390</v>
      </c>
      <c r="C3313" s="77" t="s">
        <v>671</v>
      </c>
      <c r="D3313" s="79"/>
      <c r="F3313" s="77" t="s">
        <v>671</v>
      </c>
      <c r="G3313" s="77" t="s">
        <v>7389</v>
      </c>
      <c r="I3313"/>
      <c r="L3313" s="83"/>
    </row>
    <row r="3314" spans="1:12" x14ac:dyDescent="0.3">
      <c r="A3314" s="77" t="s">
        <v>7391</v>
      </c>
      <c r="B3314" s="77" t="s">
        <v>7392</v>
      </c>
      <c r="C3314" s="77" t="s">
        <v>725</v>
      </c>
      <c r="D3314" s="79"/>
      <c r="F3314" s="77" t="s">
        <v>725</v>
      </c>
      <c r="G3314" s="77" t="s">
        <v>7391</v>
      </c>
      <c r="I3314"/>
      <c r="L3314" s="83"/>
    </row>
    <row r="3315" spans="1:12" x14ac:dyDescent="0.3">
      <c r="A3315" s="77" t="s">
        <v>7393</v>
      </c>
      <c r="B3315" s="77" t="s">
        <v>7394</v>
      </c>
      <c r="C3315" s="77" t="s">
        <v>699</v>
      </c>
      <c r="D3315" s="79"/>
      <c r="F3315" s="77" t="s">
        <v>699</v>
      </c>
      <c r="G3315" s="77" t="s">
        <v>7393</v>
      </c>
      <c r="I3315"/>
      <c r="L3315" s="83"/>
    </row>
    <row r="3316" spans="1:12" x14ac:dyDescent="0.3">
      <c r="A3316" s="77" t="s">
        <v>7395</v>
      </c>
      <c r="B3316" s="77" t="s">
        <v>7396</v>
      </c>
      <c r="C3316" s="77" t="s">
        <v>960</v>
      </c>
      <c r="D3316" s="79"/>
      <c r="F3316" s="77" t="s">
        <v>960</v>
      </c>
      <c r="G3316" s="77" t="s">
        <v>7395</v>
      </c>
      <c r="I3316"/>
      <c r="L3316" s="83"/>
    </row>
    <row r="3317" spans="1:12" x14ac:dyDescent="0.3">
      <c r="A3317" s="77" t="s">
        <v>7397</v>
      </c>
      <c r="B3317" s="77" t="s">
        <v>7398</v>
      </c>
      <c r="C3317" s="77" t="s">
        <v>671</v>
      </c>
      <c r="D3317" s="79"/>
      <c r="F3317" s="77" t="s">
        <v>671</v>
      </c>
      <c r="G3317" s="77" t="s">
        <v>7397</v>
      </c>
      <c r="I3317"/>
      <c r="L3317" s="83"/>
    </row>
    <row r="3318" spans="1:12" x14ac:dyDescent="0.3">
      <c r="A3318" s="77" t="s">
        <v>7399</v>
      </c>
      <c r="B3318" s="77" t="s">
        <v>7400</v>
      </c>
      <c r="C3318" s="77" t="s">
        <v>679</v>
      </c>
      <c r="D3318" s="79"/>
      <c r="F3318" s="77" t="s">
        <v>679</v>
      </c>
      <c r="G3318" s="77" t="s">
        <v>7399</v>
      </c>
      <c r="I3318"/>
      <c r="L3318" s="83"/>
    </row>
    <row r="3319" spans="1:12" x14ac:dyDescent="0.3">
      <c r="A3319" s="77" t="s">
        <v>7401</v>
      </c>
      <c r="B3319" s="77" t="s">
        <v>7402</v>
      </c>
      <c r="C3319" s="77" t="s">
        <v>679</v>
      </c>
      <c r="D3319" s="79"/>
      <c r="F3319" s="77" t="s">
        <v>679</v>
      </c>
      <c r="G3319" s="77" t="s">
        <v>7401</v>
      </c>
      <c r="I3319"/>
      <c r="L3319" s="83"/>
    </row>
    <row r="3320" spans="1:12" x14ac:dyDescent="0.3">
      <c r="A3320" s="77" t="s">
        <v>7403</v>
      </c>
      <c r="B3320" s="77" t="s">
        <v>7404</v>
      </c>
      <c r="C3320" s="77" t="s">
        <v>679</v>
      </c>
      <c r="D3320" s="79"/>
      <c r="F3320" s="77" t="s">
        <v>679</v>
      </c>
      <c r="G3320" s="77" t="s">
        <v>7403</v>
      </c>
      <c r="I3320"/>
      <c r="L3320" s="83"/>
    </row>
    <row r="3321" spans="1:12" x14ac:dyDescent="0.3">
      <c r="A3321" s="77" t="s">
        <v>7405</v>
      </c>
      <c r="B3321" s="77" t="s">
        <v>7406</v>
      </c>
      <c r="C3321" s="77" t="s">
        <v>783</v>
      </c>
      <c r="D3321" s="79"/>
      <c r="F3321" s="77" t="s">
        <v>783</v>
      </c>
      <c r="G3321" s="77" t="s">
        <v>7405</v>
      </c>
      <c r="I3321"/>
      <c r="L3321" s="83"/>
    </row>
    <row r="3322" spans="1:12" x14ac:dyDescent="0.3">
      <c r="A3322" s="77" t="s">
        <v>7407</v>
      </c>
      <c r="B3322" s="77" t="s">
        <v>7408</v>
      </c>
      <c r="C3322" s="77" t="s">
        <v>694</v>
      </c>
      <c r="D3322" s="79"/>
      <c r="F3322" s="77" t="s">
        <v>694</v>
      </c>
      <c r="G3322" s="77" t="s">
        <v>7407</v>
      </c>
      <c r="I3322"/>
      <c r="L3322" s="83"/>
    </row>
    <row r="3323" spans="1:12" x14ac:dyDescent="0.3">
      <c r="A3323" s="77" t="s">
        <v>7409</v>
      </c>
      <c r="B3323" s="77" t="s">
        <v>7410</v>
      </c>
      <c r="C3323" s="77" t="s">
        <v>836</v>
      </c>
      <c r="D3323" s="79"/>
      <c r="F3323" s="77" t="s">
        <v>836</v>
      </c>
      <c r="G3323" s="77" t="s">
        <v>7409</v>
      </c>
      <c r="I3323"/>
      <c r="L3323" s="83"/>
    </row>
    <row r="3324" spans="1:12" x14ac:dyDescent="0.3">
      <c r="A3324" s="77" t="s">
        <v>7411</v>
      </c>
      <c r="B3324" s="77" t="s">
        <v>7412</v>
      </c>
      <c r="C3324" s="77" t="s">
        <v>674</v>
      </c>
      <c r="D3324" s="79"/>
      <c r="F3324" s="77" t="s">
        <v>674</v>
      </c>
      <c r="G3324" s="77" t="s">
        <v>7411</v>
      </c>
      <c r="I3324"/>
      <c r="L3324" s="83"/>
    </row>
    <row r="3325" spans="1:12" x14ac:dyDescent="0.3">
      <c r="A3325" s="77" t="s">
        <v>7413</v>
      </c>
      <c r="B3325" s="77" t="s">
        <v>7414</v>
      </c>
      <c r="C3325" s="77" t="s">
        <v>743</v>
      </c>
      <c r="D3325" s="79"/>
      <c r="F3325" s="77" t="s">
        <v>743</v>
      </c>
      <c r="G3325" s="77" t="s">
        <v>7413</v>
      </c>
      <c r="I3325"/>
      <c r="L3325" s="83"/>
    </row>
    <row r="3326" spans="1:12" x14ac:dyDescent="0.3">
      <c r="A3326" s="77" t="s">
        <v>7415</v>
      </c>
      <c r="B3326" s="77" t="s">
        <v>7416</v>
      </c>
      <c r="C3326" s="77" t="s">
        <v>850</v>
      </c>
      <c r="D3326" s="79"/>
      <c r="F3326" s="77" t="s">
        <v>850</v>
      </c>
      <c r="G3326" s="77" t="s">
        <v>7415</v>
      </c>
      <c r="I3326"/>
      <c r="L3326" s="83"/>
    </row>
    <row r="3327" spans="1:12" x14ac:dyDescent="0.3">
      <c r="A3327" s="77" t="s">
        <v>7417</v>
      </c>
      <c r="B3327" s="77" t="s">
        <v>7418</v>
      </c>
      <c r="C3327" s="77" t="s">
        <v>940</v>
      </c>
      <c r="D3327" s="79"/>
      <c r="F3327" s="77" t="s">
        <v>940</v>
      </c>
      <c r="G3327" s="77" t="s">
        <v>7417</v>
      </c>
      <c r="I3327"/>
      <c r="L3327" s="83"/>
    </row>
    <row r="3328" spans="1:12" x14ac:dyDescent="0.3">
      <c r="A3328" s="77" t="s">
        <v>7419</v>
      </c>
      <c r="B3328" s="77" t="s">
        <v>7420</v>
      </c>
      <c r="C3328" s="77" t="s">
        <v>925</v>
      </c>
      <c r="D3328" s="79"/>
      <c r="F3328" s="77" t="s">
        <v>925</v>
      </c>
      <c r="G3328" s="77" t="s">
        <v>7419</v>
      </c>
      <c r="I3328"/>
      <c r="L3328" s="83"/>
    </row>
    <row r="3329" spans="1:12" x14ac:dyDescent="0.3">
      <c r="A3329" s="77" t="s">
        <v>7421</v>
      </c>
      <c r="B3329" s="77" t="s">
        <v>7422</v>
      </c>
      <c r="C3329" s="77" t="s">
        <v>761</v>
      </c>
      <c r="D3329" s="79"/>
      <c r="F3329" s="77" t="s">
        <v>761</v>
      </c>
      <c r="G3329" s="77" t="s">
        <v>7421</v>
      </c>
      <c r="I3329"/>
      <c r="L3329" s="83"/>
    </row>
    <row r="3330" spans="1:12" x14ac:dyDescent="0.3">
      <c r="A3330" s="77" t="s">
        <v>7423</v>
      </c>
      <c r="B3330" s="77" t="s">
        <v>7424</v>
      </c>
      <c r="C3330" s="77" t="s">
        <v>714</v>
      </c>
      <c r="D3330" s="79"/>
      <c r="F3330" s="77" t="s">
        <v>714</v>
      </c>
      <c r="G3330" s="77" t="s">
        <v>7423</v>
      </c>
      <c r="I3330"/>
      <c r="L3330" s="83"/>
    </row>
    <row r="3331" spans="1:12" x14ac:dyDescent="0.3">
      <c r="A3331" s="77" t="s">
        <v>7425</v>
      </c>
      <c r="B3331" s="77" t="s">
        <v>7426</v>
      </c>
      <c r="C3331" s="77" t="s">
        <v>879</v>
      </c>
      <c r="D3331" s="79"/>
      <c r="F3331" s="77" t="s">
        <v>879</v>
      </c>
      <c r="G3331" s="77" t="s">
        <v>7425</v>
      </c>
      <c r="I3331"/>
      <c r="L3331" s="83"/>
    </row>
    <row r="3332" spans="1:12" x14ac:dyDescent="0.3">
      <c r="A3332" s="77" t="s">
        <v>7427</v>
      </c>
      <c r="B3332" s="77" t="s">
        <v>7428</v>
      </c>
      <c r="C3332" s="77" t="s">
        <v>908</v>
      </c>
      <c r="D3332" s="79"/>
      <c r="F3332" s="77" t="s">
        <v>908</v>
      </c>
      <c r="G3332" s="77" t="s">
        <v>7427</v>
      </c>
      <c r="I3332"/>
      <c r="L3332" s="83"/>
    </row>
    <row r="3333" spans="1:12" x14ac:dyDescent="0.3">
      <c r="A3333" s="77" t="s">
        <v>7429</v>
      </c>
      <c r="B3333" s="77" t="s">
        <v>7430</v>
      </c>
      <c r="C3333" s="77" t="s">
        <v>761</v>
      </c>
      <c r="D3333" s="79"/>
      <c r="F3333" s="77" t="s">
        <v>761</v>
      </c>
      <c r="G3333" s="77" t="s">
        <v>7429</v>
      </c>
      <c r="I3333"/>
      <c r="L3333" s="83"/>
    </row>
    <row r="3334" spans="1:12" x14ac:dyDescent="0.3">
      <c r="A3334" s="77" t="s">
        <v>7431</v>
      </c>
      <c r="B3334" s="77" t="s">
        <v>7432</v>
      </c>
      <c r="C3334" s="77" t="s">
        <v>722</v>
      </c>
      <c r="D3334" s="79"/>
      <c r="F3334" s="77" t="s">
        <v>722</v>
      </c>
      <c r="G3334" s="77" t="s">
        <v>7431</v>
      </c>
      <c r="I3334"/>
      <c r="L3334" s="83"/>
    </row>
    <row r="3335" spans="1:12" x14ac:dyDescent="0.3">
      <c r="A3335" s="77" t="s">
        <v>7433</v>
      </c>
      <c r="B3335" s="77" t="s">
        <v>7434</v>
      </c>
      <c r="C3335" s="77" t="s">
        <v>671</v>
      </c>
      <c r="D3335" s="79"/>
      <c r="F3335" s="77" t="s">
        <v>671</v>
      </c>
      <c r="G3335" s="77" t="s">
        <v>7433</v>
      </c>
      <c r="I3335"/>
      <c r="L3335" s="83"/>
    </row>
    <row r="3336" spans="1:12" x14ac:dyDescent="0.3">
      <c r="A3336" s="77" t="s">
        <v>7435</v>
      </c>
      <c r="B3336" s="77" t="s">
        <v>7436</v>
      </c>
      <c r="C3336" s="77" t="s">
        <v>707</v>
      </c>
      <c r="D3336" s="79"/>
      <c r="F3336" s="77" t="s">
        <v>707</v>
      </c>
      <c r="G3336" s="77" t="s">
        <v>7435</v>
      </c>
      <c r="I3336"/>
      <c r="L3336" s="83"/>
    </row>
    <row r="3337" spans="1:12" x14ac:dyDescent="0.3">
      <c r="A3337" s="77" t="s">
        <v>7437</v>
      </c>
      <c r="B3337" s="77" t="s">
        <v>7438</v>
      </c>
      <c r="C3337" s="77" t="s">
        <v>671</v>
      </c>
      <c r="D3337" s="79"/>
      <c r="F3337" s="77" t="s">
        <v>671</v>
      </c>
      <c r="G3337" s="77" t="s">
        <v>7437</v>
      </c>
      <c r="I3337"/>
      <c r="L3337" s="83"/>
    </row>
    <row r="3338" spans="1:12" x14ac:dyDescent="0.3">
      <c r="A3338" s="77" t="s">
        <v>7439</v>
      </c>
      <c r="B3338" s="77" t="s">
        <v>7440</v>
      </c>
      <c r="C3338" s="77" t="s">
        <v>707</v>
      </c>
      <c r="D3338" s="79"/>
      <c r="F3338" s="77" t="s">
        <v>707</v>
      </c>
      <c r="G3338" s="77" t="s">
        <v>7439</v>
      </c>
      <c r="I3338"/>
      <c r="L3338" s="83"/>
    </row>
    <row r="3339" spans="1:12" x14ac:dyDescent="0.3">
      <c r="A3339" s="77" t="s">
        <v>7441</v>
      </c>
      <c r="B3339" s="77" t="s">
        <v>7442</v>
      </c>
      <c r="C3339" s="77" t="s">
        <v>758</v>
      </c>
      <c r="D3339" s="79"/>
      <c r="F3339" s="77" t="s">
        <v>758</v>
      </c>
      <c r="G3339" s="77" t="s">
        <v>7441</v>
      </c>
      <c r="I3339"/>
      <c r="L3339" s="83"/>
    </row>
    <row r="3340" spans="1:12" x14ac:dyDescent="0.3">
      <c r="A3340" s="77" t="s">
        <v>7443</v>
      </c>
      <c r="B3340" s="77" t="s">
        <v>7444</v>
      </c>
      <c r="C3340" s="77" t="s">
        <v>893</v>
      </c>
      <c r="D3340" s="79"/>
      <c r="F3340" s="77" t="s">
        <v>893</v>
      </c>
      <c r="G3340" s="77" t="s">
        <v>7443</v>
      </c>
      <c r="I3340"/>
      <c r="L3340" s="83"/>
    </row>
    <row r="3341" spans="1:12" x14ac:dyDescent="0.3">
      <c r="A3341" s="77" t="s">
        <v>7445</v>
      </c>
      <c r="B3341" s="77" t="s">
        <v>7446</v>
      </c>
      <c r="C3341" s="77" t="s">
        <v>849</v>
      </c>
      <c r="D3341" s="79"/>
      <c r="F3341" s="77" t="s">
        <v>849</v>
      </c>
      <c r="G3341" s="77" t="s">
        <v>7445</v>
      </c>
      <c r="I3341"/>
      <c r="L3341" s="83"/>
    </row>
    <row r="3342" spans="1:12" x14ac:dyDescent="0.3">
      <c r="A3342" s="77" t="s">
        <v>7447</v>
      </c>
      <c r="B3342" s="77" t="s">
        <v>7448</v>
      </c>
      <c r="C3342" s="77" t="s">
        <v>868</v>
      </c>
      <c r="D3342" s="79"/>
      <c r="F3342" s="77" t="s">
        <v>868</v>
      </c>
      <c r="G3342" s="77" t="s">
        <v>7447</v>
      </c>
      <c r="I3342"/>
      <c r="L3342" s="83"/>
    </row>
    <row r="3343" spans="1:12" x14ac:dyDescent="0.3">
      <c r="A3343" s="77" t="s">
        <v>7449</v>
      </c>
      <c r="B3343" s="77" t="s">
        <v>7450</v>
      </c>
      <c r="C3343" s="77" t="s">
        <v>919</v>
      </c>
      <c r="D3343" s="79"/>
      <c r="F3343" s="77" t="s">
        <v>919</v>
      </c>
      <c r="G3343" s="77" t="s">
        <v>7449</v>
      </c>
      <c r="I3343"/>
      <c r="L3343" s="83"/>
    </row>
    <row r="3344" spans="1:12" x14ac:dyDescent="0.3">
      <c r="A3344" s="77" t="s">
        <v>7451</v>
      </c>
      <c r="B3344" s="77" t="s">
        <v>7452</v>
      </c>
      <c r="C3344" s="77" t="s">
        <v>919</v>
      </c>
      <c r="D3344" s="79"/>
      <c r="F3344" s="77" t="s">
        <v>919</v>
      </c>
      <c r="G3344" s="77" t="s">
        <v>7451</v>
      </c>
      <c r="I3344"/>
      <c r="L3344" s="83"/>
    </row>
    <row r="3345" spans="1:12" x14ac:dyDescent="0.3">
      <c r="A3345" s="77" t="s">
        <v>7453</v>
      </c>
      <c r="B3345" s="77" t="s">
        <v>7454</v>
      </c>
      <c r="C3345" s="77" t="s">
        <v>801</v>
      </c>
      <c r="D3345" s="79"/>
      <c r="F3345" s="77" t="s">
        <v>801</v>
      </c>
      <c r="G3345" s="77" t="s">
        <v>7453</v>
      </c>
      <c r="I3345"/>
      <c r="L3345" s="83"/>
    </row>
    <row r="3346" spans="1:12" x14ac:dyDescent="0.3">
      <c r="A3346" s="77" t="s">
        <v>7455</v>
      </c>
      <c r="B3346" s="77" t="s">
        <v>7456</v>
      </c>
      <c r="C3346" s="77" t="s">
        <v>868</v>
      </c>
      <c r="D3346" s="79"/>
      <c r="F3346" s="77" t="s">
        <v>868</v>
      </c>
      <c r="G3346" s="77" t="s">
        <v>7455</v>
      </c>
      <c r="I3346"/>
      <c r="L3346" s="83"/>
    </row>
    <row r="3347" spans="1:12" x14ac:dyDescent="0.3">
      <c r="A3347" s="77" t="s">
        <v>7457</v>
      </c>
      <c r="B3347" s="77" t="s">
        <v>7458</v>
      </c>
      <c r="C3347" s="77" t="s">
        <v>840</v>
      </c>
      <c r="D3347" s="79"/>
      <c r="F3347" s="77" t="s">
        <v>840</v>
      </c>
      <c r="G3347" s="77" t="s">
        <v>7457</v>
      </c>
      <c r="I3347"/>
      <c r="L3347" s="83"/>
    </row>
    <row r="3348" spans="1:12" x14ac:dyDescent="0.3">
      <c r="A3348" s="77" t="s">
        <v>7459</v>
      </c>
      <c r="B3348" s="77" t="s">
        <v>7460</v>
      </c>
      <c r="C3348" s="77" t="s">
        <v>934</v>
      </c>
      <c r="D3348" s="79"/>
      <c r="F3348" s="77" t="s">
        <v>934</v>
      </c>
      <c r="G3348" s="77" t="s">
        <v>7459</v>
      </c>
      <c r="I3348"/>
      <c r="L3348" s="83"/>
    </row>
    <row r="3349" spans="1:12" x14ac:dyDescent="0.3">
      <c r="A3349" s="77" t="s">
        <v>7461</v>
      </c>
      <c r="B3349" s="77" t="s">
        <v>7462</v>
      </c>
      <c r="C3349" s="77" t="s">
        <v>699</v>
      </c>
      <c r="D3349" s="79"/>
      <c r="F3349" s="77" t="s">
        <v>699</v>
      </c>
      <c r="G3349" s="77" t="s">
        <v>7461</v>
      </c>
      <c r="I3349"/>
      <c r="L3349" s="83"/>
    </row>
    <row r="3350" spans="1:12" x14ac:dyDescent="0.3">
      <c r="A3350" s="77" t="s">
        <v>7463</v>
      </c>
      <c r="B3350" s="77" t="s">
        <v>7464</v>
      </c>
      <c r="C3350" s="77" t="s">
        <v>683</v>
      </c>
      <c r="D3350" s="79"/>
      <c r="F3350" s="77" t="s">
        <v>683</v>
      </c>
      <c r="G3350" s="77" t="s">
        <v>7463</v>
      </c>
      <c r="I3350"/>
      <c r="L3350" s="83"/>
    </row>
    <row r="3351" spans="1:12" x14ac:dyDescent="0.3">
      <c r="A3351" s="77" t="s">
        <v>7465</v>
      </c>
      <c r="B3351" s="77" t="s">
        <v>7466</v>
      </c>
      <c r="C3351" s="77" t="s">
        <v>683</v>
      </c>
      <c r="D3351" s="79"/>
      <c r="F3351" s="77" t="s">
        <v>683</v>
      </c>
      <c r="G3351" s="77" t="s">
        <v>7465</v>
      </c>
      <c r="I3351"/>
      <c r="L3351" s="83"/>
    </row>
    <row r="3352" spans="1:12" x14ac:dyDescent="0.3">
      <c r="A3352" s="77" t="s">
        <v>7467</v>
      </c>
      <c r="B3352" s="77" t="s">
        <v>7468</v>
      </c>
      <c r="C3352" s="77" t="s">
        <v>667</v>
      </c>
      <c r="D3352" s="79"/>
      <c r="F3352" s="77" t="s">
        <v>667</v>
      </c>
      <c r="G3352" s="77" t="s">
        <v>7467</v>
      </c>
      <c r="I3352"/>
      <c r="L3352" s="83"/>
    </row>
    <row r="3353" spans="1:12" x14ac:dyDescent="0.3">
      <c r="A3353" s="77" t="s">
        <v>7469</v>
      </c>
      <c r="B3353" s="77" t="s">
        <v>7470</v>
      </c>
      <c r="C3353" s="77" t="s">
        <v>776</v>
      </c>
      <c r="D3353" s="79"/>
      <c r="F3353" s="77" t="s">
        <v>776</v>
      </c>
      <c r="G3353" s="77" t="s">
        <v>7469</v>
      </c>
      <c r="I3353"/>
      <c r="L3353" s="83"/>
    </row>
    <row r="3354" spans="1:12" x14ac:dyDescent="0.3">
      <c r="A3354" s="77" t="s">
        <v>7471</v>
      </c>
      <c r="B3354" s="77" t="s">
        <v>7472</v>
      </c>
      <c r="C3354" s="77" t="s">
        <v>846</v>
      </c>
      <c r="D3354" s="79"/>
      <c r="F3354" s="77" t="s">
        <v>846</v>
      </c>
      <c r="G3354" s="77" t="s">
        <v>7471</v>
      </c>
      <c r="I3354"/>
      <c r="L3354" s="83"/>
    </row>
    <row r="3355" spans="1:12" x14ac:dyDescent="0.3">
      <c r="A3355" s="77" t="s">
        <v>7473</v>
      </c>
      <c r="B3355" s="77" t="s">
        <v>7474</v>
      </c>
      <c r="C3355" s="77" t="s">
        <v>718</v>
      </c>
      <c r="D3355" s="79"/>
      <c r="F3355" s="77" t="s">
        <v>718</v>
      </c>
      <c r="G3355" s="77" t="s">
        <v>7473</v>
      </c>
      <c r="I3355"/>
      <c r="L3355" s="83"/>
    </row>
    <row r="3356" spans="1:12" x14ac:dyDescent="0.3">
      <c r="A3356" s="77" t="s">
        <v>7475</v>
      </c>
      <c r="B3356" s="77" t="s">
        <v>7476</v>
      </c>
      <c r="C3356" s="77" t="s">
        <v>699</v>
      </c>
      <c r="D3356" s="79"/>
      <c r="F3356" s="77" t="s">
        <v>699</v>
      </c>
      <c r="G3356" s="77" t="s">
        <v>7475</v>
      </c>
      <c r="I3356"/>
      <c r="L3356" s="83"/>
    </row>
    <row r="3357" spans="1:12" x14ac:dyDescent="0.3">
      <c r="A3357" s="77" t="s">
        <v>7477</v>
      </c>
      <c r="B3357" s="77" t="s">
        <v>7478</v>
      </c>
      <c r="C3357" s="77" t="s">
        <v>963</v>
      </c>
      <c r="D3357" s="79"/>
      <c r="F3357" s="77" t="s">
        <v>963</v>
      </c>
      <c r="G3357" s="77" t="s">
        <v>7477</v>
      </c>
      <c r="I3357"/>
      <c r="L3357" s="83"/>
    </row>
    <row r="3358" spans="1:12" x14ac:dyDescent="0.3">
      <c r="A3358" s="77" t="s">
        <v>7479</v>
      </c>
      <c r="B3358" s="77" t="s">
        <v>7480</v>
      </c>
      <c r="C3358" s="77" t="s">
        <v>868</v>
      </c>
      <c r="D3358" s="79"/>
      <c r="F3358" s="77" t="s">
        <v>868</v>
      </c>
      <c r="G3358" s="77" t="s">
        <v>7479</v>
      </c>
      <c r="I3358"/>
      <c r="L3358" s="83"/>
    </row>
    <row r="3359" spans="1:12" x14ac:dyDescent="0.3">
      <c r="A3359" s="77" t="s">
        <v>7481</v>
      </c>
      <c r="B3359" s="77" t="s">
        <v>7482</v>
      </c>
      <c r="C3359" s="77" t="s">
        <v>758</v>
      </c>
      <c r="D3359" s="79"/>
      <c r="F3359" s="77" t="s">
        <v>758</v>
      </c>
      <c r="G3359" s="77" t="s">
        <v>7481</v>
      </c>
      <c r="I3359"/>
      <c r="L3359" s="83"/>
    </row>
    <row r="3360" spans="1:12" x14ac:dyDescent="0.3">
      <c r="A3360" s="77" t="s">
        <v>7483</v>
      </c>
      <c r="B3360" s="77" t="s">
        <v>7484</v>
      </c>
      <c r="C3360" s="77" t="s">
        <v>707</v>
      </c>
      <c r="D3360" s="79"/>
      <c r="F3360" s="77" t="s">
        <v>707</v>
      </c>
      <c r="G3360" s="77" t="s">
        <v>7483</v>
      </c>
      <c r="I3360"/>
      <c r="L3360" s="83"/>
    </row>
    <row r="3361" spans="1:12" x14ac:dyDescent="0.3">
      <c r="A3361" s="77" t="s">
        <v>7485</v>
      </c>
      <c r="B3361" s="77" t="s">
        <v>7486</v>
      </c>
      <c r="C3361" s="77" t="s">
        <v>702</v>
      </c>
      <c r="D3361" s="79"/>
      <c r="F3361" s="77" t="s">
        <v>702</v>
      </c>
      <c r="G3361" s="77" t="s">
        <v>7485</v>
      </c>
      <c r="I3361"/>
      <c r="L3361" s="83"/>
    </row>
    <row r="3362" spans="1:12" x14ac:dyDescent="0.3">
      <c r="A3362" s="77" t="s">
        <v>7487</v>
      </c>
      <c r="B3362" s="77" t="s">
        <v>7488</v>
      </c>
      <c r="C3362" s="77" t="s">
        <v>940</v>
      </c>
      <c r="D3362" s="79"/>
      <c r="F3362" s="77" t="s">
        <v>940</v>
      </c>
      <c r="G3362" s="77" t="s">
        <v>7487</v>
      </c>
      <c r="I3362"/>
      <c r="L3362" s="83"/>
    </row>
    <row r="3363" spans="1:12" x14ac:dyDescent="0.3">
      <c r="A3363" s="77" t="s">
        <v>7489</v>
      </c>
      <c r="B3363" s="77" t="s">
        <v>7490</v>
      </c>
      <c r="C3363" s="77" t="s">
        <v>703</v>
      </c>
      <c r="D3363" s="79"/>
      <c r="F3363" s="77" t="s">
        <v>703</v>
      </c>
      <c r="G3363" s="77" t="s">
        <v>7489</v>
      </c>
      <c r="I3363"/>
      <c r="L3363" s="83"/>
    </row>
    <row r="3364" spans="1:12" x14ac:dyDescent="0.3">
      <c r="A3364" s="77" t="s">
        <v>7491</v>
      </c>
      <c r="B3364" s="77" t="s">
        <v>7492</v>
      </c>
      <c r="C3364" s="77" t="s">
        <v>736</v>
      </c>
      <c r="D3364" s="79"/>
      <c r="F3364" s="77" t="s">
        <v>736</v>
      </c>
      <c r="G3364" s="77" t="s">
        <v>7491</v>
      </c>
      <c r="I3364"/>
      <c r="L3364" s="83"/>
    </row>
    <row r="3365" spans="1:12" x14ac:dyDescent="0.3">
      <c r="A3365" s="77" t="s">
        <v>7493</v>
      </c>
      <c r="B3365" s="77" t="s">
        <v>7494</v>
      </c>
      <c r="C3365" s="77" t="s">
        <v>908</v>
      </c>
      <c r="D3365" s="79"/>
      <c r="F3365" s="77" t="s">
        <v>908</v>
      </c>
      <c r="G3365" s="77" t="s">
        <v>7493</v>
      </c>
      <c r="I3365"/>
      <c r="L3365" s="83"/>
    </row>
    <row r="3366" spans="1:12" x14ac:dyDescent="0.3">
      <c r="A3366" s="77" t="s">
        <v>7495</v>
      </c>
      <c r="B3366" s="77" t="s">
        <v>7496</v>
      </c>
      <c r="C3366" s="77" t="s">
        <v>782</v>
      </c>
      <c r="D3366" s="79"/>
      <c r="F3366" s="77" t="s">
        <v>782</v>
      </c>
      <c r="G3366" s="77" t="s">
        <v>7495</v>
      </c>
      <c r="I3366"/>
      <c r="L3366" s="83"/>
    </row>
    <row r="3367" spans="1:12" x14ac:dyDescent="0.3">
      <c r="A3367" s="77" t="s">
        <v>7497</v>
      </c>
      <c r="B3367" s="77" t="s">
        <v>7498</v>
      </c>
      <c r="C3367" s="77" t="s">
        <v>754</v>
      </c>
      <c r="D3367" s="79"/>
      <c r="F3367" s="77" t="s">
        <v>754</v>
      </c>
      <c r="G3367" s="77" t="s">
        <v>7497</v>
      </c>
      <c r="I3367"/>
      <c r="L3367" s="83"/>
    </row>
    <row r="3368" spans="1:12" x14ac:dyDescent="0.3">
      <c r="A3368" s="77" t="s">
        <v>7499</v>
      </c>
      <c r="B3368" s="77" t="s">
        <v>7500</v>
      </c>
      <c r="C3368" s="77" t="s">
        <v>873</v>
      </c>
      <c r="D3368" s="79"/>
      <c r="F3368" s="77" t="s">
        <v>873</v>
      </c>
      <c r="G3368" s="77" t="s">
        <v>7499</v>
      </c>
      <c r="I3368"/>
      <c r="L3368" s="83"/>
    </row>
    <row r="3369" spans="1:12" x14ac:dyDescent="0.3">
      <c r="A3369" s="77" t="s">
        <v>7501</v>
      </c>
      <c r="B3369" s="77" t="s">
        <v>7502</v>
      </c>
      <c r="C3369" s="77" t="s">
        <v>873</v>
      </c>
      <c r="D3369" s="79"/>
      <c r="F3369" s="77" t="s">
        <v>873</v>
      </c>
      <c r="G3369" s="77" t="s">
        <v>7501</v>
      </c>
      <c r="I3369"/>
      <c r="L3369" s="83"/>
    </row>
    <row r="3370" spans="1:12" x14ac:dyDescent="0.3">
      <c r="A3370" s="77" t="s">
        <v>7503</v>
      </c>
      <c r="B3370" s="77" t="s">
        <v>7504</v>
      </c>
      <c r="C3370" s="77" t="s">
        <v>903</v>
      </c>
      <c r="D3370" s="79"/>
      <c r="F3370" s="77" t="s">
        <v>903</v>
      </c>
      <c r="G3370" s="77" t="s">
        <v>7503</v>
      </c>
      <c r="I3370"/>
      <c r="L3370" s="83"/>
    </row>
    <row r="3371" spans="1:12" x14ac:dyDescent="0.3">
      <c r="A3371" s="77" t="s">
        <v>7505</v>
      </c>
      <c r="B3371" s="77" t="s">
        <v>7506</v>
      </c>
      <c r="C3371" s="77" t="s">
        <v>809</v>
      </c>
      <c r="D3371" s="79"/>
      <c r="F3371" s="77" t="s">
        <v>809</v>
      </c>
      <c r="G3371" s="77" t="s">
        <v>7505</v>
      </c>
      <c r="I3371"/>
      <c r="L3371" s="83"/>
    </row>
    <row r="3372" spans="1:12" x14ac:dyDescent="0.3">
      <c r="A3372" s="77" t="s">
        <v>7507</v>
      </c>
      <c r="B3372" s="77" t="s">
        <v>7508</v>
      </c>
      <c r="C3372" s="77" t="s">
        <v>682</v>
      </c>
      <c r="D3372" s="79"/>
      <c r="F3372" s="77" t="s">
        <v>682</v>
      </c>
      <c r="G3372" s="77" t="s">
        <v>7507</v>
      </c>
      <c r="I3372"/>
      <c r="L3372" s="83"/>
    </row>
    <row r="3373" spans="1:12" x14ac:dyDescent="0.3">
      <c r="A3373" s="77" t="s">
        <v>7509</v>
      </c>
      <c r="B3373" s="77" t="s">
        <v>7510</v>
      </c>
      <c r="C3373" s="77" t="s">
        <v>674</v>
      </c>
      <c r="D3373" s="79"/>
      <c r="F3373" s="77" t="s">
        <v>674</v>
      </c>
      <c r="G3373" s="77" t="s">
        <v>7509</v>
      </c>
      <c r="I3373"/>
      <c r="L3373" s="83"/>
    </row>
    <row r="3374" spans="1:12" x14ac:dyDescent="0.3">
      <c r="A3374" s="77" t="s">
        <v>7511</v>
      </c>
      <c r="B3374" s="77" t="s">
        <v>7512</v>
      </c>
      <c r="C3374" s="77" t="s">
        <v>757</v>
      </c>
      <c r="D3374" s="79"/>
      <c r="F3374" s="77" t="s">
        <v>757</v>
      </c>
      <c r="G3374" s="77" t="s">
        <v>7511</v>
      </c>
      <c r="I3374"/>
      <c r="L3374" s="83"/>
    </row>
    <row r="3375" spans="1:12" x14ac:dyDescent="0.3">
      <c r="A3375" s="77" t="s">
        <v>7513</v>
      </c>
      <c r="B3375" s="77" t="s">
        <v>7514</v>
      </c>
      <c r="C3375" s="77" t="s">
        <v>829</v>
      </c>
      <c r="D3375" s="79"/>
      <c r="F3375" s="77" t="s">
        <v>829</v>
      </c>
      <c r="G3375" s="77" t="s">
        <v>7513</v>
      </c>
      <c r="I3375"/>
      <c r="L3375" s="83"/>
    </row>
    <row r="3376" spans="1:12" x14ac:dyDescent="0.3">
      <c r="A3376" s="77" t="s">
        <v>7515</v>
      </c>
      <c r="B3376" s="77" t="s">
        <v>7516</v>
      </c>
      <c r="C3376" s="77" t="s">
        <v>960</v>
      </c>
      <c r="D3376" s="79"/>
      <c r="F3376" s="77" t="s">
        <v>960</v>
      </c>
      <c r="G3376" s="77" t="s">
        <v>7515</v>
      </c>
      <c r="I3376"/>
      <c r="L3376" s="83"/>
    </row>
    <row r="3377" spans="1:12" x14ac:dyDescent="0.3">
      <c r="A3377" s="77" t="s">
        <v>7517</v>
      </c>
      <c r="B3377" s="77" t="s">
        <v>7518</v>
      </c>
      <c r="C3377" s="77" t="s">
        <v>670</v>
      </c>
      <c r="D3377" s="79"/>
      <c r="F3377" s="77" t="s">
        <v>670</v>
      </c>
      <c r="G3377" s="77" t="s">
        <v>7517</v>
      </c>
      <c r="I3377"/>
      <c r="L3377" s="83"/>
    </row>
    <row r="3378" spans="1:12" x14ac:dyDescent="0.3">
      <c r="A3378" s="77" t="s">
        <v>7519</v>
      </c>
      <c r="B3378" s="77" t="s">
        <v>7520</v>
      </c>
      <c r="C3378" s="77" t="s">
        <v>767</v>
      </c>
      <c r="D3378" s="79"/>
      <c r="F3378" s="77" t="s">
        <v>767</v>
      </c>
      <c r="G3378" s="77" t="s">
        <v>7519</v>
      </c>
      <c r="I3378"/>
      <c r="L3378" s="83"/>
    </row>
    <row r="3379" spans="1:12" x14ac:dyDescent="0.3">
      <c r="A3379" s="77" t="s">
        <v>7521</v>
      </c>
      <c r="B3379" s="77" t="s">
        <v>7522</v>
      </c>
      <c r="C3379" s="77" t="s">
        <v>791</v>
      </c>
      <c r="D3379" s="79"/>
      <c r="F3379" s="77" t="s">
        <v>791</v>
      </c>
      <c r="G3379" s="77" t="s">
        <v>7521</v>
      </c>
      <c r="I3379"/>
      <c r="L3379" s="83"/>
    </row>
    <row r="3380" spans="1:12" x14ac:dyDescent="0.3">
      <c r="A3380" s="77" t="s">
        <v>7523</v>
      </c>
      <c r="B3380" s="77" t="s">
        <v>7524</v>
      </c>
      <c r="C3380" s="77" t="s">
        <v>699</v>
      </c>
      <c r="D3380" s="79"/>
      <c r="F3380" s="77" t="s">
        <v>699</v>
      </c>
      <c r="G3380" s="77" t="s">
        <v>7523</v>
      </c>
      <c r="I3380"/>
      <c r="L3380" s="83"/>
    </row>
    <row r="3381" spans="1:12" x14ac:dyDescent="0.3">
      <c r="A3381" s="77" t="s">
        <v>7525</v>
      </c>
      <c r="B3381" s="77" t="s">
        <v>7526</v>
      </c>
      <c r="C3381" s="77" t="s">
        <v>702</v>
      </c>
      <c r="D3381" s="79"/>
      <c r="F3381" s="77" t="s">
        <v>702</v>
      </c>
      <c r="G3381" s="77" t="s">
        <v>7525</v>
      </c>
      <c r="I3381"/>
      <c r="L3381" s="83"/>
    </row>
    <row r="3382" spans="1:12" x14ac:dyDescent="0.3">
      <c r="A3382" s="77" t="s">
        <v>7527</v>
      </c>
      <c r="B3382" s="77" t="s">
        <v>7528</v>
      </c>
      <c r="C3382" s="77" t="s">
        <v>761</v>
      </c>
      <c r="D3382" s="79"/>
      <c r="F3382" s="77" t="s">
        <v>761</v>
      </c>
      <c r="G3382" s="77" t="s">
        <v>7527</v>
      </c>
      <c r="I3382"/>
      <c r="L3382" s="83"/>
    </row>
    <row r="3383" spans="1:12" x14ac:dyDescent="0.3">
      <c r="A3383" s="77" t="s">
        <v>7529</v>
      </c>
      <c r="B3383" s="77" t="s">
        <v>7530</v>
      </c>
      <c r="C3383" s="77" t="s">
        <v>719</v>
      </c>
      <c r="D3383" s="79"/>
      <c r="F3383" s="77" t="s">
        <v>719</v>
      </c>
      <c r="G3383" s="77" t="s">
        <v>7529</v>
      </c>
      <c r="I3383"/>
      <c r="L3383" s="83"/>
    </row>
    <row r="3384" spans="1:12" x14ac:dyDescent="0.3">
      <c r="A3384" s="77" t="s">
        <v>7531</v>
      </c>
      <c r="B3384" s="77" t="s">
        <v>7532</v>
      </c>
      <c r="C3384" s="77" t="s">
        <v>746</v>
      </c>
      <c r="D3384" s="79"/>
      <c r="F3384" s="77" t="s">
        <v>746</v>
      </c>
      <c r="G3384" s="77" t="s">
        <v>7531</v>
      </c>
      <c r="I3384"/>
      <c r="L3384" s="83"/>
    </row>
    <row r="3385" spans="1:12" x14ac:dyDescent="0.3">
      <c r="A3385" s="77" t="s">
        <v>7533</v>
      </c>
      <c r="B3385" s="77" t="s">
        <v>7534</v>
      </c>
      <c r="C3385" s="77" t="s">
        <v>740</v>
      </c>
      <c r="D3385" s="79"/>
      <c r="F3385" s="77" t="s">
        <v>740</v>
      </c>
      <c r="G3385" s="77" t="s">
        <v>7533</v>
      </c>
      <c r="I3385"/>
      <c r="L3385" s="83"/>
    </row>
    <row r="3386" spans="1:12" x14ac:dyDescent="0.3">
      <c r="A3386" s="77" t="s">
        <v>7535</v>
      </c>
      <c r="B3386" s="77" t="s">
        <v>7536</v>
      </c>
      <c r="C3386" s="77" t="s">
        <v>740</v>
      </c>
      <c r="D3386" s="79"/>
      <c r="F3386" s="77" t="s">
        <v>740</v>
      </c>
      <c r="G3386" s="77" t="s">
        <v>7535</v>
      </c>
      <c r="I3386"/>
      <c r="L3386" s="83"/>
    </row>
    <row r="3387" spans="1:12" x14ac:dyDescent="0.3">
      <c r="A3387" s="77" t="s">
        <v>7537</v>
      </c>
      <c r="B3387" s="77" t="s">
        <v>7538</v>
      </c>
      <c r="C3387" s="77" t="s">
        <v>876</v>
      </c>
      <c r="D3387" s="79"/>
      <c r="F3387" s="77" t="s">
        <v>876</v>
      </c>
      <c r="G3387" s="77" t="s">
        <v>7537</v>
      </c>
      <c r="I3387"/>
      <c r="L3387" s="83"/>
    </row>
    <row r="3388" spans="1:12" x14ac:dyDescent="0.3">
      <c r="A3388" s="77" t="s">
        <v>7539</v>
      </c>
      <c r="B3388" s="77" t="s">
        <v>7540</v>
      </c>
      <c r="C3388" s="77" t="s">
        <v>714</v>
      </c>
      <c r="D3388" s="79"/>
      <c r="F3388" s="77" t="s">
        <v>714</v>
      </c>
      <c r="G3388" s="77" t="s">
        <v>7539</v>
      </c>
      <c r="I3388"/>
      <c r="L3388" s="83"/>
    </row>
    <row r="3389" spans="1:12" x14ac:dyDescent="0.3">
      <c r="A3389" s="77" t="s">
        <v>7541</v>
      </c>
      <c r="B3389" s="77" t="s">
        <v>7542</v>
      </c>
      <c r="C3389" s="77" t="s">
        <v>682</v>
      </c>
      <c r="D3389" s="79"/>
      <c r="F3389" s="77" t="s">
        <v>682</v>
      </c>
      <c r="G3389" s="77" t="s">
        <v>7541</v>
      </c>
      <c r="I3389"/>
      <c r="L3389" s="83"/>
    </row>
    <row r="3390" spans="1:12" x14ac:dyDescent="0.3">
      <c r="A3390" s="77" t="s">
        <v>7543</v>
      </c>
      <c r="B3390" s="77" t="s">
        <v>7544</v>
      </c>
      <c r="C3390" s="77" t="s">
        <v>903</v>
      </c>
      <c r="D3390" s="79"/>
      <c r="F3390" s="77" t="s">
        <v>903</v>
      </c>
      <c r="G3390" s="77" t="s">
        <v>7543</v>
      </c>
      <c r="I3390"/>
      <c r="L3390" s="83"/>
    </row>
    <row r="3391" spans="1:12" x14ac:dyDescent="0.3">
      <c r="A3391" s="77" t="s">
        <v>7545</v>
      </c>
      <c r="B3391" s="77" t="s">
        <v>7546</v>
      </c>
      <c r="C3391" s="77" t="s">
        <v>671</v>
      </c>
      <c r="D3391" s="79"/>
      <c r="F3391" s="77" t="s">
        <v>671</v>
      </c>
      <c r="G3391" s="77" t="s">
        <v>7545</v>
      </c>
      <c r="I3391"/>
      <c r="L3391" s="83"/>
    </row>
    <row r="3392" spans="1:12" x14ac:dyDescent="0.3">
      <c r="A3392" s="77" t="s">
        <v>7547</v>
      </c>
      <c r="B3392" s="77" t="s">
        <v>7548</v>
      </c>
      <c r="C3392" s="77" t="s">
        <v>873</v>
      </c>
      <c r="D3392" s="79"/>
      <c r="F3392" s="77" t="s">
        <v>873</v>
      </c>
      <c r="G3392" s="77" t="s">
        <v>7547</v>
      </c>
      <c r="I3392"/>
      <c r="L3392" s="83"/>
    </row>
    <row r="3393" spans="1:12" x14ac:dyDescent="0.3">
      <c r="A3393" s="77" t="s">
        <v>7549</v>
      </c>
      <c r="B3393" s="77" t="s">
        <v>7550</v>
      </c>
      <c r="C3393" s="77" t="s">
        <v>694</v>
      </c>
      <c r="D3393" s="79"/>
      <c r="F3393" s="77" t="s">
        <v>694</v>
      </c>
      <c r="G3393" s="77" t="s">
        <v>7549</v>
      </c>
      <c r="I3393"/>
      <c r="L3393" s="83"/>
    </row>
    <row r="3394" spans="1:12" x14ac:dyDescent="0.3">
      <c r="A3394" s="77" t="s">
        <v>7551</v>
      </c>
      <c r="B3394" s="77" t="s">
        <v>7552</v>
      </c>
      <c r="C3394" s="77" t="s">
        <v>740</v>
      </c>
      <c r="D3394" s="79"/>
      <c r="F3394" s="77" t="s">
        <v>740</v>
      </c>
      <c r="G3394" s="77" t="s">
        <v>7551</v>
      </c>
      <c r="I3394"/>
      <c r="L3394" s="83"/>
    </row>
    <row r="3395" spans="1:12" x14ac:dyDescent="0.3">
      <c r="A3395" s="77" t="s">
        <v>7553</v>
      </c>
      <c r="B3395" s="77" t="s">
        <v>7554</v>
      </c>
      <c r="C3395" s="77" t="s">
        <v>830</v>
      </c>
      <c r="D3395" s="79"/>
      <c r="F3395" s="77" t="s">
        <v>830</v>
      </c>
      <c r="G3395" s="77" t="s">
        <v>7553</v>
      </c>
      <c r="I3395"/>
      <c r="L3395" s="83"/>
    </row>
    <row r="3396" spans="1:12" x14ac:dyDescent="0.3">
      <c r="A3396" s="77" t="s">
        <v>7555</v>
      </c>
      <c r="B3396" s="77" t="s">
        <v>7556</v>
      </c>
      <c r="C3396" s="77" t="s">
        <v>840</v>
      </c>
      <c r="D3396" s="79"/>
      <c r="F3396" s="77" t="s">
        <v>840</v>
      </c>
      <c r="G3396" s="77" t="s">
        <v>7555</v>
      </c>
      <c r="I3396"/>
      <c r="L3396" s="83"/>
    </row>
    <row r="3397" spans="1:12" x14ac:dyDescent="0.3">
      <c r="A3397" s="77" t="s">
        <v>7557</v>
      </c>
      <c r="B3397" s="77" t="s">
        <v>7558</v>
      </c>
      <c r="C3397" s="77" t="s">
        <v>833</v>
      </c>
      <c r="D3397" s="79"/>
      <c r="F3397" s="77" t="s">
        <v>833</v>
      </c>
      <c r="G3397" s="77" t="s">
        <v>7557</v>
      </c>
      <c r="I3397"/>
      <c r="L3397" s="83"/>
    </row>
    <row r="3398" spans="1:12" x14ac:dyDescent="0.3">
      <c r="A3398" s="77" t="s">
        <v>7559</v>
      </c>
      <c r="B3398" s="77" t="s">
        <v>7560</v>
      </c>
      <c r="C3398" s="77" t="s">
        <v>746</v>
      </c>
      <c r="D3398" s="79"/>
      <c r="F3398" s="77" t="s">
        <v>746</v>
      </c>
      <c r="G3398" s="77" t="s">
        <v>7559</v>
      </c>
      <c r="I3398"/>
      <c r="L3398" s="83"/>
    </row>
    <row r="3399" spans="1:12" x14ac:dyDescent="0.3">
      <c r="A3399" s="77" t="s">
        <v>7561</v>
      </c>
      <c r="B3399" s="77" t="s">
        <v>7562</v>
      </c>
      <c r="C3399" s="77" t="s">
        <v>850</v>
      </c>
      <c r="D3399" s="79"/>
      <c r="F3399" s="77" t="s">
        <v>850</v>
      </c>
      <c r="G3399" s="77" t="s">
        <v>7561</v>
      </c>
      <c r="I3399"/>
      <c r="L3399" s="83"/>
    </row>
    <row r="3400" spans="1:12" x14ac:dyDescent="0.3">
      <c r="A3400" s="77" t="s">
        <v>7563</v>
      </c>
      <c r="B3400" s="77" t="s">
        <v>7564</v>
      </c>
      <c r="C3400" s="77" t="s">
        <v>682</v>
      </c>
      <c r="D3400" s="79"/>
      <c r="F3400" s="77" t="s">
        <v>682</v>
      </c>
      <c r="G3400" s="77" t="s">
        <v>7563</v>
      </c>
      <c r="I3400"/>
      <c r="L3400" s="83"/>
    </row>
    <row r="3401" spans="1:12" x14ac:dyDescent="0.3">
      <c r="A3401" s="77" t="s">
        <v>7565</v>
      </c>
      <c r="B3401" s="77" t="s">
        <v>7566</v>
      </c>
      <c r="C3401" s="77" t="s">
        <v>729</v>
      </c>
      <c r="D3401" s="79"/>
      <c r="F3401" s="77" t="s">
        <v>729</v>
      </c>
      <c r="G3401" s="77" t="s">
        <v>7565</v>
      </c>
      <c r="I3401"/>
      <c r="L3401" s="83"/>
    </row>
    <row r="3402" spans="1:12" x14ac:dyDescent="0.3">
      <c r="A3402" s="77" t="s">
        <v>7567</v>
      </c>
      <c r="B3402" s="77" t="s">
        <v>7568</v>
      </c>
      <c r="C3402" s="77" t="s">
        <v>758</v>
      </c>
      <c r="D3402" s="79"/>
      <c r="F3402" s="77" t="s">
        <v>758</v>
      </c>
      <c r="G3402" s="77" t="s">
        <v>7567</v>
      </c>
      <c r="I3402"/>
      <c r="L3402" s="83"/>
    </row>
    <row r="3403" spans="1:12" x14ac:dyDescent="0.3">
      <c r="A3403" s="77" t="s">
        <v>7569</v>
      </c>
      <c r="B3403" s="77" t="s">
        <v>7570</v>
      </c>
      <c r="C3403" s="77" t="s">
        <v>679</v>
      </c>
      <c r="D3403" s="79"/>
      <c r="F3403" s="77" t="s">
        <v>679</v>
      </c>
      <c r="G3403" s="77" t="s">
        <v>7569</v>
      </c>
      <c r="I3403"/>
      <c r="L3403" s="83"/>
    </row>
    <row r="3404" spans="1:12" x14ac:dyDescent="0.3">
      <c r="A3404" s="77" t="s">
        <v>7571</v>
      </c>
      <c r="B3404" s="77" t="s">
        <v>7572</v>
      </c>
      <c r="C3404" s="77" t="s">
        <v>797</v>
      </c>
      <c r="D3404" s="79"/>
      <c r="F3404" s="77" t="s">
        <v>797</v>
      </c>
      <c r="G3404" s="77" t="s">
        <v>7571</v>
      </c>
      <c r="I3404"/>
      <c r="L3404" s="83"/>
    </row>
    <row r="3405" spans="1:12" x14ac:dyDescent="0.3">
      <c r="A3405" s="77" t="s">
        <v>7573</v>
      </c>
      <c r="B3405" s="77" t="s">
        <v>7574</v>
      </c>
      <c r="C3405" s="77" t="s">
        <v>729</v>
      </c>
      <c r="D3405" s="79"/>
      <c r="F3405" s="77" t="s">
        <v>729</v>
      </c>
      <c r="G3405" s="77" t="s">
        <v>7573</v>
      </c>
      <c r="I3405"/>
      <c r="L3405" s="83"/>
    </row>
    <row r="3406" spans="1:12" x14ac:dyDescent="0.3">
      <c r="A3406" s="77" t="s">
        <v>7575</v>
      </c>
      <c r="B3406" s="77" t="s">
        <v>7576</v>
      </c>
      <c r="C3406" s="77" t="s">
        <v>682</v>
      </c>
      <c r="D3406" s="79"/>
      <c r="F3406" s="77" t="s">
        <v>682</v>
      </c>
      <c r="G3406" s="77" t="s">
        <v>7575</v>
      </c>
      <c r="I3406"/>
      <c r="L3406" s="83"/>
    </row>
    <row r="3407" spans="1:12" x14ac:dyDescent="0.3">
      <c r="A3407" s="77" t="s">
        <v>7577</v>
      </c>
      <c r="B3407" s="77" t="s">
        <v>7578</v>
      </c>
      <c r="C3407" s="77" t="s">
        <v>714</v>
      </c>
      <c r="D3407" s="79"/>
      <c r="F3407" s="77" t="s">
        <v>714</v>
      </c>
      <c r="G3407" s="77" t="s">
        <v>7577</v>
      </c>
      <c r="I3407"/>
      <c r="L3407" s="83"/>
    </row>
    <row r="3408" spans="1:12" x14ac:dyDescent="0.3">
      <c r="A3408" s="77" t="s">
        <v>7579</v>
      </c>
      <c r="B3408" s="77" t="s">
        <v>7580</v>
      </c>
      <c r="C3408" s="77" t="s">
        <v>853</v>
      </c>
      <c r="D3408" s="79"/>
      <c r="F3408" s="77" t="s">
        <v>853</v>
      </c>
      <c r="G3408" s="77" t="s">
        <v>7579</v>
      </c>
      <c r="I3408"/>
      <c r="L3408" s="83"/>
    </row>
    <row r="3409" spans="1:12" x14ac:dyDescent="0.3">
      <c r="A3409" s="77" t="s">
        <v>7581</v>
      </c>
      <c r="B3409" s="77" t="s">
        <v>7582</v>
      </c>
      <c r="C3409" s="77" t="s">
        <v>836</v>
      </c>
      <c r="D3409" s="79"/>
      <c r="F3409" s="77" t="s">
        <v>836</v>
      </c>
      <c r="G3409" s="77" t="s">
        <v>7581</v>
      </c>
      <c r="I3409"/>
      <c r="L3409" s="83"/>
    </row>
    <row r="3410" spans="1:12" x14ac:dyDescent="0.3">
      <c r="A3410" s="77" t="s">
        <v>7583</v>
      </c>
      <c r="B3410" s="77" t="s">
        <v>7584</v>
      </c>
      <c r="C3410" s="77" t="s">
        <v>856</v>
      </c>
      <c r="D3410" s="79"/>
      <c r="F3410" s="77" t="s">
        <v>856</v>
      </c>
      <c r="G3410" s="77" t="s">
        <v>7583</v>
      </c>
      <c r="I3410"/>
      <c r="L3410" s="83"/>
    </row>
    <row r="3411" spans="1:12" x14ac:dyDescent="0.3">
      <c r="A3411" s="77" t="s">
        <v>7585</v>
      </c>
      <c r="B3411" s="77" t="s">
        <v>7586</v>
      </c>
      <c r="C3411" s="77" t="s">
        <v>674</v>
      </c>
      <c r="D3411" s="79"/>
      <c r="F3411" s="77" t="s">
        <v>674</v>
      </c>
      <c r="G3411" s="77" t="s">
        <v>7585</v>
      </c>
      <c r="I3411"/>
      <c r="L3411" s="83"/>
    </row>
    <row r="3412" spans="1:12" x14ac:dyDescent="0.3">
      <c r="A3412" s="77" t="s">
        <v>7587</v>
      </c>
      <c r="B3412" s="77" t="s">
        <v>7588</v>
      </c>
      <c r="C3412" s="77" t="s">
        <v>940</v>
      </c>
      <c r="D3412" s="79"/>
      <c r="F3412" s="77" t="s">
        <v>940</v>
      </c>
      <c r="G3412" s="77" t="s">
        <v>7587</v>
      </c>
      <c r="I3412"/>
      <c r="L3412" s="83"/>
    </row>
    <row r="3413" spans="1:12" x14ac:dyDescent="0.3">
      <c r="A3413" s="77" t="s">
        <v>7589</v>
      </c>
      <c r="B3413" s="77" t="s">
        <v>7590</v>
      </c>
      <c r="C3413" s="77" t="s">
        <v>722</v>
      </c>
      <c r="D3413" s="79"/>
      <c r="F3413" s="77" t="s">
        <v>722</v>
      </c>
      <c r="G3413" s="77" t="s">
        <v>7589</v>
      </c>
      <c r="I3413"/>
      <c r="L3413" s="83"/>
    </row>
    <row r="3414" spans="1:12" x14ac:dyDescent="0.3">
      <c r="A3414" s="77" t="s">
        <v>7591</v>
      </c>
      <c r="B3414" s="77" t="s">
        <v>7592</v>
      </c>
      <c r="C3414" s="77" t="s">
        <v>804</v>
      </c>
      <c r="D3414" s="79"/>
      <c r="F3414" s="77" t="s">
        <v>804</v>
      </c>
      <c r="G3414" s="77" t="s">
        <v>7591</v>
      </c>
      <c r="I3414"/>
      <c r="L3414" s="83"/>
    </row>
    <row r="3415" spans="1:12" x14ac:dyDescent="0.3">
      <c r="A3415" s="77" t="s">
        <v>7593</v>
      </c>
      <c r="B3415" s="77" t="s">
        <v>7594</v>
      </c>
      <c r="C3415" s="77" t="s">
        <v>783</v>
      </c>
      <c r="D3415" s="79"/>
      <c r="F3415" s="77" t="s">
        <v>783</v>
      </c>
      <c r="G3415" s="77" t="s">
        <v>7593</v>
      </c>
      <c r="I3415"/>
      <c r="L3415" s="83"/>
    </row>
    <row r="3416" spans="1:12" x14ac:dyDescent="0.3">
      <c r="A3416" s="77" t="s">
        <v>7595</v>
      </c>
      <c r="B3416" s="77" t="s">
        <v>7596</v>
      </c>
      <c r="C3416" s="77" t="s">
        <v>892</v>
      </c>
      <c r="D3416" s="79"/>
      <c r="F3416" s="77" t="s">
        <v>892</v>
      </c>
      <c r="G3416" s="77" t="s">
        <v>7595</v>
      </c>
      <c r="I3416"/>
      <c r="L3416" s="83"/>
    </row>
    <row r="3417" spans="1:12" x14ac:dyDescent="0.3">
      <c r="A3417" s="77" t="s">
        <v>7597</v>
      </c>
      <c r="B3417" s="77" t="s">
        <v>7598</v>
      </c>
      <c r="C3417" s="77" t="s">
        <v>783</v>
      </c>
      <c r="D3417" s="79"/>
      <c r="F3417" s="77" t="s">
        <v>783</v>
      </c>
      <c r="G3417" s="77" t="s">
        <v>7597</v>
      </c>
      <c r="I3417"/>
      <c r="L3417" s="83"/>
    </row>
    <row r="3418" spans="1:12" x14ac:dyDescent="0.3">
      <c r="A3418" s="77" t="s">
        <v>7599</v>
      </c>
      <c r="B3418" s="77" t="s">
        <v>7600</v>
      </c>
      <c r="C3418" s="77" t="s">
        <v>671</v>
      </c>
      <c r="D3418" s="79"/>
      <c r="F3418" s="77" t="s">
        <v>671</v>
      </c>
      <c r="G3418" s="77" t="s">
        <v>7599</v>
      </c>
      <c r="I3418"/>
      <c r="L3418" s="83"/>
    </row>
    <row r="3419" spans="1:12" x14ac:dyDescent="0.3">
      <c r="A3419" s="77" t="s">
        <v>7601</v>
      </c>
      <c r="B3419" s="77" t="s">
        <v>7602</v>
      </c>
      <c r="C3419" s="77" t="s">
        <v>729</v>
      </c>
      <c r="D3419" s="79"/>
      <c r="F3419" s="77" t="s">
        <v>729</v>
      </c>
      <c r="G3419" s="77" t="s">
        <v>7601</v>
      </c>
      <c r="I3419"/>
      <c r="L3419" s="83"/>
    </row>
    <row r="3420" spans="1:12" x14ac:dyDescent="0.3">
      <c r="A3420" s="77" t="s">
        <v>7603</v>
      </c>
      <c r="B3420" s="77" t="s">
        <v>7604</v>
      </c>
      <c r="C3420" s="77" t="s">
        <v>674</v>
      </c>
      <c r="D3420" s="79"/>
      <c r="F3420" s="77" t="s">
        <v>674</v>
      </c>
      <c r="G3420" s="77" t="s">
        <v>7603</v>
      </c>
      <c r="I3420"/>
      <c r="L3420" s="83"/>
    </row>
    <row r="3421" spans="1:12" x14ac:dyDescent="0.3">
      <c r="A3421" s="77" t="s">
        <v>7605</v>
      </c>
      <c r="B3421" s="77" t="s">
        <v>7606</v>
      </c>
      <c r="C3421" s="77" t="s">
        <v>868</v>
      </c>
      <c r="D3421" s="79"/>
      <c r="F3421" s="77" t="s">
        <v>868</v>
      </c>
      <c r="G3421" s="77" t="s">
        <v>7605</v>
      </c>
      <c r="I3421"/>
      <c r="L3421" s="83"/>
    </row>
    <row r="3422" spans="1:12" x14ac:dyDescent="0.3">
      <c r="A3422" s="77" t="s">
        <v>7607</v>
      </c>
      <c r="B3422" s="77" t="s">
        <v>7608</v>
      </c>
      <c r="C3422" s="77" t="s">
        <v>850</v>
      </c>
      <c r="D3422" s="79"/>
      <c r="F3422" s="77" t="s">
        <v>850</v>
      </c>
      <c r="G3422" s="77" t="s">
        <v>7607</v>
      </c>
      <c r="I3422"/>
      <c r="L3422" s="83"/>
    </row>
    <row r="3423" spans="1:12" x14ac:dyDescent="0.3">
      <c r="A3423" s="77" t="s">
        <v>7609</v>
      </c>
      <c r="B3423" s="77" t="s">
        <v>7610</v>
      </c>
      <c r="C3423" s="77" t="s">
        <v>850</v>
      </c>
      <c r="D3423" s="79"/>
      <c r="F3423" s="77" t="s">
        <v>850</v>
      </c>
      <c r="G3423" s="77" t="s">
        <v>7609</v>
      </c>
      <c r="I3423"/>
      <c r="L3423" s="83"/>
    </row>
    <row r="3424" spans="1:12" x14ac:dyDescent="0.3">
      <c r="A3424" s="77" t="s">
        <v>7611</v>
      </c>
      <c r="B3424" s="77" t="s">
        <v>7612</v>
      </c>
      <c r="C3424" s="77" t="s">
        <v>674</v>
      </c>
      <c r="D3424" s="79"/>
      <c r="F3424" s="77" t="s">
        <v>674</v>
      </c>
      <c r="G3424" s="77" t="s">
        <v>7611</v>
      </c>
      <c r="I3424"/>
      <c r="L3424" s="83"/>
    </row>
    <row r="3425" spans="1:12" x14ac:dyDescent="0.3">
      <c r="A3425" s="77" t="s">
        <v>7613</v>
      </c>
      <c r="B3425" s="77" t="s">
        <v>7614</v>
      </c>
      <c r="C3425" s="77" t="s">
        <v>679</v>
      </c>
      <c r="D3425" s="79"/>
      <c r="F3425" s="77" t="s">
        <v>679</v>
      </c>
      <c r="G3425" s="77" t="s">
        <v>7613</v>
      </c>
      <c r="I3425"/>
      <c r="L3425" s="83"/>
    </row>
    <row r="3426" spans="1:12" x14ac:dyDescent="0.3">
      <c r="A3426" s="77" t="s">
        <v>7615</v>
      </c>
      <c r="B3426" s="77" t="s">
        <v>7616</v>
      </c>
      <c r="C3426" s="77" t="s">
        <v>687</v>
      </c>
      <c r="D3426" s="79"/>
      <c r="F3426" s="77" t="s">
        <v>687</v>
      </c>
      <c r="G3426" s="77" t="s">
        <v>7615</v>
      </c>
      <c r="I3426"/>
      <c r="L3426" s="83"/>
    </row>
    <row r="3427" spans="1:12" x14ac:dyDescent="0.3">
      <c r="A3427" s="77" t="s">
        <v>7617</v>
      </c>
      <c r="B3427" s="77" t="s">
        <v>7618</v>
      </c>
      <c r="C3427" s="77" t="s">
        <v>674</v>
      </c>
      <c r="D3427" s="79"/>
      <c r="F3427" s="77" t="s">
        <v>674</v>
      </c>
      <c r="G3427" s="77" t="s">
        <v>7617</v>
      </c>
      <c r="I3427"/>
      <c r="L3427" s="83"/>
    </row>
    <row r="3428" spans="1:12" x14ac:dyDescent="0.3">
      <c r="A3428" s="77" t="s">
        <v>7619</v>
      </c>
      <c r="B3428" s="77" t="s">
        <v>7620</v>
      </c>
      <c r="C3428" s="77" t="s">
        <v>674</v>
      </c>
      <c r="D3428" s="79"/>
      <c r="F3428" s="77" t="s">
        <v>674</v>
      </c>
      <c r="G3428" s="77" t="s">
        <v>7619</v>
      </c>
      <c r="I3428"/>
      <c r="L3428" s="83"/>
    </row>
    <row r="3429" spans="1:12" x14ac:dyDescent="0.3">
      <c r="A3429" s="77" t="s">
        <v>7621</v>
      </c>
      <c r="B3429" s="77" t="s">
        <v>7622</v>
      </c>
      <c r="C3429" s="77" t="s">
        <v>893</v>
      </c>
      <c r="D3429" s="79"/>
      <c r="F3429" s="77" t="s">
        <v>893</v>
      </c>
      <c r="G3429" s="77" t="s">
        <v>7621</v>
      </c>
      <c r="I3429"/>
      <c r="L3429" s="83"/>
    </row>
    <row r="3430" spans="1:12" x14ac:dyDescent="0.3">
      <c r="A3430" s="77" t="s">
        <v>7623</v>
      </c>
      <c r="B3430" s="77" t="s">
        <v>7624</v>
      </c>
      <c r="C3430" s="77" t="s">
        <v>868</v>
      </c>
      <c r="D3430" s="79"/>
      <c r="F3430" s="77" t="s">
        <v>868</v>
      </c>
      <c r="G3430" s="77" t="s">
        <v>7623</v>
      </c>
      <c r="I3430"/>
      <c r="L3430" s="83"/>
    </row>
    <row r="3431" spans="1:12" x14ac:dyDescent="0.3">
      <c r="A3431" s="77" t="s">
        <v>7625</v>
      </c>
      <c r="B3431" s="77" t="s">
        <v>7626</v>
      </c>
      <c r="C3431" s="77" t="s">
        <v>694</v>
      </c>
      <c r="D3431" s="79"/>
      <c r="F3431" s="77" t="s">
        <v>694</v>
      </c>
      <c r="G3431" s="77" t="s">
        <v>7625</v>
      </c>
      <c r="I3431"/>
      <c r="L3431" s="83"/>
    </row>
    <row r="3432" spans="1:12" x14ac:dyDescent="0.3">
      <c r="A3432" s="77" t="s">
        <v>7627</v>
      </c>
      <c r="B3432" s="77" t="s">
        <v>7628</v>
      </c>
      <c r="C3432" s="77" t="s">
        <v>850</v>
      </c>
      <c r="D3432" s="79"/>
      <c r="F3432" s="77" t="s">
        <v>850</v>
      </c>
      <c r="G3432" s="77" t="s">
        <v>7627</v>
      </c>
      <c r="I3432"/>
      <c r="L3432" s="83"/>
    </row>
    <row r="3433" spans="1:12" x14ac:dyDescent="0.3">
      <c r="A3433" s="77" t="s">
        <v>7629</v>
      </c>
      <c r="B3433" s="77" t="s">
        <v>7630</v>
      </c>
      <c r="C3433" s="77" t="s">
        <v>694</v>
      </c>
      <c r="D3433" s="79"/>
      <c r="F3433" s="77" t="s">
        <v>694</v>
      </c>
      <c r="G3433" s="77" t="s">
        <v>7629</v>
      </c>
      <c r="I3433"/>
      <c r="L3433" s="83"/>
    </row>
    <row r="3434" spans="1:12" x14ac:dyDescent="0.3">
      <c r="A3434" s="77" t="s">
        <v>7631</v>
      </c>
      <c r="B3434" s="77" t="s">
        <v>7632</v>
      </c>
      <c r="C3434" s="77" t="s">
        <v>767</v>
      </c>
      <c r="D3434" s="79"/>
      <c r="F3434" s="77" t="s">
        <v>767</v>
      </c>
      <c r="G3434" s="77" t="s">
        <v>7631</v>
      </c>
      <c r="I3434"/>
      <c r="L3434" s="83"/>
    </row>
    <row r="3435" spans="1:12" x14ac:dyDescent="0.3">
      <c r="A3435" s="77" t="s">
        <v>7633</v>
      </c>
      <c r="B3435" s="77" t="s">
        <v>7634</v>
      </c>
      <c r="C3435" s="77" t="s">
        <v>739</v>
      </c>
      <c r="D3435" s="79"/>
      <c r="F3435" s="77" t="s">
        <v>739</v>
      </c>
      <c r="G3435" s="77" t="s">
        <v>7633</v>
      </c>
      <c r="I3435"/>
      <c r="L3435" s="83"/>
    </row>
    <row r="3436" spans="1:12" x14ac:dyDescent="0.3">
      <c r="A3436" s="77" t="s">
        <v>7635</v>
      </c>
      <c r="B3436" s="77" t="s">
        <v>7636</v>
      </c>
      <c r="C3436" s="77" t="s">
        <v>853</v>
      </c>
      <c r="D3436" s="79"/>
      <c r="F3436" s="77" t="s">
        <v>853</v>
      </c>
      <c r="G3436" s="77" t="s">
        <v>7635</v>
      </c>
      <c r="I3436"/>
      <c r="L3436" s="83"/>
    </row>
    <row r="3437" spans="1:12" x14ac:dyDescent="0.3">
      <c r="A3437" s="77" t="s">
        <v>7637</v>
      </c>
      <c r="B3437" s="77" t="s">
        <v>7638</v>
      </c>
      <c r="C3437" s="77" t="s">
        <v>729</v>
      </c>
      <c r="D3437" s="79"/>
      <c r="F3437" s="77" t="s">
        <v>729</v>
      </c>
      <c r="G3437" s="77" t="s">
        <v>7637</v>
      </c>
      <c r="I3437"/>
      <c r="L3437" s="83"/>
    </row>
    <row r="3438" spans="1:12" x14ac:dyDescent="0.3">
      <c r="A3438" s="77" t="s">
        <v>7639</v>
      </c>
      <c r="B3438" s="77" t="s">
        <v>7640</v>
      </c>
      <c r="C3438" s="77" t="s">
        <v>718</v>
      </c>
      <c r="D3438" s="79"/>
      <c r="F3438" s="77" t="s">
        <v>718</v>
      </c>
      <c r="G3438" s="77" t="s">
        <v>7639</v>
      </c>
      <c r="I3438"/>
      <c r="L3438" s="83"/>
    </row>
    <row r="3439" spans="1:12" x14ac:dyDescent="0.3">
      <c r="A3439" s="77" t="s">
        <v>7641</v>
      </c>
      <c r="B3439" s="77" t="s">
        <v>7642</v>
      </c>
      <c r="C3439" s="77" t="s">
        <v>714</v>
      </c>
      <c r="D3439" s="79"/>
      <c r="F3439" s="77" t="s">
        <v>714</v>
      </c>
      <c r="G3439" s="77" t="s">
        <v>7641</v>
      </c>
      <c r="I3439"/>
      <c r="L3439" s="83"/>
    </row>
    <row r="3440" spans="1:12" x14ac:dyDescent="0.3">
      <c r="A3440" s="77" t="s">
        <v>7643</v>
      </c>
      <c r="B3440" s="77" t="s">
        <v>7644</v>
      </c>
      <c r="C3440" s="77" t="s">
        <v>767</v>
      </c>
      <c r="D3440" s="79"/>
      <c r="F3440" s="77" t="s">
        <v>767</v>
      </c>
      <c r="G3440" s="77" t="s">
        <v>7643</v>
      </c>
      <c r="I3440"/>
      <c r="L3440" s="83"/>
    </row>
    <row r="3441" spans="1:12" x14ac:dyDescent="0.3">
      <c r="A3441" s="77" t="s">
        <v>7645</v>
      </c>
      <c r="B3441" s="77" t="s">
        <v>7646</v>
      </c>
      <c r="C3441" s="77" t="s">
        <v>736</v>
      </c>
      <c r="D3441" s="79"/>
      <c r="F3441" s="77" t="s">
        <v>736</v>
      </c>
      <c r="G3441" s="77" t="s">
        <v>7645</v>
      </c>
      <c r="I3441"/>
      <c r="L3441" s="83"/>
    </row>
    <row r="3442" spans="1:12" x14ac:dyDescent="0.3">
      <c r="A3442" s="77" t="s">
        <v>7647</v>
      </c>
      <c r="B3442" s="77" t="s">
        <v>7648</v>
      </c>
      <c r="C3442" s="77" t="s">
        <v>840</v>
      </c>
      <c r="D3442" s="79"/>
      <c r="F3442" s="77" t="s">
        <v>840</v>
      </c>
      <c r="G3442" s="77" t="s">
        <v>7647</v>
      </c>
      <c r="I3442"/>
      <c r="L3442" s="83"/>
    </row>
    <row r="3443" spans="1:12" x14ac:dyDescent="0.3">
      <c r="A3443" s="77" t="s">
        <v>7649</v>
      </c>
      <c r="B3443" s="77" t="s">
        <v>7650</v>
      </c>
      <c r="C3443" s="77" t="s">
        <v>710</v>
      </c>
      <c r="D3443" s="79"/>
      <c r="F3443" s="77" t="s">
        <v>710</v>
      </c>
      <c r="G3443" s="77" t="s">
        <v>7649</v>
      </c>
      <c r="I3443"/>
      <c r="L3443" s="83"/>
    </row>
    <row r="3444" spans="1:12" x14ac:dyDescent="0.3">
      <c r="A3444" s="77" t="s">
        <v>7651</v>
      </c>
      <c r="B3444" s="77" t="s">
        <v>7652</v>
      </c>
      <c r="C3444" s="77" t="s">
        <v>729</v>
      </c>
      <c r="D3444" s="79"/>
      <c r="F3444" s="77" t="s">
        <v>729</v>
      </c>
      <c r="G3444" s="77" t="s">
        <v>7651</v>
      </c>
      <c r="I3444"/>
      <c r="L3444" s="83"/>
    </row>
    <row r="3445" spans="1:12" x14ac:dyDescent="0.3">
      <c r="A3445" s="77" t="s">
        <v>7653</v>
      </c>
      <c r="B3445" s="77" t="s">
        <v>7654</v>
      </c>
      <c r="C3445" s="77" t="s">
        <v>940</v>
      </c>
      <c r="D3445" s="79"/>
      <c r="F3445" s="77" t="s">
        <v>940</v>
      </c>
      <c r="G3445" s="77" t="s">
        <v>7653</v>
      </c>
      <c r="I3445"/>
      <c r="L3445" s="83"/>
    </row>
    <row r="3446" spans="1:12" x14ac:dyDescent="0.3">
      <c r="A3446" s="77" t="s">
        <v>7655</v>
      </c>
      <c r="B3446" s="77" t="s">
        <v>7656</v>
      </c>
      <c r="C3446" s="77" t="s">
        <v>800</v>
      </c>
      <c r="D3446" s="79"/>
      <c r="F3446" s="77" t="s">
        <v>800</v>
      </c>
      <c r="G3446" s="77" t="s">
        <v>7655</v>
      </c>
      <c r="I3446"/>
      <c r="L3446" s="83"/>
    </row>
    <row r="3447" spans="1:12" x14ac:dyDescent="0.3">
      <c r="A3447" s="77" t="s">
        <v>7657</v>
      </c>
      <c r="B3447" s="77" t="s">
        <v>7658</v>
      </c>
      <c r="C3447" s="77" t="s">
        <v>853</v>
      </c>
      <c r="D3447" s="79"/>
      <c r="F3447" s="77" t="s">
        <v>853</v>
      </c>
      <c r="G3447" s="77" t="s">
        <v>7657</v>
      </c>
      <c r="I3447"/>
      <c r="L3447" s="83"/>
    </row>
    <row r="3448" spans="1:12" x14ac:dyDescent="0.3">
      <c r="A3448" s="77" t="s">
        <v>7659</v>
      </c>
      <c r="B3448" s="77" t="s">
        <v>7660</v>
      </c>
      <c r="C3448" s="77" t="s">
        <v>863</v>
      </c>
      <c r="D3448" s="79"/>
      <c r="F3448" s="77" t="s">
        <v>863</v>
      </c>
      <c r="G3448" s="77" t="s">
        <v>7659</v>
      </c>
      <c r="I3448"/>
      <c r="L3448" s="83"/>
    </row>
    <row r="3449" spans="1:12" x14ac:dyDescent="0.3">
      <c r="A3449" s="77" t="s">
        <v>7661</v>
      </c>
      <c r="B3449" s="77" t="s">
        <v>7662</v>
      </c>
      <c r="C3449" s="77" t="s">
        <v>674</v>
      </c>
      <c r="D3449" s="79"/>
      <c r="F3449" s="77" t="s">
        <v>674</v>
      </c>
      <c r="G3449" s="77" t="s">
        <v>7661</v>
      </c>
      <c r="I3449"/>
      <c r="L3449" s="83"/>
    </row>
    <row r="3450" spans="1:12" x14ac:dyDescent="0.3">
      <c r="A3450" s="77" t="s">
        <v>7663</v>
      </c>
      <c r="B3450" s="77" t="s">
        <v>7664</v>
      </c>
      <c r="C3450" s="77" t="s">
        <v>671</v>
      </c>
      <c r="D3450" s="79"/>
      <c r="F3450" s="77" t="s">
        <v>671</v>
      </c>
      <c r="G3450" s="77" t="s">
        <v>7663</v>
      </c>
      <c r="I3450"/>
      <c r="L3450" s="83"/>
    </row>
    <row r="3451" spans="1:12" x14ac:dyDescent="0.3">
      <c r="A3451" s="77" t="s">
        <v>7665</v>
      </c>
      <c r="B3451" s="77" t="s">
        <v>7666</v>
      </c>
      <c r="C3451" s="77" t="s">
        <v>794</v>
      </c>
      <c r="D3451" s="79"/>
      <c r="F3451" s="77" t="s">
        <v>794</v>
      </c>
      <c r="G3451" s="77" t="s">
        <v>7665</v>
      </c>
      <c r="I3451"/>
      <c r="L3451" s="83"/>
    </row>
    <row r="3452" spans="1:12" x14ac:dyDescent="0.3">
      <c r="A3452" s="77" t="s">
        <v>7667</v>
      </c>
      <c r="B3452" s="77" t="s">
        <v>7668</v>
      </c>
      <c r="C3452" s="77" t="s">
        <v>801</v>
      </c>
      <c r="D3452" s="79"/>
      <c r="F3452" s="77" t="s">
        <v>801</v>
      </c>
      <c r="G3452" s="77" t="s">
        <v>7667</v>
      </c>
      <c r="I3452"/>
      <c r="L3452" s="83"/>
    </row>
    <row r="3453" spans="1:12" x14ac:dyDescent="0.3">
      <c r="A3453" s="77" t="s">
        <v>7669</v>
      </c>
      <c r="B3453" s="77" t="s">
        <v>7670</v>
      </c>
      <c r="C3453" s="77" t="s">
        <v>937</v>
      </c>
      <c r="D3453" s="79"/>
      <c r="F3453" s="77" t="s">
        <v>937</v>
      </c>
      <c r="G3453" s="77" t="s">
        <v>7669</v>
      </c>
      <c r="I3453"/>
      <c r="L3453" s="83"/>
    </row>
    <row r="3454" spans="1:12" x14ac:dyDescent="0.3">
      <c r="A3454" s="77" t="s">
        <v>7671</v>
      </c>
      <c r="B3454" s="77" t="s">
        <v>7672</v>
      </c>
      <c r="C3454" s="77" t="s">
        <v>757</v>
      </c>
      <c r="D3454" s="79"/>
      <c r="F3454" s="77" t="s">
        <v>757</v>
      </c>
      <c r="G3454" s="77" t="s">
        <v>7671</v>
      </c>
      <c r="I3454"/>
      <c r="L3454" s="83"/>
    </row>
    <row r="3455" spans="1:12" x14ac:dyDescent="0.3">
      <c r="A3455" s="77" t="s">
        <v>7673</v>
      </c>
      <c r="B3455" s="77" t="s">
        <v>7674</v>
      </c>
      <c r="C3455" s="77" t="s">
        <v>766</v>
      </c>
      <c r="D3455" s="79"/>
      <c r="F3455" s="77" t="s">
        <v>766</v>
      </c>
      <c r="G3455" s="77" t="s">
        <v>7673</v>
      </c>
      <c r="I3455"/>
      <c r="L3455" s="83"/>
    </row>
    <row r="3456" spans="1:12" x14ac:dyDescent="0.3">
      <c r="A3456" s="77" t="s">
        <v>7675</v>
      </c>
      <c r="B3456" s="77" t="s">
        <v>7676</v>
      </c>
      <c r="C3456" s="77" t="s">
        <v>836</v>
      </c>
      <c r="D3456" s="79"/>
      <c r="F3456" s="77" t="s">
        <v>836</v>
      </c>
      <c r="G3456" s="77" t="s">
        <v>7675</v>
      </c>
      <c r="I3456"/>
      <c r="L3456" s="83"/>
    </row>
    <row r="3457" spans="1:12" x14ac:dyDescent="0.3">
      <c r="A3457" s="77" t="s">
        <v>7677</v>
      </c>
      <c r="B3457" s="77" t="s">
        <v>7678</v>
      </c>
      <c r="C3457" s="77" t="s">
        <v>863</v>
      </c>
      <c r="D3457" s="79"/>
      <c r="F3457" s="77" t="s">
        <v>863</v>
      </c>
      <c r="G3457" s="77" t="s">
        <v>7677</v>
      </c>
      <c r="I3457"/>
      <c r="L3457" s="83"/>
    </row>
    <row r="3458" spans="1:12" x14ac:dyDescent="0.3">
      <c r="A3458" s="77" t="s">
        <v>7679</v>
      </c>
      <c r="B3458" s="77" t="s">
        <v>7680</v>
      </c>
      <c r="C3458" s="77" t="s">
        <v>767</v>
      </c>
      <c r="D3458" s="79"/>
      <c r="F3458" s="77" t="s">
        <v>767</v>
      </c>
      <c r="G3458" s="77" t="s">
        <v>7679</v>
      </c>
      <c r="I3458"/>
      <c r="L3458" s="83"/>
    </row>
    <row r="3459" spans="1:12" x14ac:dyDescent="0.3">
      <c r="A3459" s="77" t="s">
        <v>7681</v>
      </c>
      <c r="B3459" s="77" t="s">
        <v>7682</v>
      </c>
      <c r="C3459" s="77" t="s">
        <v>707</v>
      </c>
      <c r="D3459" s="79"/>
      <c r="F3459" s="77" t="s">
        <v>707</v>
      </c>
      <c r="G3459" s="77" t="s">
        <v>7681</v>
      </c>
      <c r="I3459"/>
      <c r="L3459" s="83"/>
    </row>
    <row r="3460" spans="1:12" x14ac:dyDescent="0.3">
      <c r="A3460" s="77" t="s">
        <v>7683</v>
      </c>
      <c r="B3460" s="77" t="s">
        <v>7684</v>
      </c>
      <c r="C3460" s="77" t="s">
        <v>879</v>
      </c>
      <c r="D3460" s="79"/>
      <c r="F3460" s="77" t="s">
        <v>879</v>
      </c>
      <c r="G3460" s="77" t="s">
        <v>7683</v>
      </c>
      <c r="I3460"/>
      <c r="L3460" s="83"/>
    </row>
    <row r="3461" spans="1:12" x14ac:dyDescent="0.3">
      <c r="A3461" s="77" t="s">
        <v>7685</v>
      </c>
      <c r="B3461" s="77" t="s">
        <v>7686</v>
      </c>
      <c r="C3461" s="77" t="s">
        <v>758</v>
      </c>
      <c r="D3461" s="79"/>
      <c r="F3461" s="77" t="s">
        <v>758</v>
      </c>
      <c r="G3461" s="77" t="s">
        <v>7685</v>
      </c>
      <c r="I3461"/>
      <c r="L3461" s="83"/>
    </row>
    <row r="3462" spans="1:12" x14ac:dyDescent="0.3">
      <c r="A3462" s="77" t="s">
        <v>7687</v>
      </c>
      <c r="B3462" s="77" t="s">
        <v>7688</v>
      </c>
      <c r="C3462" s="77" t="s">
        <v>836</v>
      </c>
      <c r="D3462" s="79"/>
      <c r="F3462" s="77" t="s">
        <v>836</v>
      </c>
      <c r="G3462" s="77" t="s">
        <v>7687</v>
      </c>
      <c r="I3462"/>
      <c r="L3462" s="83"/>
    </row>
    <row r="3463" spans="1:12" x14ac:dyDescent="0.3">
      <c r="A3463" s="77" t="s">
        <v>7689</v>
      </c>
      <c r="B3463" s="77" t="s">
        <v>7690</v>
      </c>
      <c r="C3463" s="77" t="s">
        <v>671</v>
      </c>
      <c r="D3463" s="79"/>
      <c r="F3463" s="77" t="s">
        <v>671</v>
      </c>
      <c r="G3463" s="77" t="s">
        <v>7689</v>
      </c>
      <c r="I3463"/>
      <c r="L3463" s="83"/>
    </row>
    <row r="3464" spans="1:12" x14ac:dyDescent="0.3">
      <c r="A3464" s="77" t="s">
        <v>7691</v>
      </c>
      <c r="B3464" s="77" t="s">
        <v>7692</v>
      </c>
      <c r="C3464" s="77" t="s">
        <v>908</v>
      </c>
      <c r="D3464" s="79"/>
      <c r="F3464" s="77" t="s">
        <v>908</v>
      </c>
      <c r="G3464" s="77" t="s">
        <v>7691</v>
      </c>
      <c r="I3464"/>
      <c r="L3464" s="83"/>
    </row>
    <row r="3465" spans="1:12" x14ac:dyDescent="0.3">
      <c r="A3465" s="77" t="s">
        <v>7693</v>
      </c>
      <c r="B3465" s="77" t="s">
        <v>7694</v>
      </c>
      <c r="C3465" s="77" t="s">
        <v>868</v>
      </c>
      <c r="D3465" s="79"/>
      <c r="F3465" s="77" t="s">
        <v>868</v>
      </c>
      <c r="G3465" s="77" t="s">
        <v>7693</v>
      </c>
      <c r="I3465"/>
      <c r="L3465" s="83"/>
    </row>
    <row r="3466" spans="1:12" x14ac:dyDescent="0.3">
      <c r="A3466" s="77" t="s">
        <v>7695</v>
      </c>
      <c r="B3466" s="77" t="s">
        <v>7696</v>
      </c>
      <c r="C3466" s="77" t="s">
        <v>804</v>
      </c>
      <c r="D3466" s="79"/>
      <c r="F3466" s="77" t="s">
        <v>804</v>
      </c>
      <c r="G3466" s="77" t="s">
        <v>7695</v>
      </c>
      <c r="I3466"/>
      <c r="L3466" s="83"/>
    </row>
    <row r="3467" spans="1:12" x14ac:dyDescent="0.3">
      <c r="A3467" s="77" t="s">
        <v>7697</v>
      </c>
      <c r="B3467" s="77" t="s">
        <v>7698</v>
      </c>
      <c r="C3467" s="77" t="s">
        <v>710</v>
      </c>
      <c r="D3467" s="79"/>
      <c r="F3467" s="77" t="s">
        <v>710</v>
      </c>
      <c r="G3467" s="77" t="s">
        <v>7697</v>
      </c>
      <c r="I3467"/>
      <c r="L3467" s="83"/>
    </row>
    <row r="3468" spans="1:12" x14ac:dyDescent="0.3">
      <c r="A3468" s="77" t="s">
        <v>7699</v>
      </c>
      <c r="B3468" s="77" t="s">
        <v>7700</v>
      </c>
      <c r="C3468" s="77" t="s">
        <v>729</v>
      </c>
      <c r="D3468" s="79"/>
      <c r="F3468" s="77" t="s">
        <v>729</v>
      </c>
      <c r="G3468" s="77" t="s">
        <v>7699</v>
      </c>
      <c r="I3468"/>
      <c r="L3468" s="83"/>
    </row>
    <row r="3469" spans="1:12" x14ac:dyDescent="0.3">
      <c r="A3469" s="77" t="s">
        <v>7701</v>
      </c>
      <c r="B3469" s="77" t="s">
        <v>7702</v>
      </c>
      <c r="C3469" s="77" t="s">
        <v>732</v>
      </c>
      <c r="D3469" s="79"/>
      <c r="F3469" s="77" t="s">
        <v>732</v>
      </c>
      <c r="G3469" s="77" t="s">
        <v>7701</v>
      </c>
      <c r="I3469"/>
      <c r="L3469" s="83"/>
    </row>
    <row r="3470" spans="1:12" x14ac:dyDescent="0.3">
      <c r="A3470" s="77" t="s">
        <v>7703</v>
      </c>
      <c r="B3470" s="77" t="s">
        <v>7704</v>
      </c>
      <c r="C3470" s="77" t="s">
        <v>706</v>
      </c>
      <c r="D3470" s="79"/>
      <c r="F3470" s="77" t="s">
        <v>706</v>
      </c>
      <c r="G3470" s="77" t="s">
        <v>7703</v>
      </c>
      <c r="I3470"/>
      <c r="L3470" s="83"/>
    </row>
    <row r="3471" spans="1:12" x14ac:dyDescent="0.3">
      <c r="A3471" s="77" t="s">
        <v>7705</v>
      </c>
      <c r="B3471" s="77" t="s">
        <v>7706</v>
      </c>
      <c r="C3471" s="77" t="s">
        <v>892</v>
      </c>
      <c r="D3471" s="79"/>
      <c r="F3471" s="77" t="s">
        <v>892</v>
      </c>
      <c r="G3471" s="77" t="s">
        <v>7705</v>
      </c>
      <c r="I3471"/>
      <c r="L3471" s="83"/>
    </row>
    <row r="3472" spans="1:12" x14ac:dyDescent="0.3">
      <c r="A3472" s="77" t="s">
        <v>7707</v>
      </c>
      <c r="B3472" s="77" t="s">
        <v>7708</v>
      </c>
      <c r="C3472" s="77" t="s">
        <v>868</v>
      </c>
      <c r="D3472" s="79"/>
      <c r="F3472" s="77" t="s">
        <v>868</v>
      </c>
      <c r="G3472" s="77" t="s">
        <v>7707</v>
      </c>
      <c r="I3472"/>
      <c r="L3472" s="83"/>
    </row>
    <row r="3473" spans="1:12" x14ac:dyDescent="0.3">
      <c r="A3473" s="77" t="s">
        <v>7709</v>
      </c>
      <c r="B3473" s="77" t="s">
        <v>7710</v>
      </c>
      <c r="C3473" s="77" t="s">
        <v>679</v>
      </c>
      <c r="D3473" s="79"/>
      <c r="F3473" s="77" t="s">
        <v>679</v>
      </c>
      <c r="G3473" s="77" t="s">
        <v>7709</v>
      </c>
      <c r="I3473"/>
      <c r="L3473" s="83"/>
    </row>
    <row r="3474" spans="1:12" x14ac:dyDescent="0.3">
      <c r="A3474" s="77" t="s">
        <v>7711</v>
      </c>
      <c r="B3474" s="77" t="s">
        <v>7712</v>
      </c>
      <c r="C3474" s="77" t="s">
        <v>707</v>
      </c>
      <c r="D3474" s="79"/>
      <c r="F3474" s="77" t="s">
        <v>707</v>
      </c>
      <c r="G3474" s="77" t="s">
        <v>7711</v>
      </c>
      <c r="I3474"/>
      <c r="L3474" s="83"/>
    </row>
    <row r="3475" spans="1:12" x14ac:dyDescent="0.3">
      <c r="A3475" s="77" t="s">
        <v>7713</v>
      </c>
      <c r="B3475" s="77" t="s">
        <v>7714</v>
      </c>
      <c r="C3475" s="77" t="s">
        <v>679</v>
      </c>
      <c r="D3475" s="79"/>
      <c r="F3475" s="77" t="s">
        <v>679</v>
      </c>
      <c r="G3475" s="77" t="s">
        <v>7713</v>
      </c>
      <c r="I3475"/>
      <c r="L3475" s="83"/>
    </row>
    <row r="3476" spans="1:12" x14ac:dyDescent="0.3">
      <c r="A3476" s="77" t="s">
        <v>7715</v>
      </c>
      <c r="B3476" s="77" t="s">
        <v>7716</v>
      </c>
      <c r="C3476" s="77" t="s">
        <v>953</v>
      </c>
      <c r="D3476" s="79"/>
      <c r="F3476" s="77" t="s">
        <v>953</v>
      </c>
      <c r="G3476" s="77" t="s">
        <v>7715</v>
      </c>
      <c r="I3476"/>
      <c r="L3476" s="83"/>
    </row>
    <row r="3477" spans="1:12" x14ac:dyDescent="0.3">
      <c r="A3477" s="77" t="s">
        <v>7717</v>
      </c>
      <c r="B3477" s="77" t="s">
        <v>7718</v>
      </c>
      <c r="C3477" s="77" t="s">
        <v>809</v>
      </c>
      <c r="D3477" s="79"/>
      <c r="F3477" s="77" t="s">
        <v>809</v>
      </c>
      <c r="G3477" s="77" t="s">
        <v>7717</v>
      </c>
      <c r="I3477"/>
      <c r="L3477" s="83"/>
    </row>
    <row r="3478" spans="1:12" x14ac:dyDescent="0.3">
      <c r="A3478" s="77" t="s">
        <v>7719</v>
      </c>
      <c r="B3478" s="77" t="s">
        <v>7720</v>
      </c>
      <c r="C3478" s="77" t="s">
        <v>817</v>
      </c>
      <c r="D3478" s="79"/>
      <c r="F3478" s="77" t="s">
        <v>817</v>
      </c>
      <c r="G3478" s="77" t="s">
        <v>7719</v>
      </c>
      <c r="I3478"/>
      <c r="L3478" s="83"/>
    </row>
    <row r="3479" spans="1:12" x14ac:dyDescent="0.3">
      <c r="A3479" s="77" t="s">
        <v>7721</v>
      </c>
      <c r="B3479" s="77" t="s">
        <v>7722</v>
      </c>
      <c r="C3479" s="77" t="s">
        <v>856</v>
      </c>
      <c r="D3479" s="79"/>
      <c r="F3479" s="77" t="s">
        <v>856</v>
      </c>
      <c r="G3479" s="77" t="s">
        <v>7721</v>
      </c>
      <c r="I3479"/>
      <c r="L3479" s="83"/>
    </row>
    <row r="3480" spans="1:12" x14ac:dyDescent="0.3">
      <c r="A3480" s="77" t="s">
        <v>7723</v>
      </c>
      <c r="B3480" s="77" t="s">
        <v>7724</v>
      </c>
      <c r="C3480" s="77" t="s">
        <v>856</v>
      </c>
      <c r="D3480" s="79"/>
      <c r="F3480" s="77" t="s">
        <v>856</v>
      </c>
      <c r="G3480" s="77" t="s">
        <v>7723</v>
      </c>
      <c r="I3480"/>
      <c r="L3480" s="83"/>
    </row>
    <row r="3481" spans="1:12" x14ac:dyDescent="0.3">
      <c r="A3481" s="77" t="s">
        <v>7725</v>
      </c>
      <c r="B3481" s="77" t="s">
        <v>7726</v>
      </c>
      <c r="C3481" s="77" t="s">
        <v>940</v>
      </c>
      <c r="D3481" s="79"/>
      <c r="F3481" s="77" t="s">
        <v>940</v>
      </c>
      <c r="G3481" s="77" t="s">
        <v>7725</v>
      </c>
      <c r="I3481"/>
      <c r="L3481" s="83"/>
    </row>
    <row r="3482" spans="1:12" x14ac:dyDescent="0.3">
      <c r="A3482" s="77" t="s">
        <v>7727</v>
      </c>
      <c r="B3482" s="77" t="s">
        <v>7728</v>
      </c>
      <c r="C3482" s="77" t="s">
        <v>868</v>
      </c>
      <c r="D3482" s="79"/>
      <c r="F3482" s="77" t="s">
        <v>868</v>
      </c>
      <c r="G3482" s="77" t="s">
        <v>7727</v>
      </c>
      <c r="I3482"/>
      <c r="L3482" s="83"/>
    </row>
    <row r="3483" spans="1:12" x14ac:dyDescent="0.3">
      <c r="A3483" s="77" t="s">
        <v>7729</v>
      </c>
      <c r="B3483" s="77" t="s">
        <v>7730</v>
      </c>
      <c r="C3483" s="77" t="s">
        <v>758</v>
      </c>
      <c r="D3483" s="79"/>
      <c r="F3483" s="77" t="s">
        <v>758</v>
      </c>
      <c r="G3483" s="77" t="s">
        <v>7729</v>
      </c>
      <c r="I3483"/>
      <c r="L3483" s="83"/>
    </row>
    <row r="3484" spans="1:12" x14ac:dyDescent="0.3">
      <c r="A3484" s="77" t="s">
        <v>7731</v>
      </c>
      <c r="B3484" s="77" t="s">
        <v>7732</v>
      </c>
      <c r="C3484" s="77" t="s">
        <v>767</v>
      </c>
      <c r="D3484" s="79"/>
      <c r="F3484" s="77" t="s">
        <v>767</v>
      </c>
      <c r="G3484" s="77" t="s">
        <v>7731</v>
      </c>
      <c r="I3484"/>
      <c r="L3484" s="83"/>
    </row>
    <row r="3485" spans="1:12" x14ac:dyDescent="0.3">
      <c r="A3485" s="77" t="s">
        <v>7733</v>
      </c>
      <c r="B3485" s="77" t="s">
        <v>7734</v>
      </c>
      <c r="C3485" s="77" t="s">
        <v>740</v>
      </c>
      <c r="D3485" s="79"/>
      <c r="F3485" s="77" t="s">
        <v>740</v>
      </c>
      <c r="G3485" s="77" t="s">
        <v>7733</v>
      </c>
      <c r="I3485"/>
      <c r="L3485" s="83"/>
    </row>
    <row r="3486" spans="1:12" x14ac:dyDescent="0.3">
      <c r="A3486" s="77" t="s">
        <v>7735</v>
      </c>
      <c r="B3486" s="77" t="s">
        <v>7736</v>
      </c>
      <c r="C3486" s="77" t="s">
        <v>840</v>
      </c>
      <c r="D3486" s="79"/>
      <c r="F3486" s="77" t="s">
        <v>840</v>
      </c>
      <c r="G3486" s="77" t="s">
        <v>7735</v>
      </c>
      <c r="I3486"/>
      <c r="L3486" s="83"/>
    </row>
    <row r="3487" spans="1:12" x14ac:dyDescent="0.3">
      <c r="A3487" s="77" t="s">
        <v>7737</v>
      </c>
      <c r="B3487" s="77" t="s">
        <v>7738</v>
      </c>
      <c r="C3487" s="77" t="s">
        <v>892</v>
      </c>
      <c r="D3487" s="79"/>
      <c r="F3487" s="77" t="s">
        <v>892</v>
      </c>
      <c r="G3487" s="77" t="s">
        <v>7737</v>
      </c>
      <c r="I3487"/>
      <c r="L3487" s="83"/>
    </row>
    <row r="3488" spans="1:12" x14ac:dyDescent="0.3">
      <c r="A3488" s="77" t="s">
        <v>7739</v>
      </c>
      <c r="B3488" s="77" t="s">
        <v>7740</v>
      </c>
      <c r="C3488" s="77" t="s">
        <v>853</v>
      </c>
      <c r="D3488" s="79"/>
      <c r="F3488" s="77" t="s">
        <v>853</v>
      </c>
      <c r="G3488" s="77" t="s">
        <v>7739</v>
      </c>
      <c r="I3488"/>
      <c r="L3488" s="83"/>
    </row>
    <row r="3489" spans="1:12" x14ac:dyDescent="0.3">
      <c r="A3489" s="77" t="s">
        <v>7741</v>
      </c>
      <c r="B3489" s="77" t="s">
        <v>7742</v>
      </c>
      <c r="C3489" s="77" t="s">
        <v>675</v>
      </c>
      <c r="D3489" s="79"/>
      <c r="F3489" s="77" t="s">
        <v>675</v>
      </c>
      <c r="G3489" s="77" t="s">
        <v>7741</v>
      </c>
      <c r="I3489"/>
      <c r="L3489" s="83"/>
    </row>
    <row r="3490" spans="1:12" x14ac:dyDescent="0.3">
      <c r="A3490" s="77" t="s">
        <v>7743</v>
      </c>
      <c r="B3490" s="77" t="s">
        <v>7744</v>
      </c>
      <c r="C3490" s="77" t="s">
        <v>963</v>
      </c>
      <c r="D3490" s="79"/>
      <c r="F3490" s="77" t="s">
        <v>963</v>
      </c>
      <c r="G3490" s="77" t="s">
        <v>7743</v>
      </c>
      <c r="I3490"/>
      <c r="L3490" s="83"/>
    </row>
    <row r="3491" spans="1:12" x14ac:dyDescent="0.3">
      <c r="A3491" s="77" t="s">
        <v>7745</v>
      </c>
      <c r="B3491" s="77" t="s">
        <v>7746</v>
      </c>
      <c r="C3491" s="77" t="s">
        <v>777</v>
      </c>
      <c r="D3491" s="79"/>
      <c r="F3491" s="77" t="s">
        <v>777</v>
      </c>
      <c r="G3491" s="77" t="s">
        <v>7745</v>
      </c>
      <c r="I3491"/>
      <c r="L3491" s="83"/>
    </row>
    <row r="3492" spans="1:12" x14ac:dyDescent="0.3">
      <c r="A3492" s="77" t="s">
        <v>7747</v>
      </c>
      <c r="B3492" s="77" t="s">
        <v>7748</v>
      </c>
      <c r="C3492" s="77" t="s">
        <v>767</v>
      </c>
      <c r="D3492" s="79"/>
      <c r="F3492" s="77" t="s">
        <v>767</v>
      </c>
      <c r="G3492" s="77" t="s">
        <v>7747</v>
      </c>
      <c r="I3492"/>
      <c r="L3492" s="83"/>
    </row>
    <row r="3493" spans="1:12" x14ac:dyDescent="0.3">
      <c r="A3493" s="77" t="s">
        <v>7749</v>
      </c>
      <c r="B3493" s="77" t="s">
        <v>7750</v>
      </c>
      <c r="C3493" s="77" t="s">
        <v>667</v>
      </c>
      <c r="D3493" s="79"/>
      <c r="F3493" s="77" t="s">
        <v>667</v>
      </c>
      <c r="G3493" s="77" t="s">
        <v>7749</v>
      </c>
      <c r="I3493"/>
      <c r="L3493" s="83"/>
    </row>
    <row r="3494" spans="1:12" x14ac:dyDescent="0.3">
      <c r="A3494" s="77" t="s">
        <v>7751</v>
      </c>
      <c r="B3494" s="77" t="s">
        <v>7752</v>
      </c>
      <c r="C3494" s="77" t="s">
        <v>679</v>
      </c>
      <c r="D3494" s="79"/>
      <c r="F3494" s="77" t="s">
        <v>679</v>
      </c>
      <c r="G3494" s="77" t="s">
        <v>7751</v>
      </c>
      <c r="I3494"/>
      <c r="L3494" s="83"/>
    </row>
    <row r="3495" spans="1:12" x14ac:dyDescent="0.3">
      <c r="A3495" s="77" t="s">
        <v>7753</v>
      </c>
      <c r="B3495" s="77" t="s">
        <v>7754</v>
      </c>
      <c r="C3495" s="77" t="s">
        <v>868</v>
      </c>
      <c r="D3495" s="79"/>
      <c r="F3495" s="77" t="s">
        <v>868</v>
      </c>
      <c r="G3495" s="77" t="s">
        <v>7753</v>
      </c>
      <c r="I3495"/>
      <c r="L3495" s="83"/>
    </row>
    <row r="3496" spans="1:12" x14ac:dyDescent="0.3">
      <c r="A3496" s="77" t="s">
        <v>7755</v>
      </c>
      <c r="B3496" s="77" t="s">
        <v>7756</v>
      </c>
      <c r="C3496" s="77" t="s">
        <v>868</v>
      </c>
      <c r="D3496" s="79"/>
      <c r="F3496" s="77" t="s">
        <v>868</v>
      </c>
      <c r="G3496" s="77" t="s">
        <v>7755</v>
      </c>
      <c r="I3496"/>
      <c r="L3496" s="83"/>
    </row>
    <row r="3497" spans="1:12" x14ac:dyDescent="0.3">
      <c r="A3497" s="77" t="s">
        <v>7757</v>
      </c>
      <c r="B3497" s="77" t="s">
        <v>7758</v>
      </c>
      <c r="C3497" s="77" t="s">
        <v>856</v>
      </c>
      <c r="D3497" s="79"/>
      <c r="F3497" s="77" t="s">
        <v>856</v>
      </c>
      <c r="G3497" s="77" t="s">
        <v>7757</v>
      </c>
      <c r="I3497"/>
      <c r="L3497" s="83"/>
    </row>
    <row r="3498" spans="1:12" x14ac:dyDescent="0.3">
      <c r="A3498" s="77" t="s">
        <v>7759</v>
      </c>
      <c r="B3498" s="77" t="s">
        <v>7760</v>
      </c>
      <c r="C3498" s="77" t="s">
        <v>868</v>
      </c>
      <c r="D3498" s="79"/>
      <c r="F3498" s="77" t="s">
        <v>868</v>
      </c>
      <c r="G3498" s="77" t="s">
        <v>7759</v>
      </c>
      <c r="I3498"/>
      <c r="L3498" s="83"/>
    </row>
    <row r="3499" spans="1:12" x14ac:dyDescent="0.3">
      <c r="A3499" s="77" t="s">
        <v>7761</v>
      </c>
      <c r="B3499" s="77" t="s">
        <v>7762</v>
      </c>
      <c r="C3499" s="77" t="s">
        <v>714</v>
      </c>
      <c r="D3499" s="79"/>
      <c r="F3499" s="77" t="s">
        <v>714</v>
      </c>
      <c r="G3499" s="77" t="s">
        <v>7761</v>
      </c>
      <c r="I3499"/>
      <c r="L3499" s="83"/>
    </row>
    <row r="3500" spans="1:12" x14ac:dyDescent="0.3">
      <c r="A3500" s="77" t="s">
        <v>7763</v>
      </c>
      <c r="B3500" s="77" t="s">
        <v>7764</v>
      </c>
      <c r="C3500" s="77" t="s">
        <v>679</v>
      </c>
      <c r="D3500" s="79"/>
      <c r="F3500" s="77" t="s">
        <v>679</v>
      </c>
      <c r="G3500" s="77" t="s">
        <v>7763</v>
      </c>
      <c r="I3500"/>
      <c r="L3500" s="83"/>
    </row>
    <row r="3501" spans="1:12" x14ac:dyDescent="0.3">
      <c r="A3501" s="77" t="s">
        <v>7765</v>
      </c>
      <c r="B3501" s="77" t="s">
        <v>7766</v>
      </c>
      <c r="C3501" s="77" t="s">
        <v>922</v>
      </c>
      <c r="D3501" s="79"/>
      <c r="F3501" s="77" t="s">
        <v>922</v>
      </c>
      <c r="G3501" s="77" t="s">
        <v>7765</v>
      </c>
      <c r="I3501"/>
      <c r="L3501" s="83"/>
    </row>
    <row r="3502" spans="1:12" x14ac:dyDescent="0.3">
      <c r="A3502" s="77" t="s">
        <v>7767</v>
      </c>
      <c r="B3502" s="77" t="s">
        <v>7768</v>
      </c>
      <c r="C3502" s="77" t="s">
        <v>679</v>
      </c>
      <c r="D3502" s="79"/>
      <c r="F3502" s="77" t="s">
        <v>679</v>
      </c>
      <c r="G3502" s="77" t="s">
        <v>7767</v>
      </c>
      <c r="I3502"/>
      <c r="L3502" s="83"/>
    </row>
    <row r="3503" spans="1:12" x14ac:dyDescent="0.3">
      <c r="A3503" s="77" t="s">
        <v>7769</v>
      </c>
      <c r="B3503" s="77" t="s">
        <v>7770</v>
      </c>
      <c r="C3503" s="77" t="s">
        <v>733</v>
      </c>
      <c r="D3503" s="79"/>
      <c r="F3503" s="77" t="s">
        <v>733</v>
      </c>
      <c r="G3503" s="77" t="s">
        <v>7769</v>
      </c>
      <c r="I3503"/>
      <c r="L3503" s="83"/>
    </row>
    <row r="3504" spans="1:12" x14ac:dyDescent="0.3">
      <c r="A3504" s="77" t="s">
        <v>7771</v>
      </c>
      <c r="B3504" s="77" t="s">
        <v>7772</v>
      </c>
      <c r="C3504" s="77" t="s">
        <v>715</v>
      </c>
      <c r="D3504" s="79"/>
      <c r="F3504" s="77" t="s">
        <v>715</v>
      </c>
      <c r="G3504" s="77" t="s">
        <v>7771</v>
      </c>
      <c r="I3504"/>
      <c r="L3504" s="83"/>
    </row>
    <row r="3505" spans="1:12" x14ac:dyDescent="0.3">
      <c r="A3505" s="77" t="s">
        <v>7773</v>
      </c>
      <c r="B3505" s="77" t="s">
        <v>7774</v>
      </c>
      <c r="C3505" s="77" t="s">
        <v>840</v>
      </c>
      <c r="D3505" s="79"/>
      <c r="F3505" s="77" t="s">
        <v>840</v>
      </c>
      <c r="G3505" s="77" t="s">
        <v>7773</v>
      </c>
      <c r="I3505"/>
      <c r="L3505" s="83"/>
    </row>
    <row r="3506" spans="1:12" x14ac:dyDescent="0.3">
      <c r="A3506" s="77" t="s">
        <v>7775</v>
      </c>
      <c r="B3506" s="77" t="s">
        <v>7776</v>
      </c>
      <c r="C3506" s="77" t="s">
        <v>725</v>
      </c>
      <c r="D3506" s="79"/>
      <c r="F3506" s="77" t="s">
        <v>725</v>
      </c>
      <c r="G3506" s="77" t="s">
        <v>7775</v>
      </c>
      <c r="I3506"/>
      <c r="L3506" s="83"/>
    </row>
    <row r="3507" spans="1:12" x14ac:dyDescent="0.3">
      <c r="A3507" s="77" t="s">
        <v>7777</v>
      </c>
      <c r="B3507" s="77" t="s">
        <v>7778</v>
      </c>
      <c r="C3507" s="77" t="s">
        <v>694</v>
      </c>
      <c r="D3507" s="79"/>
      <c r="F3507" s="77" t="s">
        <v>694</v>
      </c>
      <c r="G3507" s="77" t="s">
        <v>7777</v>
      </c>
      <c r="I3507"/>
      <c r="L3507" s="83"/>
    </row>
    <row r="3508" spans="1:12" x14ac:dyDescent="0.3">
      <c r="A3508" s="77" t="s">
        <v>7779</v>
      </c>
      <c r="B3508" s="77" t="s">
        <v>7780</v>
      </c>
      <c r="C3508" s="77" t="s">
        <v>736</v>
      </c>
      <c r="D3508" s="79"/>
      <c r="F3508" s="77" t="s">
        <v>736</v>
      </c>
      <c r="G3508" s="77" t="s">
        <v>7779</v>
      </c>
      <c r="I3508"/>
      <c r="L3508" s="83"/>
    </row>
    <row r="3509" spans="1:12" x14ac:dyDescent="0.3">
      <c r="A3509" s="77" t="s">
        <v>7781</v>
      </c>
      <c r="B3509" s="77" t="s">
        <v>7782</v>
      </c>
      <c r="C3509" s="77" t="s">
        <v>699</v>
      </c>
      <c r="D3509" s="79"/>
      <c r="F3509" s="77" t="s">
        <v>699</v>
      </c>
      <c r="G3509" s="77" t="s">
        <v>7781</v>
      </c>
      <c r="I3509"/>
      <c r="L3509" s="83"/>
    </row>
    <row r="3510" spans="1:12" x14ac:dyDescent="0.3">
      <c r="A3510" s="77" t="s">
        <v>7783</v>
      </c>
      <c r="B3510" s="77" t="s">
        <v>7784</v>
      </c>
      <c r="C3510" s="77" t="s">
        <v>733</v>
      </c>
      <c r="D3510" s="79"/>
      <c r="F3510" s="77" t="s">
        <v>733</v>
      </c>
      <c r="G3510" s="77" t="s">
        <v>7783</v>
      </c>
      <c r="I3510"/>
      <c r="L3510" s="83"/>
    </row>
    <row r="3511" spans="1:12" x14ac:dyDescent="0.3">
      <c r="A3511" s="77" t="s">
        <v>7785</v>
      </c>
      <c r="B3511" s="77" t="s">
        <v>7786</v>
      </c>
      <c r="C3511" s="77" t="s">
        <v>853</v>
      </c>
      <c r="D3511" s="79"/>
      <c r="F3511" s="77" t="s">
        <v>853</v>
      </c>
      <c r="G3511" s="77" t="s">
        <v>7785</v>
      </c>
      <c r="I3511"/>
      <c r="L3511" s="83"/>
    </row>
    <row r="3512" spans="1:12" x14ac:dyDescent="0.3">
      <c r="A3512" s="77" t="s">
        <v>7787</v>
      </c>
      <c r="B3512" s="77" t="s">
        <v>7788</v>
      </c>
      <c r="C3512" s="77" t="s">
        <v>840</v>
      </c>
      <c r="D3512" s="79"/>
      <c r="F3512" s="77" t="s">
        <v>840</v>
      </c>
      <c r="G3512" s="77" t="s">
        <v>7787</v>
      </c>
      <c r="I3512"/>
      <c r="L3512" s="83"/>
    </row>
    <row r="3513" spans="1:12" x14ac:dyDescent="0.3">
      <c r="A3513" s="77" t="s">
        <v>7789</v>
      </c>
      <c r="B3513" s="77" t="s">
        <v>7790</v>
      </c>
      <c r="C3513" s="77" t="s">
        <v>856</v>
      </c>
      <c r="D3513" s="79"/>
      <c r="F3513" s="77" t="s">
        <v>856</v>
      </c>
      <c r="G3513" s="77" t="s">
        <v>7789</v>
      </c>
      <c r="I3513"/>
      <c r="L3513" s="83"/>
    </row>
    <row r="3514" spans="1:12" x14ac:dyDescent="0.3">
      <c r="A3514" s="77" t="s">
        <v>7791</v>
      </c>
      <c r="B3514" s="77" t="s">
        <v>7792</v>
      </c>
      <c r="C3514" s="77" t="s">
        <v>846</v>
      </c>
      <c r="D3514" s="79"/>
      <c r="F3514" s="77" t="s">
        <v>846</v>
      </c>
      <c r="G3514" s="77" t="s">
        <v>7791</v>
      </c>
      <c r="I3514"/>
      <c r="L3514" s="83"/>
    </row>
    <row r="3515" spans="1:12" x14ac:dyDescent="0.3">
      <c r="A3515" s="77" t="s">
        <v>7793</v>
      </c>
      <c r="B3515" s="77" t="s">
        <v>7794</v>
      </c>
      <c r="C3515" s="77" t="s">
        <v>908</v>
      </c>
      <c r="D3515" s="79"/>
      <c r="F3515" s="77" t="s">
        <v>908</v>
      </c>
      <c r="G3515" s="77" t="s">
        <v>7793</v>
      </c>
      <c r="I3515"/>
      <c r="L3515" s="83"/>
    </row>
    <row r="3516" spans="1:12" x14ac:dyDescent="0.3">
      <c r="A3516" s="77" t="s">
        <v>7795</v>
      </c>
      <c r="B3516" s="77" t="s">
        <v>7796</v>
      </c>
      <c r="C3516" s="77" t="s">
        <v>674</v>
      </c>
      <c r="D3516" s="79"/>
      <c r="F3516" s="77" t="s">
        <v>674</v>
      </c>
      <c r="G3516" s="77" t="s">
        <v>7795</v>
      </c>
      <c r="I3516"/>
      <c r="L3516" s="83"/>
    </row>
    <row r="3517" spans="1:12" x14ac:dyDescent="0.3">
      <c r="A3517" s="77" t="s">
        <v>7797</v>
      </c>
      <c r="B3517" s="77" t="s">
        <v>7798</v>
      </c>
      <c r="C3517" s="77" t="s">
        <v>714</v>
      </c>
      <c r="D3517" s="79"/>
      <c r="F3517" s="77" t="s">
        <v>714</v>
      </c>
      <c r="G3517" s="77" t="s">
        <v>7797</v>
      </c>
      <c r="I3517"/>
      <c r="L3517" s="83"/>
    </row>
    <row r="3518" spans="1:12" x14ac:dyDescent="0.3">
      <c r="A3518" s="77" t="s">
        <v>7799</v>
      </c>
      <c r="B3518" s="77" t="s">
        <v>7800</v>
      </c>
      <c r="C3518" s="77" t="s">
        <v>761</v>
      </c>
      <c r="D3518" s="79"/>
      <c r="F3518" s="77" t="s">
        <v>761</v>
      </c>
      <c r="G3518" s="77" t="s">
        <v>7799</v>
      </c>
      <c r="I3518"/>
      <c r="L3518" s="83"/>
    </row>
    <row r="3519" spans="1:12" x14ac:dyDescent="0.3">
      <c r="A3519" s="77" t="s">
        <v>7801</v>
      </c>
      <c r="B3519" s="77" t="s">
        <v>7802</v>
      </c>
      <c r="C3519" s="77" t="s">
        <v>702</v>
      </c>
      <c r="D3519" s="79"/>
      <c r="F3519" s="77" t="s">
        <v>702</v>
      </c>
      <c r="G3519" s="77" t="s">
        <v>7801</v>
      </c>
      <c r="I3519"/>
      <c r="L3519" s="83"/>
    </row>
    <row r="3520" spans="1:12" x14ac:dyDescent="0.3">
      <c r="A3520" s="77" t="s">
        <v>7803</v>
      </c>
      <c r="B3520" s="77" t="s">
        <v>7804</v>
      </c>
      <c r="C3520" s="77" t="s">
        <v>777</v>
      </c>
      <c r="D3520" s="79"/>
      <c r="F3520" s="77" t="s">
        <v>777</v>
      </c>
      <c r="G3520" s="77" t="s">
        <v>7803</v>
      </c>
      <c r="I3520"/>
      <c r="L3520" s="83"/>
    </row>
    <row r="3521" spans="1:12" x14ac:dyDescent="0.3">
      <c r="A3521" s="77" t="s">
        <v>7805</v>
      </c>
      <c r="B3521" s="77" t="s">
        <v>7806</v>
      </c>
      <c r="C3521" s="77" t="s">
        <v>972</v>
      </c>
      <c r="D3521" s="79"/>
      <c r="F3521" s="77" t="s">
        <v>972</v>
      </c>
      <c r="G3521" s="77" t="s">
        <v>7805</v>
      </c>
      <c r="I3521"/>
      <c r="L3521" s="83"/>
    </row>
    <row r="3522" spans="1:12" x14ac:dyDescent="0.3">
      <c r="A3522" s="77" t="s">
        <v>7807</v>
      </c>
      <c r="B3522" s="77" t="s">
        <v>7808</v>
      </c>
      <c r="C3522" s="77" t="s">
        <v>733</v>
      </c>
      <c r="D3522" s="79"/>
      <c r="F3522" s="77" t="s">
        <v>733</v>
      </c>
      <c r="G3522" s="77" t="s">
        <v>7807</v>
      </c>
      <c r="I3522"/>
      <c r="L3522" s="83"/>
    </row>
    <row r="3523" spans="1:12" x14ac:dyDescent="0.3">
      <c r="A3523" s="77" t="s">
        <v>7809</v>
      </c>
      <c r="B3523" s="77" t="s">
        <v>7810</v>
      </c>
      <c r="C3523" s="77" t="s">
        <v>931</v>
      </c>
      <c r="D3523" s="79"/>
      <c r="F3523" s="77" t="s">
        <v>931</v>
      </c>
      <c r="G3523" s="77" t="s">
        <v>7809</v>
      </c>
      <c r="I3523"/>
      <c r="L3523" s="83"/>
    </row>
    <row r="3524" spans="1:12" x14ac:dyDescent="0.3">
      <c r="A3524" s="77" t="s">
        <v>7811</v>
      </c>
      <c r="B3524" s="77" t="s">
        <v>7812</v>
      </c>
      <c r="C3524" s="77" t="s">
        <v>694</v>
      </c>
      <c r="D3524" s="79"/>
      <c r="F3524" s="77" t="s">
        <v>694</v>
      </c>
      <c r="G3524" s="77" t="s">
        <v>7811</v>
      </c>
      <c r="I3524"/>
      <c r="L3524" s="83"/>
    </row>
    <row r="3525" spans="1:12" x14ac:dyDescent="0.3">
      <c r="A3525" s="77" t="s">
        <v>7813</v>
      </c>
      <c r="B3525" s="77" t="s">
        <v>7814</v>
      </c>
      <c r="C3525" s="77" t="s">
        <v>674</v>
      </c>
      <c r="D3525" s="79"/>
      <c r="F3525" s="77" t="s">
        <v>674</v>
      </c>
      <c r="G3525" s="77" t="s">
        <v>7813</v>
      </c>
      <c r="I3525"/>
      <c r="L3525" s="83"/>
    </row>
    <row r="3526" spans="1:12" x14ac:dyDescent="0.3">
      <c r="A3526" s="77" t="s">
        <v>7815</v>
      </c>
      <c r="B3526" s="77" t="s">
        <v>7816</v>
      </c>
      <c r="C3526" s="77" t="s">
        <v>761</v>
      </c>
      <c r="D3526" s="79"/>
      <c r="F3526" s="77" t="s">
        <v>761</v>
      </c>
      <c r="G3526" s="77" t="s">
        <v>7815</v>
      </c>
      <c r="I3526"/>
      <c r="L3526" s="83"/>
    </row>
    <row r="3527" spans="1:12" x14ac:dyDescent="0.3">
      <c r="A3527" s="77" t="s">
        <v>7817</v>
      </c>
      <c r="B3527" s="77" t="s">
        <v>7818</v>
      </c>
      <c r="C3527" s="77" t="s">
        <v>761</v>
      </c>
      <c r="D3527" s="79"/>
      <c r="F3527" s="77" t="s">
        <v>761</v>
      </c>
      <c r="G3527" s="77" t="s">
        <v>7817</v>
      </c>
      <c r="I3527"/>
      <c r="L3527" s="83"/>
    </row>
    <row r="3528" spans="1:12" x14ac:dyDescent="0.3">
      <c r="A3528" s="77" t="s">
        <v>7819</v>
      </c>
      <c r="B3528" s="77" t="s">
        <v>7820</v>
      </c>
      <c r="C3528" s="77" t="s">
        <v>761</v>
      </c>
      <c r="D3528" s="79"/>
      <c r="F3528" s="77" t="s">
        <v>761</v>
      </c>
      <c r="G3528" s="77" t="s">
        <v>7819</v>
      </c>
      <c r="I3528"/>
      <c r="L3528" s="83"/>
    </row>
    <row r="3529" spans="1:12" x14ac:dyDescent="0.3">
      <c r="A3529" s="77" t="s">
        <v>7821</v>
      </c>
      <c r="B3529" s="77" t="s">
        <v>7822</v>
      </c>
      <c r="C3529" s="77" t="s">
        <v>733</v>
      </c>
      <c r="D3529" s="79"/>
      <c r="F3529" s="77" t="s">
        <v>733</v>
      </c>
      <c r="G3529" s="77" t="s">
        <v>7821</v>
      </c>
      <c r="I3529"/>
      <c r="L3529" s="83"/>
    </row>
    <row r="3530" spans="1:12" x14ac:dyDescent="0.3">
      <c r="A3530" s="77" t="s">
        <v>7823</v>
      </c>
      <c r="B3530" s="77" t="s">
        <v>7824</v>
      </c>
      <c r="C3530" s="77" t="s">
        <v>733</v>
      </c>
      <c r="D3530" s="79"/>
      <c r="F3530" s="77" t="s">
        <v>733</v>
      </c>
      <c r="G3530" s="77" t="s">
        <v>7823</v>
      </c>
      <c r="I3530"/>
      <c r="L3530" s="83"/>
    </row>
    <row r="3531" spans="1:12" x14ac:dyDescent="0.3">
      <c r="A3531" s="77" t="s">
        <v>7825</v>
      </c>
      <c r="B3531" s="77" t="s">
        <v>7826</v>
      </c>
      <c r="C3531" s="77" t="s">
        <v>876</v>
      </c>
      <c r="D3531" s="79"/>
      <c r="F3531" s="77" t="s">
        <v>876</v>
      </c>
      <c r="G3531" s="77" t="s">
        <v>7825</v>
      </c>
      <c r="I3531"/>
      <c r="L3531" s="83"/>
    </row>
    <row r="3532" spans="1:12" x14ac:dyDescent="0.3">
      <c r="A3532" s="77" t="s">
        <v>7827</v>
      </c>
      <c r="B3532" s="77" t="s">
        <v>7828</v>
      </c>
      <c r="C3532" s="77" t="s">
        <v>707</v>
      </c>
      <c r="D3532" s="79"/>
      <c r="F3532" s="77" t="s">
        <v>707</v>
      </c>
      <c r="G3532" s="77" t="s">
        <v>7827</v>
      </c>
      <c r="I3532"/>
      <c r="L3532" s="83"/>
    </row>
    <row r="3533" spans="1:12" x14ac:dyDescent="0.3">
      <c r="A3533" s="77" t="s">
        <v>7829</v>
      </c>
      <c r="B3533" s="77" t="s">
        <v>7830</v>
      </c>
      <c r="C3533" s="77" t="s">
        <v>746</v>
      </c>
      <c r="D3533" s="79"/>
      <c r="F3533" s="77" t="s">
        <v>746</v>
      </c>
      <c r="G3533" s="77" t="s">
        <v>7829</v>
      </c>
      <c r="I3533"/>
      <c r="L3533" s="83"/>
    </row>
    <row r="3534" spans="1:12" x14ac:dyDescent="0.3">
      <c r="A3534" s="77" t="s">
        <v>7831</v>
      </c>
      <c r="B3534" s="77" t="s">
        <v>7832</v>
      </c>
      <c r="C3534" s="77" t="s">
        <v>833</v>
      </c>
      <c r="D3534" s="79"/>
      <c r="F3534" s="77" t="s">
        <v>833</v>
      </c>
      <c r="G3534" s="77" t="s">
        <v>7831</v>
      </c>
      <c r="I3534"/>
      <c r="L3534" s="83"/>
    </row>
    <row r="3535" spans="1:12" x14ac:dyDescent="0.3">
      <c r="A3535" s="77" t="s">
        <v>7833</v>
      </c>
      <c r="B3535" s="77" t="s">
        <v>7834</v>
      </c>
      <c r="C3535" s="77" t="s">
        <v>674</v>
      </c>
      <c r="D3535" s="79"/>
      <c r="F3535" s="77" t="s">
        <v>674</v>
      </c>
      <c r="G3535" s="77" t="s">
        <v>7833</v>
      </c>
      <c r="I3535"/>
      <c r="L3535" s="83"/>
    </row>
    <row r="3536" spans="1:12" x14ac:dyDescent="0.3">
      <c r="A3536" s="77" t="s">
        <v>7835</v>
      </c>
      <c r="B3536" s="77" t="s">
        <v>7836</v>
      </c>
      <c r="C3536" s="77" t="s">
        <v>767</v>
      </c>
      <c r="D3536" s="79"/>
      <c r="F3536" s="77" t="s">
        <v>767</v>
      </c>
      <c r="G3536" s="77" t="s">
        <v>7835</v>
      </c>
      <c r="I3536"/>
      <c r="L3536" s="83"/>
    </row>
    <row r="3537" spans="1:12" x14ac:dyDescent="0.3">
      <c r="A3537" s="77" t="s">
        <v>7837</v>
      </c>
      <c r="B3537" s="77" t="s">
        <v>7838</v>
      </c>
      <c r="C3537" s="77" t="s">
        <v>715</v>
      </c>
      <c r="D3537" s="79"/>
      <c r="F3537" s="77" t="s">
        <v>715</v>
      </c>
      <c r="G3537" s="77" t="s">
        <v>7837</v>
      </c>
      <c r="I3537"/>
      <c r="L3537" s="83"/>
    </row>
    <row r="3538" spans="1:12" x14ac:dyDescent="0.3">
      <c r="A3538" s="77" t="s">
        <v>7839</v>
      </c>
      <c r="B3538" s="77" t="s">
        <v>7840</v>
      </c>
      <c r="C3538" s="77" t="s">
        <v>667</v>
      </c>
      <c r="D3538" s="79"/>
      <c r="F3538" s="77" t="s">
        <v>667</v>
      </c>
      <c r="G3538" s="77" t="s">
        <v>7839</v>
      </c>
      <c r="I3538"/>
      <c r="L3538" s="83"/>
    </row>
    <row r="3539" spans="1:12" x14ac:dyDescent="0.3">
      <c r="A3539" s="77" t="s">
        <v>7841</v>
      </c>
      <c r="B3539" s="77" t="s">
        <v>7842</v>
      </c>
      <c r="C3539" s="77" t="s">
        <v>698</v>
      </c>
      <c r="D3539" s="79"/>
      <c r="F3539" s="77" t="s">
        <v>698</v>
      </c>
      <c r="G3539" s="77" t="s">
        <v>7841</v>
      </c>
      <c r="I3539"/>
      <c r="L3539" s="83"/>
    </row>
    <row r="3540" spans="1:12" x14ac:dyDescent="0.3">
      <c r="A3540" s="77" t="s">
        <v>7843</v>
      </c>
      <c r="B3540" s="77" t="s">
        <v>7844</v>
      </c>
      <c r="C3540" s="77" t="s">
        <v>960</v>
      </c>
      <c r="D3540" s="79"/>
      <c r="F3540" s="77" t="s">
        <v>960</v>
      </c>
      <c r="G3540" s="77" t="s">
        <v>7843</v>
      </c>
      <c r="I3540"/>
      <c r="L3540" s="83"/>
    </row>
    <row r="3541" spans="1:12" x14ac:dyDescent="0.3">
      <c r="A3541" s="77" t="s">
        <v>7845</v>
      </c>
      <c r="B3541" s="77" t="s">
        <v>7846</v>
      </c>
      <c r="C3541" s="77" t="s">
        <v>733</v>
      </c>
      <c r="D3541" s="79"/>
      <c r="F3541" s="77" t="s">
        <v>733</v>
      </c>
      <c r="G3541" s="77" t="s">
        <v>7845</v>
      </c>
      <c r="I3541"/>
      <c r="L3541" s="83"/>
    </row>
    <row r="3542" spans="1:12" x14ac:dyDescent="0.3">
      <c r="A3542" s="77" t="s">
        <v>7847</v>
      </c>
      <c r="B3542" s="77" t="s">
        <v>7848</v>
      </c>
      <c r="C3542" s="77" t="s">
        <v>746</v>
      </c>
      <c r="D3542" s="79"/>
      <c r="F3542" s="77" t="s">
        <v>746</v>
      </c>
      <c r="G3542" s="77" t="s">
        <v>7847</v>
      </c>
      <c r="I3542"/>
      <c r="L3542" s="83"/>
    </row>
    <row r="3543" spans="1:12" x14ac:dyDescent="0.3">
      <c r="A3543" s="77" t="s">
        <v>7849</v>
      </c>
      <c r="B3543" s="77" t="s">
        <v>7850</v>
      </c>
      <c r="C3543" s="77" t="s">
        <v>850</v>
      </c>
      <c r="D3543" s="79"/>
      <c r="F3543" s="77" t="s">
        <v>850</v>
      </c>
      <c r="G3543" s="77" t="s">
        <v>7849</v>
      </c>
      <c r="I3543"/>
      <c r="L3543" s="83"/>
    </row>
    <row r="3544" spans="1:12" x14ac:dyDescent="0.3">
      <c r="A3544" s="77" t="s">
        <v>7851</v>
      </c>
      <c r="B3544" s="77" t="s">
        <v>7852</v>
      </c>
      <c r="C3544" s="77" t="s">
        <v>893</v>
      </c>
      <c r="D3544" s="79"/>
      <c r="F3544" s="77" t="s">
        <v>893</v>
      </c>
      <c r="G3544" s="77" t="s">
        <v>7851</v>
      </c>
      <c r="I3544"/>
      <c r="L3544" s="83"/>
    </row>
    <row r="3545" spans="1:12" x14ac:dyDescent="0.3">
      <c r="A3545" s="77" t="s">
        <v>7853</v>
      </c>
      <c r="B3545" s="77" t="s">
        <v>7854</v>
      </c>
      <c r="C3545" s="77" t="s">
        <v>885</v>
      </c>
      <c r="D3545" s="79"/>
      <c r="F3545" s="77" t="s">
        <v>885</v>
      </c>
      <c r="G3545" s="77" t="s">
        <v>7853</v>
      </c>
      <c r="I3545"/>
      <c r="L3545" s="83"/>
    </row>
    <row r="3546" spans="1:12" x14ac:dyDescent="0.3">
      <c r="A3546" s="77" t="s">
        <v>7855</v>
      </c>
      <c r="B3546" s="77" t="s">
        <v>7856</v>
      </c>
      <c r="C3546" s="77" t="s">
        <v>893</v>
      </c>
      <c r="D3546" s="79"/>
      <c r="F3546" s="77" t="s">
        <v>893</v>
      </c>
      <c r="G3546" s="77" t="s">
        <v>7855</v>
      </c>
      <c r="I3546"/>
      <c r="L3546" s="83"/>
    </row>
    <row r="3547" spans="1:12" x14ac:dyDescent="0.3">
      <c r="A3547" s="77" t="s">
        <v>7857</v>
      </c>
      <c r="B3547" s="77" t="s">
        <v>7858</v>
      </c>
      <c r="C3547" s="77" t="s">
        <v>879</v>
      </c>
      <c r="D3547" s="79"/>
      <c r="F3547" s="77" t="s">
        <v>879</v>
      </c>
      <c r="G3547" s="77" t="s">
        <v>7857</v>
      </c>
      <c r="I3547"/>
      <c r="L3547" s="83"/>
    </row>
    <row r="3548" spans="1:12" x14ac:dyDescent="0.3">
      <c r="A3548" s="77" t="s">
        <v>7859</v>
      </c>
      <c r="B3548" s="77" t="s">
        <v>7860</v>
      </c>
      <c r="C3548" s="77" t="s">
        <v>853</v>
      </c>
      <c r="D3548" s="79"/>
      <c r="F3548" s="77" t="s">
        <v>853</v>
      </c>
      <c r="G3548" s="77" t="s">
        <v>7859</v>
      </c>
      <c r="I3548"/>
      <c r="L3548" s="83"/>
    </row>
    <row r="3549" spans="1:12" x14ac:dyDescent="0.3">
      <c r="A3549" s="77" t="s">
        <v>7861</v>
      </c>
      <c r="B3549" s="77" t="s">
        <v>7862</v>
      </c>
      <c r="C3549" s="77" t="s">
        <v>840</v>
      </c>
      <c r="D3549" s="79"/>
      <c r="F3549" s="77" t="s">
        <v>840</v>
      </c>
      <c r="G3549" s="77" t="s">
        <v>7861</v>
      </c>
      <c r="I3549"/>
      <c r="L3549" s="83"/>
    </row>
    <row r="3550" spans="1:12" x14ac:dyDescent="0.3">
      <c r="A3550" s="77" t="s">
        <v>7863</v>
      </c>
      <c r="B3550" s="77" t="s">
        <v>7864</v>
      </c>
      <c r="C3550" s="77" t="s">
        <v>919</v>
      </c>
      <c r="D3550" s="79"/>
      <c r="F3550" s="77" t="s">
        <v>919</v>
      </c>
      <c r="G3550" s="77" t="s">
        <v>7863</v>
      </c>
      <c r="I3550"/>
      <c r="L3550" s="83"/>
    </row>
    <row r="3551" spans="1:12" x14ac:dyDescent="0.3">
      <c r="A3551" s="77" t="s">
        <v>7865</v>
      </c>
      <c r="B3551" s="77" t="s">
        <v>7866</v>
      </c>
      <c r="C3551" s="77" t="s">
        <v>674</v>
      </c>
      <c r="D3551" s="79"/>
      <c r="F3551" s="77" t="s">
        <v>674</v>
      </c>
      <c r="G3551" s="77" t="s">
        <v>7865</v>
      </c>
      <c r="I3551"/>
      <c r="L3551" s="83"/>
    </row>
    <row r="3552" spans="1:12" x14ac:dyDescent="0.3">
      <c r="A3552" s="77" t="s">
        <v>7867</v>
      </c>
      <c r="B3552" s="77" t="s">
        <v>7868</v>
      </c>
      <c r="C3552" s="77" t="s">
        <v>868</v>
      </c>
      <c r="D3552" s="79"/>
      <c r="F3552" s="77" t="s">
        <v>868</v>
      </c>
      <c r="G3552" s="77" t="s">
        <v>7867</v>
      </c>
      <c r="I3552"/>
      <c r="L3552" s="83"/>
    </row>
    <row r="3553" spans="1:12" x14ac:dyDescent="0.3">
      <c r="A3553" s="77" t="s">
        <v>7869</v>
      </c>
      <c r="B3553" s="77" t="s">
        <v>7870</v>
      </c>
      <c r="C3553" s="77" t="s">
        <v>683</v>
      </c>
      <c r="D3553" s="79"/>
      <c r="F3553" s="77" t="s">
        <v>683</v>
      </c>
      <c r="G3553" s="77" t="s">
        <v>7869</v>
      </c>
      <c r="I3553"/>
      <c r="L3553" s="83"/>
    </row>
    <row r="3554" spans="1:12" x14ac:dyDescent="0.3">
      <c r="A3554" s="77" t="s">
        <v>7871</v>
      </c>
      <c r="B3554" s="77" t="s">
        <v>7872</v>
      </c>
      <c r="C3554" s="77" t="s">
        <v>699</v>
      </c>
      <c r="D3554" s="79"/>
      <c r="F3554" s="77" t="s">
        <v>699</v>
      </c>
      <c r="G3554" s="77" t="s">
        <v>7871</v>
      </c>
      <c r="I3554"/>
      <c r="L3554" s="83"/>
    </row>
    <row r="3555" spans="1:12" x14ac:dyDescent="0.3">
      <c r="A3555" s="77" t="s">
        <v>7873</v>
      </c>
      <c r="B3555" s="77" t="s">
        <v>7874</v>
      </c>
      <c r="C3555" s="77" t="s">
        <v>761</v>
      </c>
      <c r="D3555" s="79"/>
      <c r="F3555" s="77" t="s">
        <v>761</v>
      </c>
      <c r="G3555" s="77" t="s">
        <v>7873</v>
      </c>
      <c r="I3555"/>
      <c r="L3555" s="83"/>
    </row>
    <row r="3556" spans="1:12" x14ac:dyDescent="0.3">
      <c r="A3556" s="77" t="s">
        <v>7875</v>
      </c>
      <c r="B3556" s="77" t="s">
        <v>7876</v>
      </c>
      <c r="C3556" s="77" t="s">
        <v>687</v>
      </c>
      <c r="D3556" s="79"/>
      <c r="F3556" s="77" t="s">
        <v>687</v>
      </c>
      <c r="G3556" s="77" t="s">
        <v>7875</v>
      </c>
      <c r="I3556"/>
      <c r="L3556" s="83"/>
    </row>
    <row r="3557" spans="1:12" x14ac:dyDescent="0.3">
      <c r="A3557" s="77" t="s">
        <v>7877</v>
      </c>
      <c r="B3557" s="77" t="s">
        <v>7878</v>
      </c>
      <c r="C3557" s="77" t="s">
        <v>698</v>
      </c>
      <c r="D3557" s="79"/>
      <c r="F3557" s="77" t="s">
        <v>698</v>
      </c>
      <c r="G3557" s="77" t="s">
        <v>7877</v>
      </c>
      <c r="I3557"/>
      <c r="L3557" s="83"/>
    </row>
    <row r="3558" spans="1:12" x14ac:dyDescent="0.3">
      <c r="A3558" s="77" t="s">
        <v>7879</v>
      </c>
      <c r="B3558" s="77" t="s">
        <v>7880</v>
      </c>
      <c r="C3558" s="77" t="s">
        <v>940</v>
      </c>
      <c r="D3558" s="79"/>
      <c r="F3558" s="77" t="s">
        <v>940</v>
      </c>
      <c r="G3558" s="77" t="s">
        <v>7879</v>
      </c>
      <c r="I3558"/>
      <c r="L3558" s="83"/>
    </row>
    <row r="3559" spans="1:12" x14ac:dyDescent="0.3">
      <c r="A3559" s="77" t="s">
        <v>7881</v>
      </c>
      <c r="B3559" s="77" t="s">
        <v>7882</v>
      </c>
      <c r="C3559" s="77" t="s">
        <v>893</v>
      </c>
      <c r="D3559" s="79"/>
      <c r="F3559" s="77" t="s">
        <v>893</v>
      </c>
      <c r="G3559" s="77" t="s">
        <v>7881</v>
      </c>
      <c r="I3559"/>
      <c r="L3559" s="83"/>
    </row>
    <row r="3560" spans="1:12" x14ac:dyDescent="0.3">
      <c r="A3560" s="77" t="s">
        <v>7883</v>
      </c>
      <c r="B3560" s="77" t="s">
        <v>7884</v>
      </c>
      <c r="C3560" s="77" t="s">
        <v>876</v>
      </c>
      <c r="D3560" s="79"/>
      <c r="F3560" s="77" t="s">
        <v>876</v>
      </c>
      <c r="G3560" s="77" t="s">
        <v>7883</v>
      </c>
      <c r="I3560"/>
      <c r="L3560" s="83"/>
    </row>
    <row r="3561" spans="1:12" x14ac:dyDescent="0.3">
      <c r="A3561" s="77" t="s">
        <v>7885</v>
      </c>
      <c r="B3561" s="77" t="s">
        <v>7886</v>
      </c>
      <c r="C3561" s="77" t="s">
        <v>840</v>
      </c>
      <c r="D3561" s="79"/>
      <c r="F3561" s="77" t="s">
        <v>840</v>
      </c>
      <c r="G3561" s="77" t="s">
        <v>7885</v>
      </c>
      <c r="I3561"/>
      <c r="L3561" s="83"/>
    </row>
    <row r="3562" spans="1:12" x14ac:dyDescent="0.3">
      <c r="A3562" s="77" t="s">
        <v>7887</v>
      </c>
      <c r="B3562" s="77" t="s">
        <v>7888</v>
      </c>
      <c r="C3562" s="77" t="s">
        <v>740</v>
      </c>
      <c r="D3562" s="79"/>
      <c r="F3562" s="77" t="s">
        <v>740</v>
      </c>
      <c r="G3562" s="77" t="s">
        <v>7887</v>
      </c>
      <c r="I3562"/>
      <c r="L3562" s="83"/>
    </row>
    <row r="3563" spans="1:12" x14ac:dyDescent="0.3">
      <c r="A3563" s="77" t="s">
        <v>7889</v>
      </c>
      <c r="B3563" s="77" t="s">
        <v>7890</v>
      </c>
      <c r="C3563" s="77" t="s">
        <v>682</v>
      </c>
      <c r="D3563" s="79"/>
      <c r="F3563" s="77" t="s">
        <v>682</v>
      </c>
      <c r="G3563" s="77" t="s">
        <v>7889</v>
      </c>
      <c r="I3563"/>
      <c r="L3563" s="83"/>
    </row>
    <row r="3564" spans="1:12" x14ac:dyDescent="0.3">
      <c r="A3564" s="77" t="s">
        <v>7891</v>
      </c>
      <c r="B3564" s="77" t="s">
        <v>7892</v>
      </c>
      <c r="C3564" s="77" t="s">
        <v>733</v>
      </c>
      <c r="D3564" s="79"/>
      <c r="F3564" s="77" t="s">
        <v>733</v>
      </c>
      <c r="G3564" s="77" t="s">
        <v>7891</v>
      </c>
      <c r="I3564"/>
      <c r="L3564" s="83"/>
    </row>
    <row r="3565" spans="1:12" x14ac:dyDescent="0.3">
      <c r="A3565" s="77" t="s">
        <v>7893</v>
      </c>
      <c r="B3565" s="77" t="s">
        <v>7894</v>
      </c>
      <c r="C3565" s="77" t="s">
        <v>863</v>
      </c>
      <c r="D3565" s="79"/>
      <c r="F3565" s="77" t="s">
        <v>863</v>
      </c>
      <c r="G3565" s="77" t="s">
        <v>7893</v>
      </c>
      <c r="I3565"/>
      <c r="L3565" s="83"/>
    </row>
    <row r="3566" spans="1:12" x14ac:dyDescent="0.3">
      <c r="A3566" s="77" t="s">
        <v>7895</v>
      </c>
      <c r="B3566" s="77" t="s">
        <v>7896</v>
      </c>
      <c r="C3566" s="77" t="s">
        <v>940</v>
      </c>
      <c r="D3566" s="79"/>
      <c r="F3566" s="77" t="s">
        <v>940</v>
      </c>
      <c r="G3566" s="77" t="s">
        <v>7895</v>
      </c>
      <c r="I3566"/>
      <c r="L3566" s="83"/>
    </row>
    <row r="3567" spans="1:12" x14ac:dyDescent="0.3">
      <c r="A3567" s="77" t="s">
        <v>7897</v>
      </c>
      <c r="B3567" s="77" t="s">
        <v>7898</v>
      </c>
      <c r="C3567" s="77" t="s">
        <v>674</v>
      </c>
      <c r="D3567" s="79"/>
      <c r="F3567" s="77" t="s">
        <v>674</v>
      </c>
      <c r="G3567" s="77" t="s">
        <v>7897</v>
      </c>
      <c r="I3567"/>
      <c r="L3567" s="83"/>
    </row>
    <row r="3568" spans="1:12" x14ac:dyDescent="0.3">
      <c r="A3568" s="77" t="s">
        <v>7899</v>
      </c>
      <c r="B3568" s="77" t="s">
        <v>7900</v>
      </c>
      <c r="C3568" s="77" t="s">
        <v>908</v>
      </c>
      <c r="D3568" s="79"/>
      <c r="F3568" s="77" t="s">
        <v>908</v>
      </c>
      <c r="G3568" s="77" t="s">
        <v>7899</v>
      </c>
      <c r="I3568"/>
      <c r="L3568" s="83"/>
    </row>
    <row r="3569" spans="1:12" x14ac:dyDescent="0.3">
      <c r="A3569" s="77" t="s">
        <v>7901</v>
      </c>
      <c r="B3569" s="77" t="s">
        <v>7902</v>
      </c>
      <c r="C3569" s="77" t="s">
        <v>783</v>
      </c>
      <c r="D3569" s="79"/>
      <c r="F3569" s="77" t="s">
        <v>783</v>
      </c>
      <c r="G3569" s="77" t="s">
        <v>7901</v>
      </c>
      <c r="I3569"/>
      <c r="L3569" s="83"/>
    </row>
    <row r="3570" spans="1:12" x14ac:dyDescent="0.3">
      <c r="A3570" s="77" t="s">
        <v>7903</v>
      </c>
      <c r="B3570" s="77" t="s">
        <v>7904</v>
      </c>
      <c r="C3570" s="77" t="s">
        <v>776</v>
      </c>
      <c r="D3570" s="79"/>
      <c r="F3570" s="77" t="s">
        <v>776</v>
      </c>
      <c r="G3570" s="77" t="s">
        <v>7903</v>
      </c>
      <c r="I3570"/>
      <c r="L3570" s="83"/>
    </row>
    <row r="3571" spans="1:12" x14ac:dyDescent="0.3">
      <c r="A3571" s="77" t="s">
        <v>7905</v>
      </c>
      <c r="B3571" s="77" t="s">
        <v>7906</v>
      </c>
      <c r="C3571" s="77" t="s">
        <v>691</v>
      </c>
      <c r="D3571" s="79"/>
      <c r="F3571" s="77" t="s">
        <v>691</v>
      </c>
      <c r="G3571" s="77" t="s">
        <v>7905</v>
      </c>
      <c r="I3571"/>
      <c r="L3571" s="83"/>
    </row>
    <row r="3572" spans="1:12" x14ac:dyDescent="0.3">
      <c r="A3572" s="77" t="s">
        <v>7907</v>
      </c>
      <c r="B3572" s="77" t="s">
        <v>7908</v>
      </c>
      <c r="C3572" s="77" t="s">
        <v>934</v>
      </c>
      <c r="D3572" s="79"/>
      <c r="F3572" s="77" t="s">
        <v>934</v>
      </c>
      <c r="G3572" s="77" t="s">
        <v>7907</v>
      </c>
      <c r="I3572"/>
      <c r="L3572" s="83"/>
    </row>
    <row r="3573" spans="1:12" x14ac:dyDescent="0.3">
      <c r="A3573" s="77" t="s">
        <v>7909</v>
      </c>
      <c r="B3573" s="77" t="s">
        <v>7910</v>
      </c>
      <c r="C3573" s="77" t="s">
        <v>726</v>
      </c>
      <c r="D3573" s="79"/>
      <c r="F3573" s="77" t="s">
        <v>726</v>
      </c>
      <c r="G3573" s="77" t="s">
        <v>7909</v>
      </c>
      <c r="I3573"/>
      <c r="L3573" s="83"/>
    </row>
    <row r="3574" spans="1:12" x14ac:dyDescent="0.3">
      <c r="A3574" s="77" t="s">
        <v>7911</v>
      </c>
      <c r="B3574" s="77" t="s">
        <v>7912</v>
      </c>
      <c r="C3574" s="77" t="s">
        <v>817</v>
      </c>
      <c r="D3574" s="79"/>
      <c r="F3574" s="77" t="s">
        <v>817</v>
      </c>
      <c r="G3574" s="77" t="s">
        <v>7911</v>
      </c>
      <c r="I3574"/>
      <c r="L3574" s="83"/>
    </row>
    <row r="3575" spans="1:12" x14ac:dyDescent="0.3">
      <c r="A3575" s="77" t="s">
        <v>7913</v>
      </c>
      <c r="B3575" s="77" t="s">
        <v>7914</v>
      </c>
      <c r="C3575" s="77" t="s">
        <v>925</v>
      </c>
      <c r="D3575" s="79"/>
      <c r="F3575" s="77" t="s">
        <v>925</v>
      </c>
      <c r="G3575" s="77" t="s">
        <v>7913</v>
      </c>
      <c r="I3575"/>
      <c r="L3575" s="83"/>
    </row>
    <row r="3576" spans="1:12" x14ac:dyDescent="0.3">
      <c r="A3576" s="77" t="s">
        <v>7915</v>
      </c>
      <c r="B3576" s="77" t="s">
        <v>7916</v>
      </c>
      <c r="C3576" s="77" t="s">
        <v>702</v>
      </c>
      <c r="D3576" s="79"/>
      <c r="F3576" s="77" t="s">
        <v>702</v>
      </c>
      <c r="G3576" s="77" t="s">
        <v>7915</v>
      </c>
      <c r="I3576"/>
      <c r="L3576" s="83"/>
    </row>
    <row r="3577" spans="1:12" x14ac:dyDescent="0.3">
      <c r="A3577" s="77" t="s">
        <v>7917</v>
      </c>
      <c r="B3577" s="77" t="s">
        <v>7918</v>
      </c>
      <c r="C3577" s="77" t="s">
        <v>761</v>
      </c>
      <c r="D3577" s="79"/>
      <c r="F3577" s="77" t="s">
        <v>761</v>
      </c>
      <c r="G3577" s="77" t="s">
        <v>7917</v>
      </c>
      <c r="I3577"/>
      <c r="L3577" s="83"/>
    </row>
    <row r="3578" spans="1:12" x14ac:dyDescent="0.3">
      <c r="A3578" s="77" t="s">
        <v>7919</v>
      </c>
      <c r="B3578" s="77" t="s">
        <v>7920</v>
      </c>
      <c r="C3578" s="77" t="s">
        <v>925</v>
      </c>
      <c r="D3578" s="79"/>
      <c r="F3578" s="77" t="s">
        <v>925</v>
      </c>
      <c r="G3578" s="77" t="s">
        <v>7919</v>
      </c>
      <c r="I3578"/>
      <c r="L3578" s="83"/>
    </row>
    <row r="3579" spans="1:12" x14ac:dyDescent="0.3">
      <c r="A3579" s="77" t="s">
        <v>7921</v>
      </c>
      <c r="B3579" s="77" t="s">
        <v>7922</v>
      </c>
      <c r="C3579" s="77" t="s">
        <v>690</v>
      </c>
      <c r="D3579" s="79"/>
      <c r="F3579" s="77" t="s">
        <v>690</v>
      </c>
      <c r="G3579" s="77" t="s">
        <v>7921</v>
      </c>
      <c r="I3579"/>
      <c r="L3579" s="83"/>
    </row>
    <row r="3580" spans="1:12" x14ac:dyDescent="0.3">
      <c r="A3580" s="77" t="s">
        <v>7923</v>
      </c>
      <c r="B3580" s="77" t="s">
        <v>7924</v>
      </c>
      <c r="C3580" s="77" t="s">
        <v>732</v>
      </c>
      <c r="D3580" s="79"/>
      <c r="F3580" s="77" t="s">
        <v>732</v>
      </c>
      <c r="G3580" s="77" t="s">
        <v>7923</v>
      </c>
      <c r="I3580"/>
      <c r="L3580" s="83"/>
    </row>
    <row r="3581" spans="1:12" x14ac:dyDescent="0.3">
      <c r="A3581" s="77" t="s">
        <v>7925</v>
      </c>
      <c r="B3581" s="77" t="s">
        <v>7926</v>
      </c>
      <c r="C3581" s="77" t="s">
        <v>846</v>
      </c>
      <c r="D3581" s="79"/>
      <c r="F3581" s="77" t="s">
        <v>846</v>
      </c>
      <c r="G3581" s="77" t="s">
        <v>7925</v>
      </c>
      <c r="I3581"/>
      <c r="L3581" s="83"/>
    </row>
    <row r="3582" spans="1:12" x14ac:dyDescent="0.3">
      <c r="A3582" s="77" t="s">
        <v>7927</v>
      </c>
      <c r="B3582" s="77" t="s">
        <v>7928</v>
      </c>
      <c r="C3582" s="77" t="s">
        <v>733</v>
      </c>
      <c r="D3582" s="79"/>
      <c r="F3582" s="77" t="s">
        <v>733</v>
      </c>
      <c r="G3582" s="77" t="s">
        <v>7927</v>
      </c>
      <c r="I3582"/>
      <c r="L3582" s="83"/>
    </row>
    <row r="3583" spans="1:12" x14ac:dyDescent="0.3">
      <c r="A3583" s="77" t="s">
        <v>7929</v>
      </c>
      <c r="B3583" s="77" t="s">
        <v>7930</v>
      </c>
      <c r="C3583" s="77" t="s">
        <v>702</v>
      </c>
      <c r="D3583" s="79"/>
      <c r="F3583" s="77" t="s">
        <v>702</v>
      </c>
      <c r="G3583" s="77" t="s">
        <v>7929</v>
      </c>
      <c r="I3583"/>
      <c r="L3583" s="83"/>
    </row>
    <row r="3584" spans="1:12" x14ac:dyDescent="0.3">
      <c r="A3584" s="77" t="s">
        <v>7931</v>
      </c>
      <c r="B3584" s="77" t="s">
        <v>7932</v>
      </c>
      <c r="C3584" s="77" t="s">
        <v>702</v>
      </c>
      <c r="D3584" s="79"/>
      <c r="F3584" s="77" t="s">
        <v>702</v>
      </c>
      <c r="G3584" s="77" t="s">
        <v>7931</v>
      </c>
      <c r="I3584"/>
      <c r="L3584" s="83"/>
    </row>
    <row r="3585" spans="1:12" x14ac:dyDescent="0.3">
      <c r="A3585" s="77" t="s">
        <v>7933</v>
      </c>
      <c r="B3585" s="77" t="s">
        <v>7934</v>
      </c>
      <c r="C3585" s="77" t="s">
        <v>868</v>
      </c>
      <c r="D3585" s="79"/>
      <c r="F3585" s="77" t="s">
        <v>868</v>
      </c>
      <c r="G3585" s="77" t="s">
        <v>7933</v>
      </c>
      <c r="I3585"/>
      <c r="L3585" s="83"/>
    </row>
    <row r="3586" spans="1:12" x14ac:dyDescent="0.3">
      <c r="A3586" s="77" t="s">
        <v>7935</v>
      </c>
      <c r="B3586" s="77" t="s">
        <v>7936</v>
      </c>
      <c r="C3586" s="77" t="s">
        <v>732</v>
      </c>
      <c r="D3586" s="79"/>
      <c r="F3586" s="77" t="s">
        <v>732</v>
      </c>
      <c r="G3586" s="77" t="s">
        <v>7935</v>
      </c>
      <c r="I3586"/>
      <c r="L3586" s="83"/>
    </row>
    <row r="3587" spans="1:12" x14ac:dyDescent="0.3">
      <c r="A3587" s="77" t="s">
        <v>7937</v>
      </c>
      <c r="B3587" s="77" t="s">
        <v>7938</v>
      </c>
      <c r="C3587" s="77" t="s">
        <v>732</v>
      </c>
      <c r="D3587" s="79"/>
      <c r="F3587" s="77" t="s">
        <v>732</v>
      </c>
      <c r="G3587" s="77" t="s">
        <v>7937</v>
      </c>
      <c r="I3587"/>
      <c r="L3587" s="83"/>
    </row>
    <row r="3588" spans="1:12" x14ac:dyDescent="0.3">
      <c r="A3588" s="77" t="s">
        <v>7939</v>
      </c>
      <c r="B3588" s="77" t="s">
        <v>7940</v>
      </c>
      <c r="C3588" s="77" t="s">
        <v>699</v>
      </c>
      <c r="D3588" s="79"/>
      <c r="F3588" s="77" t="s">
        <v>699</v>
      </c>
      <c r="G3588" s="77" t="s">
        <v>7939</v>
      </c>
      <c r="I3588"/>
      <c r="L3588" s="83"/>
    </row>
    <row r="3589" spans="1:12" x14ac:dyDescent="0.3">
      <c r="A3589" s="77" t="s">
        <v>7941</v>
      </c>
      <c r="B3589" s="77" t="s">
        <v>7942</v>
      </c>
      <c r="C3589" s="77" t="s">
        <v>794</v>
      </c>
      <c r="D3589" s="79"/>
      <c r="F3589" s="77" t="s">
        <v>794</v>
      </c>
      <c r="G3589" s="77" t="s">
        <v>7941</v>
      </c>
      <c r="I3589"/>
      <c r="L3589" s="83"/>
    </row>
    <row r="3590" spans="1:12" x14ac:dyDescent="0.3">
      <c r="A3590" s="77" t="s">
        <v>7943</v>
      </c>
      <c r="B3590" s="77" t="s">
        <v>7944</v>
      </c>
      <c r="C3590" s="77" t="s">
        <v>836</v>
      </c>
      <c r="D3590" s="79"/>
      <c r="F3590" s="77" t="s">
        <v>836</v>
      </c>
      <c r="G3590" s="77" t="s">
        <v>7943</v>
      </c>
      <c r="I3590"/>
      <c r="L3590" s="83"/>
    </row>
    <row r="3591" spans="1:12" x14ac:dyDescent="0.3">
      <c r="A3591" s="77" t="s">
        <v>7945</v>
      </c>
      <c r="B3591" s="77" t="s">
        <v>7946</v>
      </c>
      <c r="C3591" s="77" t="s">
        <v>940</v>
      </c>
      <c r="D3591" s="79"/>
      <c r="F3591" s="77" t="s">
        <v>940</v>
      </c>
      <c r="G3591" s="77" t="s">
        <v>7945</v>
      </c>
      <c r="I3591"/>
      <c r="L3591" s="83"/>
    </row>
    <row r="3592" spans="1:12" x14ac:dyDescent="0.3">
      <c r="A3592" s="77" t="s">
        <v>7947</v>
      </c>
      <c r="B3592" s="77" t="s">
        <v>7948</v>
      </c>
      <c r="C3592" s="77" t="s">
        <v>702</v>
      </c>
      <c r="D3592" s="79"/>
      <c r="F3592" s="77" t="s">
        <v>702</v>
      </c>
      <c r="G3592" s="77" t="s">
        <v>7947</v>
      </c>
      <c r="I3592"/>
      <c r="L3592" s="83"/>
    </row>
    <row r="3593" spans="1:12" x14ac:dyDescent="0.3">
      <c r="A3593" s="77" t="s">
        <v>7949</v>
      </c>
      <c r="B3593" s="77" t="s">
        <v>7950</v>
      </c>
      <c r="C3593" s="77" t="s">
        <v>892</v>
      </c>
      <c r="D3593" s="79"/>
      <c r="F3593" s="77" t="s">
        <v>892</v>
      </c>
      <c r="G3593" s="77" t="s">
        <v>7949</v>
      </c>
      <c r="I3593"/>
      <c r="L3593" s="83"/>
    </row>
    <row r="3594" spans="1:12" x14ac:dyDescent="0.3">
      <c r="A3594" s="77" t="s">
        <v>7951</v>
      </c>
      <c r="B3594" s="77" t="s">
        <v>7952</v>
      </c>
      <c r="C3594" s="77" t="s">
        <v>892</v>
      </c>
      <c r="D3594" s="79"/>
      <c r="F3594" s="77" t="s">
        <v>892</v>
      </c>
      <c r="G3594" s="77" t="s">
        <v>7951</v>
      </c>
      <c r="I3594"/>
      <c r="L3594" s="83"/>
    </row>
    <row r="3595" spans="1:12" x14ac:dyDescent="0.3">
      <c r="A3595" s="77" t="s">
        <v>7953</v>
      </c>
      <c r="B3595" s="77" t="s">
        <v>7954</v>
      </c>
      <c r="C3595" s="77" t="s">
        <v>729</v>
      </c>
      <c r="D3595" s="79"/>
      <c r="F3595" s="77" t="s">
        <v>729</v>
      </c>
      <c r="G3595" s="77" t="s">
        <v>7953</v>
      </c>
      <c r="I3595"/>
      <c r="L3595" s="83"/>
    </row>
    <row r="3596" spans="1:12" x14ac:dyDescent="0.3">
      <c r="A3596" s="77" t="s">
        <v>7955</v>
      </c>
      <c r="B3596" s="77" t="s">
        <v>7956</v>
      </c>
      <c r="C3596" s="77" t="s">
        <v>732</v>
      </c>
      <c r="D3596" s="79"/>
      <c r="F3596" s="77" t="s">
        <v>732</v>
      </c>
      <c r="G3596" s="77" t="s">
        <v>7955</v>
      </c>
      <c r="I3596"/>
      <c r="L3596" s="83"/>
    </row>
    <row r="3597" spans="1:12" x14ac:dyDescent="0.3">
      <c r="A3597" s="77" t="s">
        <v>7957</v>
      </c>
      <c r="B3597" s="77" t="s">
        <v>7958</v>
      </c>
      <c r="C3597" s="77" t="s">
        <v>940</v>
      </c>
      <c r="D3597" s="79"/>
      <c r="F3597" s="77" t="s">
        <v>940</v>
      </c>
      <c r="G3597" s="77" t="s">
        <v>7957</v>
      </c>
      <c r="I3597"/>
      <c r="L3597" s="83"/>
    </row>
    <row r="3598" spans="1:12" x14ac:dyDescent="0.3">
      <c r="A3598" s="77" t="s">
        <v>7959</v>
      </c>
      <c r="B3598" s="77" t="s">
        <v>7960</v>
      </c>
      <c r="C3598" s="77" t="s">
        <v>836</v>
      </c>
      <c r="D3598" s="79"/>
      <c r="F3598" s="77" t="s">
        <v>836</v>
      </c>
      <c r="G3598" s="77" t="s">
        <v>7959</v>
      </c>
      <c r="I3598"/>
      <c r="L3598" s="83"/>
    </row>
    <row r="3599" spans="1:12" x14ac:dyDescent="0.3">
      <c r="A3599" s="77" t="s">
        <v>7961</v>
      </c>
      <c r="B3599" s="77" t="s">
        <v>7962</v>
      </c>
      <c r="C3599" s="77" t="s">
        <v>694</v>
      </c>
      <c r="D3599" s="79"/>
      <c r="F3599" s="77" t="s">
        <v>694</v>
      </c>
      <c r="G3599" s="77" t="s">
        <v>7961</v>
      </c>
      <c r="I3599"/>
      <c r="L3599" s="83"/>
    </row>
    <row r="3600" spans="1:12" x14ac:dyDescent="0.3">
      <c r="A3600" s="77" t="s">
        <v>7963</v>
      </c>
      <c r="B3600" s="77" t="s">
        <v>7964</v>
      </c>
      <c r="C3600" s="77" t="s">
        <v>782</v>
      </c>
      <c r="D3600" s="79"/>
      <c r="F3600" s="77" t="s">
        <v>782</v>
      </c>
      <c r="G3600" s="77" t="s">
        <v>7963</v>
      </c>
      <c r="I3600"/>
      <c r="L3600" s="83"/>
    </row>
    <row r="3601" spans="1:12" x14ac:dyDescent="0.3">
      <c r="A3601" s="77" t="s">
        <v>7965</v>
      </c>
      <c r="B3601" s="77" t="s">
        <v>7966</v>
      </c>
      <c r="C3601" s="77" t="s">
        <v>687</v>
      </c>
      <c r="D3601" s="79"/>
      <c r="F3601" s="77" t="s">
        <v>687</v>
      </c>
      <c r="G3601" s="77" t="s">
        <v>7965</v>
      </c>
      <c r="I3601"/>
      <c r="L3601" s="83"/>
    </row>
    <row r="3602" spans="1:12" x14ac:dyDescent="0.3">
      <c r="A3602" s="77" t="s">
        <v>7967</v>
      </c>
      <c r="B3602" s="77" t="s">
        <v>7968</v>
      </c>
      <c r="C3602" s="77" t="s">
        <v>674</v>
      </c>
      <c r="D3602" s="79"/>
      <c r="F3602" s="77" t="s">
        <v>674</v>
      </c>
      <c r="G3602" s="77" t="s">
        <v>7967</v>
      </c>
      <c r="I3602"/>
      <c r="L3602" s="83"/>
    </row>
    <row r="3603" spans="1:12" x14ac:dyDescent="0.3">
      <c r="A3603" s="77" t="s">
        <v>7969</v>
      </c>
      <c r="B3603" s="77" t="s">
        <v>7970</v>
      </c>
      <c r="C3603" s="77" t="s">
        <v>940</v>
      </c>
      <c r="D3603" s="79"/>
      <c r="F3603" s="77" t="s">
        <v>940</v>
      </c>
      <c r="G3603" s="77" t="s">
        <v>7969</v>
      </c>
      <c r="I3603"/>
      <c r="L3603" s="83"/>
    </row>
    <row r="3604" spans="1:12" x14ac:dyDescent="0.3">
      <c r="A3604" s="77" t="s">
        <v>7971</v>
      </c>
      <c r="B3604" s="77" t="s">
        <v>7972</v>
      </c>
      <c r="C3604" s="77" t="s">
        <v>707</v>
      </c>
      <c r="D3604" s="79"/>
      <c r="F3604" s="77" t="s">
        <v>707</v>
      </c>
      <c r="G3604" s="77" t="s">
        <v>7971</v>
      </c>
      <c r="I3604"/>
      <c r="L3604" s="83"/>
    </row>
    <row r="3605" spans="1:12" x14ac:dyDescent="0.3">
      <c r="A3605" s="77" t="s">
        <v>7973</v>
      </c>
      <c r="B3605" s="77" t="s">
        <v>7974</v>
      </c>
      <c r="C3605" s="77" t="s">
        <v>892</v>
      </c>
      <c r="D3605" s="79"/>
      <c r="F3605" s="77" t="s">
        <v>892</v>
      </c>
      <c r="G3605" s="77" t="s">
        <v>7973</v>
      </c>
      <c r="I3605"/>
      <c r="L3605" s="83"/>
    </row>
    <row r="3606" spans="1:12" x14ac:dyDescent="0.3">
      <c r="A3606" s="77" t="s">
        <v>7975</v>
      </c>
      <c r="B3606" s="77" t="s">
        <v>7976</v>
      </c>
      <c r="C3606" s="77" t="s">
        <v>836</v>
      </c>
      <c r="D3606" s="79"/>
      <c r="F3606" s="77" t="s">
        <v>836</v>
      </c>
      <c r="G3606" s="77" t="s">
        <v>7975</v>
      </c>
      <c r="I3606"/>
      <c r="L3606" s="83"/>
    </row>
    <row r="3607" spans="1:12" x14ac:dyDescent="0.3">
      <c r="A3607" s="77" t="s">
        <v>7977</v>
      </c>
      <c r="B3607" s="77" t="s">
        <v>7978</v>
      </c>
      <c r="C3607" s="77" t="s">
        <v>694</v>
      </c>
      <c r="D3607" s="79"/>
      <c r="F3607" s="77" t="s">
        <v>694</v>
      </c>
      <c r="G3607" s="77" t="s">
        <v>7977</v>
      </c>
      <c r="I3607"/>
      <c r="L3607" s="83"/>
    </row>
    <row r="3608" spans="1:12" x14ac:dyDescent="0.3">
      <c r="A3608" s="77" t="s">
        <v>7979</v>
      </c>
      <c r="B3608" s="77" t="s">
        <v>7980</v>
      </c>
      <c r="C3608" s="77" t="s">
        <v>666</v>
      </c>
      <c r="D3608" s="79"/>
      <c r="F3608" s="77" t="s">
        <v>666</v>
      </c>
      <c r="G3608" s="77" t="s">
        <v>7979</v>
      </c>
      <c r="I3608"/>
      <c r="L3608" s="83"/>
    </row>
    <row r="3609" spans="1:12" x14ac:dyDescent="0.3">
      <c r="A3609" s="77" t="s">
        <v>7981</v>
      </c>
      <c r="B3609" s="77" t="s">
        <v>7982</v>
      </c>
      <c r="C3609" s="77" t="s">
        <v>853</v>
      </c>
      <c r="D3609" s="79"/>
      <c r="F3609" s="77" t="s">
        <v>853</v>
      </c>
      <c r="G3609" s="77" t="s">
        <v>7981</v>
      </c>
      <c r="I3609"/>
      <c r="L3609" s="83"/>
    </row>
    <row r="3610" spans="1:12" x14ac:dyDescent="0.3">
      <c r="A3610" s="77" t="s">
        <v>7983</v>
      </c>
      <c r="B3610" s="77" t="s">
        <v>7984</v>
      </c>
      <c r="C3610" s="77" t="s">
        <v>868</v>
      </c>
      <c r="D3610" s="79"/>
      <c r="F3610" s="77" t="s">
        <v>868</v>
      </c>
      <c r="G3610" s="77" t="s">
        <v>7983</v>
      </c>
      <c r="I3610"/>
      <c r="L3610" s="83"/>
    </row>
    <row r="3611" spans="1:12" x14ac:dyDescent="0.3">
      <c r="A3611" s="77" t="s">
        <v>7985</v>
      </c>
      <c r="B3611" s="77" t="s">
        <v>7986</v>
      </c>
      <c r="C3611" s="77" t="s">
        <v>794</v>
      </c>
      <c r="D3611" s="79"/>
      <c r="F3611" s="77" t="s">
        <v>794</v>
      </c>
      <c r="G3611" s="77" t="s">
        <v>7985</v>
      </c>
      <c r="I3611"/>
      <c r="L3611" s="83"/>
    </row>
    <row r="3612" spans="1:12" x14ac:dyDescent="0.3">
      <c r="A3612" s="77" t="s">
        <v>7987</v>
      </c>
      <c r="B3612" s="77" t="s">
        <v>7988</v>
      </c>
      <c r="C3612" s="77" t="s">
        <v>868</v>
      </c>
      <c r="D3612" s="79"/>
      <c r="F3612" s="77" t="s">
        <v>868</v>
      </c>
      <c r="G3612" s="77" t="s">
        <v>7987</v>
      </c>
      <c r="I3612"/>
      <c r="L3612" s="83"/>
    </row>
    <row r="3613" spans="1:12" x14ac:dyDescent="0.3">
      <c r="A3613" s="77" t="s">
        <v>7989</v>
      </c>
      <c r="B3613" s="77" t="s">
        <v>7990</v>
      </c>
      <c r="C3613" s="77" t="s">
        <v>829</v>
      </c>
      <c r="D3613" s="79"/>
      <c r="F3613" s="77" t="s">
        <v>829</v>
      </c>
      <c r="G3613" s="77" t="s">
        <v>7989</v>
      </c>
      <c r="I3613"/>
      <c r="L3613" s="83"/>
    </row>
    <row r="3614" spans="1:12" x14ac:dyDescent="0.3">
      <c r="A3614" s="77" t="s">
        <v>7991</v>
      </c>
      <c r="B3614" s="77" t="s">
        <v>7992</v>
      </c>
      <c r="C3614" s="77" t="s">
        <v>809</v>
      </c>
      <c r="D3614" s="79"/>
      <c r="F3614" s="77" t="s">
        <v>809</v>
      </c>
      <c r="G3614" s="77" t="s">
        <v>7991</v>
      </c>
      <c r="I3614"/>
      <c r="L3614" s="83"/>
    </row>
    <row r="3615" spans="1:12" x14ac:dyDescent="0.3">
      <c r="A3615" s="77" t="s">
        <v>7993</v>
      </c>
      <c r="B3615" s="77" t="s">
        <v>7994</v>
      </c>
      <c r="C3615" s="77" t="s">
        <v>707</v>
      </c>
      <c r="D3615" s="79"/>
      <c r="F3615" s="77" t="s">
        <v>707</v>
      </c>
      <c r="G3615" s="77" t="s">
        <v>7993</v>
      </c>
      <c r="I3615"/>
      <c r="L3615" s="83"/>
    </row>
    <row r="3616" spans="1:12" x14ac:dyDescent="0.3">
      <c r="A3616" s="77" t="s">
        <v>7995</v>
      </c>
      <c r="B3616" s="77" t="s">
        <v>7996</v>
      </c>
      <c r="C3616" s="77" t="s">
        <v>674</v>
      </c>
      <c r="D3616" s="79"/>
      <c r="F3616" s="77" t="s">
        <v>674</v>
      </c>
      <c r="G3616" s="77" t="s">
        <v>7995</v>
      </c>
      <c r="I3616"/>
      <c r="L3616" s="83"/>
    </row>
    <row r="3617" spans="1:12" x14ac:dyDescent="0.3">
      <c r="A3617" s="77" t="s">
        <v>7997</v>
      </c>
      <c r="B3617" s="77" t="s">
        <v>7998</v>
      </c>
      <c r="C3617" s="77" t="s">
        <v>729</v>
      </c>
      <c r="D3617" s="79"/>
      <c r="F3617" s="77" t="s">
        <v>729</v>
      </c>
      <c r="G3617" s="77" t="s">
        <v>7997</v>
      </c>
      <c r="I3617"/>
      <c r="L3617" s="83"/>
    </row>
    <row r="3618" spans="1:12" x14ac:dyDescent="0.3">
      <c r="A3618" s="77" t="s">
        <v>7999</v>
      </c>
      <c r="B3618" s="77" t="s">
        <v>8000</v>
      </c>
      <c r="C3618" s="77" t="s">
        <v>817</v>
      </c>
      <c r="D3618" s="79"/>
      <c r="F3618" s="77" t="s">
        <v>817</v>
      </c>
      <c r="G3618" s="77" t="s">
        <v>7999</v>
      </c>
      <c r="I3618"/>
      <c r="L3618" s="83"/>
    </row>
    <row r="3619" spans="1:12" x14ac:dyDescent="0.3">
      <c r="A3619" s="77" t="s">
        <v>8001</v>
      </c>
      <c r="B3619" s="77" t="s">
        <v>8002</v>
      </c>
      <c r="C3619" s="77" t="s">
        <v>960</v>
      </c>
      <c r="D3619" s="79"/>
      <c r="F3619" s="77" t="s">
        <v>960</v>
      </c>
      <c r="G3619" s="77" t="s">
        <v>8001</v>
      </c>
      <c r="I3619"/>
      <c r="L3619" s="83"/>
    </row>
    <row r="3620" spans="1:12" x14ac:dyDescent="0.3">
      <c r="A3620" s="77" t="s">
        <v>8003</v>
      </c>
      <c r="B3620" s="77" t="s">
        <v>8004</v>
      </c>
      <c r="C3620" s="77" t="s">
        <v>694</v>
      </c>
      <c r="D3620" s="79"/>
      <c r="F3620" s="77" t="s">
        <v>694</v>
      </c>
      <c r="G3620" s="77" t="s">
        <v>8003</v>
      </c>
      <c r="I3620"/>
      <c r="L3620" s="83"/>
    </row>
    <row r="3621" spans="1:12" x14ac:dyDescent="0.3">
      <c r="A3621" s="77" t="s">
        <v>8005</v>
      </c>
      <c r="B3621" s="77" t="s">
        <v>8006</v>
      </c>
      <c r="C3621" s="77" t="s">
        <v>746</v>
      </c>
      <c r="D3621" s="79"/>
      <c r="F3621" s="77" t="s">
        <v>746</v>
      </c>
      <c r="G3621" s="77" t="s">
        <v>8005</v>
      </c>
      <c r="I3621"/>
      <c r="L3621" s="83"/>
    </row>
    <row r="3622" spans="1:12" x14ac:dyDescent="0.3">
      <c r="A3622" s="77" t="s">
        <v>8007</v>
      </c>
      <c r="B3622" s="77" t="s">
        <v>8008</v>
      </c>
      <c r="C3622" s="77" t="s">
        <v>715</v>
      </c>
      <c r="D3622" s="79"/>
      <c r="F3622" s="77" t="s">
        <v>715</v>
      </c>
      <c r="G3622" s="77" t="s">
        <v>8007</v>
      </c>
      <c r="I3622"/>
      <c r="L3622" s="83"/>
    </row>
    <row r="3623" spans="1:12" x14ac:dyDescent="0.3">
      <c r="A3623" s="77" t="s">
        <v>8009</v>
      </c>
      <c r="B3623" s="77" t="s">
        <v>8010</v>
      </c>
      <c r="C3623" s="77" t="s">
        <v>926</v>
      </c>
      <c r="D3623" s="79"/>
      <c r="F3623" s="77" t="s">
        <v>926</v>
      </c>
      <c r="G3623" s="77" t="s">
        <v>8009</v>
      </c>
      <c r="I3623"/>
      <c r="L3623" s="83"/>
    </row>
    <row r="3624" spans="1:12" x14ac:dyDescent="0.3">
      <c r="A3624" s="77" t="s">
        <v>8011</v>
      </c>
      <c r="B3624" s="77" t="s">
        <v>8012</v>
      </c>
      <c r="C3624" s="77" t="s">
        <v>725</v>
      </c>
      <c r="D3624" s="79"/>
      <c r="F3624" s="77" t="s">
        <v>725</v>
      </c>
      <c r="G3624" s="77" t="s">
        <v>8011</v>
      </c>
      <c r="I3624"/>
      <c r="L3624" s="83"/>
    </row>
    <row r="3625" spans="1:12" x14ac:dyDescent="0.3">
      <c r="A3625" s="77" t="s">
        <v>8013</v>
      </c>
      <c r="B3625" s="77" t="s">
        <v>8014</v>
      </c>
      <c r="C3625" s="77" t="s">
        <v>770</v>
      </c>
      <c r="D3625" s="79"/>
      <c r="F3625" s="77" t="s">
        <v>770</v>
      </c>
      <c r="G3625" s="77" t="s">
        <v>8013</v>
      </c>
      <c r="I3625"/>
      <c r="L3625" s="83"/>
    </row>
    <row r="3626" spans="1:12" x14ac:dyDescent="0.3">
      <c r="A3626" s="77" t="s">
        <v>8015</v>
      </c>
      <c r="B3626" s="77" t="s">
        <v>8016</v>
      </c>
      <c r="C3626" s="77" t="s">
        <v>934</v>
      </c>
      <c r="D3626" s="79"/>
      <c r="F3626" s="77" t="s">
        <v>934</v>
      </c>
      <c r="G3626" s="77" t="s">
        <v>8015</v>
      </c>
      <c r="I3626"/>
      <c r="L3626" s="83"/>
    </row>
    <row r="3627" spans="1:12" x14ac:dyDescent="0.3">
      <c r="A3627" s="77" t="s">
        <v>8017</v>
      </c>
      <c r="B3627" s="77" t="s">
        <v>8018</v>
      </c>
      <c r="C3627" s="77" t="s">
        <v>782</v>
      </c>
      <c r="D3627" s="79"/>
      <c r="F3627" s="77" t="s">
        <v>782</v>
      </c>
      <c r="G3627" s="77" t="s">
        <v>8017</v>
      </c>
      <c r="I3627"/>
      <c r="L3627" s="83"/>
    </row>
    <row r="3628" spans="1:12" x14ac:dyDescent="0.3">
      <c r="A3628" s="77" t="s">
        <v>8019</v>
      </c>
      <c r="B3628" s="77" t="s">
        <v>8020</v>
      </c>
      <c r="C3628" s="77" t="s">
        <v>714</v>
      </c>
      <c r="D3628" s="79"/>
      <c r="F3628" s="77" t="s">
        <v>714</v>
      </c>
      <c r="G3628" s="77" t="s">
        <v>8019</v>
      </c>
      <c r="I3628"/>
      <c r="L3628" s="83"/>
    </row>
    <row r="3629" spans="1:12" x14ac:dyDescent="0.3">
      <c r="A3629" s="77" t="s">
        <v>8021</v>
      </c>
      <c r="B3629" s="77" t="s">
        <v>8022</v>
      </c>
      <c r="C3629" s="77" t="s">
        <v>714</v>
      </c>
      <c r="D3629" s="79"/>
      <c r="F3629" s="77" t="s">
        <v>714</v>
      </c>
      <c r="G3629" s="77" t="s">
        <v>8021</v>
      </c>
      <c r="I3629"/>
      <c r="L3629" s="83"/>
    </row>
    <row r="3630" spans="1:12" x14ac:dyDescent="0.3">
      <c r="A3630" s="77" t="s">
        <v>8023</v>
      </c>
      <c r="B3630" s="77" t="s">
        <v>8024</v>
      </c>
      <c r="C3630" s="77" t="s">
        <v>863</v>
      </c>
      <c r="D3630" s="79"/>
      <c r="F3630" s="77" t="s">
        <v>863</v>
      </c>
      <c r="G3630" s="77" t="s">
        <v>8023</v>
      </c>
      <c r="I3630"/>
      <c r="L3630" s="83"/>
    </row>
    <row r="3631" spans="1:12" x14ac:dyDescent="0.3">
      <c r="A3631" s="77" t="s">
        <v>8025</v>
      </c>
      <c r="B3631" s="77" t="s">
        <v>8026</v>
      </c>
      <c r="C3631" s="77" t="s">
        <v>922</v>
      </c>
      <c r="D3631" s="79"/>
      <c r="F3631" s="77" t="s">
        <v>922</v>
      </c>
      <c r="G3631" s="77" t="s">
        <v>8025</v>
      </c>
      <c r="I3631"/>
      <c r="L3631" s="83"/>
    </row>
    <row r="3632" spans="1:12" x14ac:dyDescent="0.3">
      <c r="A3632" s="77" t="s">
        <v>8027</v>
      </c>
      <c r="B3632" s="77" t="s">
        <v>8028</v>
      </c>
      <c r="C3632" s="77" t="s">
        <v>671</v>
      </c>
      <c r="D3632" s="79"/>
      <c r="F3632" s="77" t="s">
        <v>671</v>
      </c>
      <c r="G3632" s="77" t="s">
        <v>8027</v>
      </c>
      <c r="I3632"/>
      <c r="L3632" s="83"/>
    </row>
    <row r="3633" spans="1:12" x14ac:dyDescent="0.3">
      <c r="A3633" s="77" t="s">
        <v>8029</v>
      </c>
      <c r="B3633" s="77" t="s">
        <v>8030</v>
      </c>
      <c r="C3633" s="77" t="s">
        <v>850</v>
      </c>
      <c r="D3633" s="79"/>
      <c r="F3633" s="77" t="s">
        <v>850</v>
      </c>
      <c r="G3633" s="77" t="s">
        <v>8029</v>
      </c>
      <c r="I3633"/>
      <c r="L3633" s="83"/>
    </row>
    <row r="3634" spans="1:12" x14ac:dyDescent="0.3">
      <c r="A3634" s="77" t="s">
        <v>8031</v>
      </c>
      <c r="B3634" s="77" t="s">
        <v>8032</v>
      </c>
      <c r="C3634" s="77" t="s">
        <v>714</v>
      </c>
      <c r="D3634" s="79"/>
      <c r="F3634" s="77" t="s">
        <v>714</v>
      </c>
      <c r="G3634" s="77" t="s">
        <v>8031</v>
      </c>
      <c r="I3634"/>
      <c r="L3634" s="83"/>
    </row>
    <row r="3635" spans="1:12" x14ac:dyDescent="0.3">
      <c r="A3635" s="77" t="s">
        <v>8033</v>
      </c>
      <c r="B3635" s="77" t="s">
        <v>8034</v>
      </c>
      <c r="C3635" s="77" t="s">
        <v>885</v>
      </c>
      <c r="D3635" s="79"/>
      <c r="F3635" s="77" t="s">
        <v>885</v>
      </c>
      <c r="G3635" s="77" t="s">
        <v>8033</v>
      </c>
      <c r="I3635"/>
      <c r="L3635" s="83"/>
    </row>
    <row r="3636" spans="1:12" x14ac:dyDescent="0.3">
      <c r="A3636" s="77" t="s">
        <v>8035</v>
      </c>
      <c r="B3636" s="77" t="s">
        <v>8036</v>
      </c>
      <c r="C3636" s="77" t="s">
        <v>710</v>
      </c>
      <c r="D3636" s="79"/>
      <c r="F3636" s="77" t="s">
        <v>710</v>
      </c>
      <c r="G3636" s="77" t="s">
        <v>8035</v>
      </c>
      <c r="I3636"/>
      <c r="L3636" s="83"/>
    </row>
    <row r="3637" spans="1:12" x14ac:dyDescent="0.3">
      <c r="A3637" s="77" t="s">
        <v>8037</v>
      </c>
      <c r="B3637" s="77" t="s">
        <v>8038</v>
      </c>
      <c r="C3637" s="77" t="s">
        <v>694</v>
      </c>
      <c r="D3637" s="79"/>
      <c r="F3637" s="77" t="s">
        <v>694</v>
      </c>
      <c r="G3637" s="77" t="s">
        <v>8037</v>
      </c>
      <c r="I3637"/>
      <c r="L3637" s="83"/>
    </row>
    <row r="3638" spans="1:12" x14ac:dyDescent="0.3">
      <c r="A3638" s="77" t="s">
        <v>8039</v>
      </c>
      <c r="B3638" s="77" t="s">
        <v>8040</v>
      </c>
      <c r="C3638" s="77" t="s">
        <v>868</v>
      </c>
      <c r="D3638" s="79"/>
      <c r="F3638" s="77" t="s">
        <v>868</v>
      </c>
      <c r="G3638" s="77" t="s">
        <v>8039</v>
      </c>
      <c r="I3638"/>
      <c r="L3638" s="83"/>
    </row>
    <row r="3639" spans="1:12" x14ac:dyDescent="0.3">
      <c r="A3639" s="77" t="s">
        <v>8041</v>
      </c>
      <c r="B3639" s="77" t="s">
        <v>8042</v>
      </c>
      <c r="C3639" s="77" t="s">
        <v>711</v>
      </c>
      <c r="D3639" s="79"/>
      <c r="F3639" s="77" t="s">
        <v>711</v>
      </c>
      <c r="G3639" s="77" t="s">
        <v>8041</v>
      </c>
      <c r="I3639"/>
      <c r="L3639" s="83"/>
    </row>
    <row r="3640" spans="1:12" x14ac:dyDescent="0.3">
      <c r="A3640" s="77" t="s">
        <v>8043</v>
      </c>
      <c r="B3640" s="77" t="s">
        <v>8044</v>
      </c>
      <c r="C3640" s="77" t="s">
        <v>925</v>
      </c>
      <c r="D3640" s="79"/>
      <c r="F3640" s="77" t="s">
        <v>925</v>
      </c>
      <c r="G3640" s="77" t="s">
        <v>8043</v>
      </c>
      <c r="I3640"/>
      <c r="L3640" s="83"/>
    </row>
    <row r="3641" spans="1:12" x14ac:dyDescent="0.3">
      <c r="A3641" s="77" t="s">
        <v>8045</v>
      </c>
      <c r="B3641" s="77" t="s">
        <v>8046</v>
      </c>
      <c r="C3641" s="77" t="s">
        <v>743</v>
      </c>
      <c r="D3641" s="79"/>
      <c r="F3641" s="77" t="s">
        <v>743</v>
      </c>
      <c r="G3641" s="77" t="s">
        <v>8045</v>
      </c>
      <c r="I3641"/>
      <c r="L3641" s="83"/>
    </row>
    <row r="3642" spans="1:12" x14ac:dyDescent="0.3">
      <c r="A3642" s="77" t="s">
        <v>8047</v>
      </c>
      <c r="B3642" s="77" t="s">
        <v>8048</v>
      </c>
      <c r="C3642" s="77" t="s">
        <v>809</v>
      </c>
      <c r="D3642" s="79"/>
      <c r="F3642" s="77" t="s">
        <v>809</v>
      </c>
      <c r="G3642" s="77" t="s">
        <v>8047</v>
      </c>
      <c r="I3642"/>
      <c r="L3642" s="83"/>
    </row>
    <row r="3643" spans="1:12" x14ac:dyDescent="0.3">
      <c r="A3643" s="77" t="s">
        <v>8049</v>
      </c>
      <c r="B3643" s="77" t="s">
        <v>8050</v>
      </c>
      <c r="C3643" s="77" t="s">
        <v>736</v>
      </c>
      <c r="D3643" s="79"/>
      <c r="F3643" s="77" t="s">
        <v>736</v>
      </c>
      <c r="G3643" s="77" t="s">
        <v>8049</v>
      </c>
      <c r="I3643"/>
      <c r="L3643" s="83"/>
    </row>
    <row r="3644" spans="1:12" x14ac:dyDescent="0.3">
      <c r="A3644" s="77" t="s">
        <v>8051</v>
      </c>
      <c r="B3644" s="77" t="s">
        <v>8052</v>
      </c>
      <c r="C3644" s="77" t="s">
        <v>686</v>
      </c>
      <c r="D3644" s="79"/>
      <c r="F3644" s="77" t="s">
        <v>686</v>
      </c>
      <c r="G3644" s="77" t="s">
        <v>8051</v>
      </c>
      <c r="I3644"/>
      <c r="L3644" s="83"/>
    </row>
    <row r="3645" spans="1:12" x14ac:dyDescent="0.3">
      <c r="A3645" s="77" t="s">
        <v>8053</v>
      </c>
      <c r="B3645" s="77" t="s">
        <v>8054</v>
      </c>
      <c r="C3645" s="77" t="s">
        <v>746</v>
      </c>
      <c r="D3645" s="79"/>
      <c r="F3645" s="77" t="s">
        <v>746</v>
      </c>
      <c r="G3645" s="77" t="s">
        <v>8053</v>
      </c>
      <c r="I3645"/>
      <c r="L3645" s="83"/>
    </row>
    <row r="3646" spans="1:12" x14ac:dyDescent="0.3">
      <c r="A3646" s="77" t="s">
        <v>8055</v>
      </c>
      <c r="B3646" s="77" t="s">
        <v>8056</v>
      </c>
      <c r="C3646" s="77" t="s">
        <v>922</v>
      </c>
      <c r="D3646" s="79"/>
      <c r="F3646" s="77" t="s">
        <v>922</v>
      </c>
      <c r="G3646" s="77" t="s">
        <v>8055</v>
      </c>
      <c r="I3646"/>
      <c r="L3646" s="83"/>
    </row>
    <row r="3647" spans="1:12" x14ac:dyDescent="0.3">
      <c r="A3647" s="77" t="s">
        <v>8057</v>
      </c>
      <c r="B3647" s="77" t="s">
        <v>8058</v>
      </c>
      <c r="C3647" s="77" t="s">
        <v>707</v>
      </c>
      <c r="D3647" s="79"/>
      <c r="F3647" s="77" t="s">
        <v>707</v>
      </c>
      <c r="G3647" s="77" t="s">
        <v>8057</v>
      </c>
      <c r="I3647"/>
      <c r="L3647" s="83"/>
    </row>
    <row r="3648" spans="1:12" x14ac:dyDescent="0.3">
      <c r="A3648" s="77" t="s">
        <v>8059</v>
      </c>
      <c r="B3648" s="77" t="s">
        <v>8060</v>
      </c>
      <c r="C3648" s="77" t="s">
        <v>782</v>
      </c>
      <c r="D3648" s="79"/>
      <c r="F3648" s="77" t="s">
        <v>782</v>
      </c>
      <c r="G3648" s="77" t="s">
        <v>8059</v>
      </c>
      <c r="I3648"/>
      <c r="L3648" s="83"/>
    </row>
    <row r="3649" spans="1:12" x14ac:dyDescent="0.3">
      <c r="A3649" s="77" t="s">
        <v>8061</v>
      </c>
      <c r="B3649" s="77" t="s">
        <v>8062</v>
      </c>
      <c r="C3649" s="77" t="s">
        <v>714</v>
      </c>
      <c r="D3649" s="79"/>
      <c r="F3649" s="77" t="s">
        <v>714</v>
      </c>
      <c r="G3649" s="77" t="s">
        <v>8061</v>
      </c>
      <c r="I3649"/>
      <c r="L3649" s="83"/>
    </row>
    <row r="3650" spans="1:12" x14ac:dyDescent="0.3">
      <c r="A3650" s="77" t="s">
        <v>8063</v>
      </c>
      <c r="B3650" s="77" t="s">
        <v>8064</v>
      </c>
      <c r="C3650" s="77" t="s">
        <v>940</v>
      </c>
      <c r="D3650" s="79"/>
      <c r="F3650" s="77" t="s">
        <v>940</v>
      </c>
      <c r="G3650" s="77" t="s">
        <v>8063</v>
      </c>
      <c r="I3650"/>
      <c r="L3650" s="83"/>
    </row>
    <row r="3651" spans="1:12" x14ac:dyDescent="0.3">
      <c r="A3651" s="77" t="s">
        <v>8065</v>
      </c>
      <c r="B3651" s="77" t="s">
        <v>8066</v>
      </c>
      <c r="C3651" s="77" t="s">
        <v>868</v>
      </c>
      <c r="D3651" s="79"/>
      <c r="F3651" s="77" t="s">
        <v>868</v>
      </c>
      <c r="G3651" s="77" t="s">
        <v>8065</v>
      </c>
      <c r="I3651"/>
      <c r="L3651" s="83"/>
    </row>
    <row r="3652" spans="1:12" x14ac:dyDescent="0.3">
      <c r="A3652" s="77" t="s">
        <v>8067</v>
      </c>
      <c r="B3652" s="77" t="s">
        <v>8068</v>
      </c>
      <c r="C3652" s="77" t="s">
        <v>674</v>
      </c>
      <c r="D3652" s="79"/>
      <c r="F3652" s="77" t="s">
        <v>674</v>
      </c>
      <c r="G3652" s="77" t="s">
        <v>8067</v>
      </c>
      <c r="I3652"/>
      <c r="L3652" s="83"/>
    </row>
    <row r="3653" spans="1:12" x14ac:dyDescent="0.3">
      <c r="A3653" s="77" t="s">
        <v>8069</v>
      </c>
      <c r="B3653" s="77" t="s">
        <v>8070</v>
      </c>
      <c r="C3653" s="77" t="s">
        <v>743</v>
      </c>
      <c r="D3653" s="79"/>
      <c r="F3653" s="77" t="s">
        <v>743</v>
      </c>
      <c r="G3653" s="77" t="s">
        <v>8069</v>
      </c>
      <c r="I3653"/>
      <c r="L3653" s="83"/>
    </row>
    <row r="3654" spans="1:12" x14ac:dyDescent="0.3">
      <c r="A3654" s="77" t="s">
        <v>8071</v>
      </c>
      <c r="B3654" s="77" t="s">
        <v>8072</v>
      </c>
      <c r="C3654" s="77" t="s">
        <v>809</v>
      </c>
      <c r="D3654" s="79"/>
      <c r="F3654" s="77" t="s">
        <v>809</v>
      </c>
      <c r="G3654" s="77" t="s">
        <v>8071</v>
      </c>
      <c r="I3654"/>
      <c r="L3654" s="83"/>
    </row>
    <row r="3655" spans="1:12" x14ac:dyDescent="0.3">
      <c r="A3655" s="77" t="s">
        <v>8073</v>
      </c>
      <c r="B3655" s="77" t="s">
        <v>8074</v>
      </c>
      <c r="C3655" s="77" t="s">
        <v>667</v>
      </c>
      <c r="D3655" s="79"/>
      <c r="F3655" s="77" t="s">
        <v>667</v>
      </c>
      <c r="G3655" s="77" t="s">
        <v>8073</v>
      </c>
      <c r="I3655"/>
      <c r="L3655" s="83"/>
    </row>
    <row r="3656" spans="1:12" x14ac:dyDescent="0.3">
      <c r="A3656" s="77" t="s">
        <v>8075</v>
      </c>
      <c r="B3656" s="77" t="s">
        <v>8076</v>
      </c>
      <c r="C3656" s="77" t="s">
        <v>837</v>
      </c>
      <c r="D3656" s="79"/>
      <c r="F3656" s="77" t="s">
        <v>837</v>
      </c>
      <c r="G3656" s="77" t="s">
        <v>8075</v>
      </c>
      <c r="I3656"/>
      <c r="L3656" s="83"/>
    </row>
    <row r="3657" spans="1:12" x14ac:dyDescent="0.3">
      <c r="A3657" s="77" t="s">
        <v>8077</v>
      </c>
      <c r="B3657" s="77" t="s">
        <v>8078</v>
      </c>
      <c r="C3657" s="77" t="s">
        <v>840</v>
      </c>
      <c r="D3657" s="79"/>
      <c r="F3657" s="77" t="s">
        <v>840</v>
      </c>
      <c r="G3657" s="77" t="s">
        <v>8077</v>
      </c>
      <c r="I3657"/>
      <c r="L3657" s="83"/>
    </row>
    <row r="3658" spans="1:12" x14ac:dyDescent="0.3">
      <c r="A3658" s="77" t="s">
        <v>8079</v>
      </c>
      <c r="B3658" s="77" t="s">
        <v>8080</v>
      </c>
      <c r="C3658" s="77" t="s">
        <v>739</v>
      </c>
      <c r="D3658" s="79"/>
      <c r="F3658" s="77" t="s">
        <v>739</v>
      </c>
      <c r="G3658" s="77" t="s">
        <v>8079</v>
      </c>
      <c r="I3658"/>
      <c r="L3658" s="83"/>
    </row>
    <row r="3659" spans="1:12" x14ac:dyDescent="0.3">
      <c r="A3659" s="77" t="s">
        <v>8081</v>
      </c>
      <c r="B3659" s="77" t="s">
        <v>8082</v>
      </c>
      <c r="C3659" s="77" t="s">
        <v>674</v>
      </c>
      <c r="D3659" s="79"/>
      <c r="F3659" s="77" t="s">
        <v>674</v>
      </c>
      <c r="G3659" s="77" t="s">
        <v>8081</v>
      </c>
      <c r="I3659"/>
      <c r="L3659" s="83"/>
    </row>
    <row r="3660" spans="1:12" x14ac:dyDescent="0.3">
      <c r="A3660" s="77" t="s">
        <v>8083</v>
      </c>
      <c r="B3660" s="77" t="s">
        <v>8084</v>
      </c>
      <c r="C3660" s="77" t="s">
        <v>674</v>
      </c>
      <c r="D3660" s="79"/>
      <c r="F3660" s="77" t="s">
        <v>674</v>
      </c>
      <c r="G3660" s="77" t="s">
        <v>8083</v>
      </c>
      <c r="I3660"/>
      <c r="L3660" s="83"/>
    </row>
    <row r="3661" spans="1:12" x14ac:dyDescent="0.3">
      <c r="A3661" s="77" t="s">
        <v>8085</v>
      </c>
      <c r="B3661" s="77" t="s">
        <v>8086</v>
      </c>
      <c r="C3661" s="77" t="s">
        <v>960</v>
      </c>
      <c r="D3661" s="79"/>
      <c r="F3661" s="77" t="s">
        <v>960</v>
      </c>
      <c r="G3661" s="77" t="s">
        <v>8085</v>
      </c>
      <c r="I3661"/>
      <c r="L3661" s="83"/>
    </row>
    <row r="3662" spans="1:12" x14ac:dyDescent="0.3">
      <c r="A3662" s="77" t="s">
        <v>8087</v>
      </c>
      <c r="B3662" s="77" t="s">
        <v>8088</v>
      </c>
      <c r="C3662" s="77" t="s">
        <v>925</v>
      </c>
      <c r="D3662" s="79"/>
      <c r="F3662" s="77" t="s">
        <v>925</v>
      </c>
      <c r="G3662" s="77" t="s">
        <v>8087</v>
      </c>
      <c r="I3662"/>
      <c r="L3662" s="83"/>
    </row>
    <row r="3663" spans="1:12" x14ac:dyDescent="0.3">
      <c r="A3663" s="77" t="s">
        <v>8089</v>
      </c>
      <c r="B3663" s="77" t="s">
        <v>8090</v>
      </c>
      <c r="C3663" s="77" t="s">
        <v>903</v>
      </c>
      <c r="D3663" s="79"/>
      <c r="F3663" s="77" t="s">
        <v>903</v>
      </c>
      <c r="G3663" s="77" t="s">
        <v>8089</v>
      </c>
      <c r="I3663"/>
      <c r="L3663" s="83"/>
    </row>
    <row r="3664" spans="1:12" x14ac:dyDescent="0.3">
      <c r="A3664" s="77" t="s">
        <v>8091</v>
      </c>
      <c r="B3664" s="77" t="s">
        <v>8092</v>
      </c>
      <c r="C3664" s="77" t="s">
        <v>925</v>
      </c>
      <c r="D3664" s="79"/>
      <c r="F3664" s="77" t="s">
        <v>925</v>
      </c>
      <c r="G3664" s="77" t="s">
        <v>8091</v>
      </c>
      <c r="I3664"/>
      <c r="L3664" s="83"/>
    </row>
    <row r="3665" spans="1:12" x14ac:dyDescent="0.3">
      <c r="A3665" s="77" t="s">
        <v>8093</v>
      </c>
      <c r="B3665" s="77" t="s">
        <v>8094</v>
      </c>
      <c r="C3665" s="77" t="s">
        <v>679</v>
      </c>
      <c r="D3665" s="79"/>
      <c r="F3665" s="77" t="s">
        <v>679</v>
      </c>
      <c r="G3665" s="77" t="s">
        <v>8093</v>
      </c>
      <c r="I3665"/>
      <c r="L3665" s="83"/>
    </row>
    <row r="3666" spans="1:12" x14ac:dyDescent="0.3">
      <c r="A3666" s="77" t="s">
        <v>8095</v>
      </c>
      <c r="B3666" s="77" t="s">
        <v>8096</v>
      </c>
      <c r="C3666" s="77" t="s">
        <v>715</v>
      </c>
      <c r="D3666" s="79"/>
      <c r="F3666" s="77" t="s">
        <v>715</v>
      </c>
      <c r="G3666" s="77" t="s">
        <v>8095</v>
      </c>
      <c r="I3666"/>
      <c r="L3666" s="83"/>
    </row>
    <row r="3667" spans="1:12" x14ac:dyDescent="0.3">
      <c r="A3667" s="77" t="s">
        <v>8097</v>
      </c>
      <c r="B3667" s="77" t="s">
        <v>8098</v>
      </c>
      <c r="C3667" s="77" t="s">
        <v>719</v>
      </c>
      <c r="D3667" s="79"/>
      <c r="F3667" s="77" t="s">
        <v>719</v>
      </c>
      <c r="G3667" s="77" t="s">
        <v>8097</v>
      </c>
      <c r="I3667"/>
      <c r="L3667" s="83"/>
    </row>
    <row r="3668" spans="1:12" x14ac:dyDescent="0.3">
      <c r="A3668" s="77" t="s">
        <v>8099</v>
      </c>
      <c r="B3668" s="77" t="s">
        <v>8100</v>
      </c>
      <c r="C3668" s="77" t="s">
        <v>767</v>
      </c>
      <c r="D3668" s="79"/>
      <c r="F3668" s="77" t="s">
        <v>767</v>
      </c>
      <c r="G3668" s="77" t="s">
        <v>8099</v>
      </c>
      <c r="I3668"/>
      <c r="L3668" s="83"/>
    </row>
    <row r="3669" spans="1:12" x14ac:dyDescent="0.3">
      <c r="A3669" s="77" t="s">
        <v>8101</v>
      </c>
      <c r="B3669" s="77" t="s">
        <v>8102</v>
      </c>
      <c r="C3669" s="77" t="s">
        <v>694</v>
      </c>
      <c r="D3669" s="79"/>
      <c r="F3669" s="77" t="s">
        <v>694</v>
      </c>
      <c r="G3669" s="77" t="s">
        <v>8101</v>
      </c>
      <c r="I3669"/>
      <c r="L3669" s="83"/>
    </row>
    <row r="3670" spans="1:12" x14ac:dyDescent="0.3">
      <c r="A3670" s="77" t="s">
        <v>8103</v>
      </c>
      <c r="B3670" s="77" t="s">
        <v>8104</v>
      </c>
      <c r="C3670" s="77" t="s">
        <v>666</v>
      </c>
      <c r="D3670" s="79"/>
      <c r="F3670" s="77" t="s">
        <v>666</v>
      </c>
      <c r="G3670" s="77" t="s">
        <v>8103</v>
      </c>
      <c r="I3670"/>
      <c r="L3670" s="83"/>
    </row>
    <row r="3671" spans="1:12" x14ac:dyDescent="0.3">
      <c r="A3671" s="77" t="s">
        <v>8105</v>
      </c>
      <c r="B3671" s="77" t="s">
        <v>8106</v>
      </c>
      <c r="C3671" s="77" t="s">
        <v>674</v>
      </c>
      <c r="D3671" s="79"/>
      <c r="F3671" s="77" t="s">
        <v>674</v>
      </c>
      <c r="G3671" s="77" t="s">
        <v>8105</v>
      </c>
      <c r="I3671"/>
      <c r="L3671" s="83"/>
    </row>
    <row r="3672" spans="1:12" x14ac:dyDescent="0.3">
      <c r="A3672" s="77" t="s">
        <v>8107</v>
      </c>
      <c r="B3672" s="77" t="s">
        <v>8108</v>
      </c>
      <c r="C3672" s="77" t="s">
        <v>809</v>
      </c>
      <c r="D3672" s="79"/>
      <c r="F3672" s="77" t="s">
        <v>809</v>
      </c>
      <c r="G3672" s="77" t="s">
        <v>8107</v>
      </c>
      <c r="I3672"/>
      <c r="L3672" s="83"/>
    </row>
    <row r="3673" spans="1:12" x14ac:dyDescent="0.3">
      <c r="A3673" s="77" t="s">
        <v>8109</v>
      </c>
      <c r="B3673" s="77" t="s">
        <v>8110</v>
      </c>
      <c r="C3673" s="77" t="s">
        <v>714</v>
      </c>
      <c r="D3673" s="79"/>
      <c r="F3673" s="77" t="s">
        <v>714</v>
      </c>
      <c r="G3673" s="77" t="s">
        <v>8109</v>
      </c>
      <c r="I3673"/>
      <c r="L3673" s="83"/>
    </row>
    <row r="3674" spans="1:12" x14ac:dyDescent="0.3">
      <c r="A3674" s="77" t="s">
        <v>8111</v>
      </c>
      <c r="B3674" s="77" t="s">
        <v>8112</v>
      </c>
      <c r="C3674" s="77" t="s">
        <v>729</v>
      </c>
      <c r="D3674" s="79"/>
      <c r="F3674" s="77" t="s">
        <v>729</v>
      </c>
      <c r="G3674" s="77" t="s">
        <v>8111</v>
      </c>
      <c r="I3674"/>
      <c r="L3674" s="83"/>
    </row>
    <row r="3675" spans="1:12" x14ac:dyDescent="0.3">
      <c r="A3675" s="77" t="s">
        <v>8113</v>
      </c>
      <c r="B3675" s="77" t="s">
        <v>8114</v>
      </c>
      <c r="C3675" s="77" t="s">
        <v>740</v>
      </c>
      <c r="D3675" s="79"/>
      <c r="F3675" s="77" t="s">
        <v>740</v>
      </c>
      <c r="G3675" s="77" t="s">
        <v>8113</v>
      </c>
      <c r="I3675"/>
      <c r="L3675" s="83"/>
    </row>
    <row r="3676" spans="1:12" x14ac:dyDescent="0.3">
      <c r="A3676" s="77" t="s">
        <v>8115</v>
      </c>
      <c r="B3676" s="77" t="s">
        <v>8116</v>
      </c>
      <c r="C3676" s="77" t="s">
        <v>893</v>
      </c>
      <c r="D3676" s="79"/>
      <c r="F3676" s="77" t="s">
        <v>893</v>
      </c>
      <c r="G3676" s="77" t="s">
        <v>8115</v>
      </c>
      <c r="I3676"/>
      <c r="L3676" s="83"/>
    </row>
    <row r="3677" spans="1:12" x14ac:dyDescent="0.3">
      <c r="A3677" s="77" t="s">
        <v>8117</v>
      </c>
      <c r="B3677" s="77" t="s">
        <v>8118</v>
      </c>
      <c r="C3677" s="77" t="s">
        <v>739</v>
      </c>
      <c r="D3677" s="79"/>
      <c r="F3677" s="77" t="s">
        <v>739</v>
      </c>
      <c r="G3677" s="77" t="s">
        <v>8117</v>
      </c>
      <c r="I3677"/>
      <c r="L3677" s="83"/>
    </row>
    <row r="3678" spans="1:12" x14ac:dyDescent="0.3">
      <c r="A3678" s="77" t="s">
        <v>8119</v>
      </c>
      <c r="B3678" s="77" t="s">
        <v>8120</v>
      </c>
      <c r="C3678" s="77" t="s">
        <v>699</v>
      </c>
      <c r="D3678" s="79"/>
      <c r="F3678" s="77" t="s">
        <v>699</v>
      </c>
      <c r="G3678" s="77" t="s">
        <v>8119</v>
      </c>
      <c r="I3678"/>
      <c r="L3678" s="83"/>
    </row>
    <row r="3679" spans="1:12" x14ac:dyDescent="0.3">
      <c r="A3679" s="77" t="s">
        <v>8121</v>
      </c>
      <c r="B3679" s="77" t="s">
        <v>8122</v>
      </c>
      <c r="C3679" s="77" t="s">
        <v>809</v>
      </c>
      <c r="D3679" s="79"/>
      <c r="F3679" s="77" t="s">
        <v>809</v>
      </c>
      <c r="G3679" s="77" t="s">
        <v>8121</v>
      </c>
      <c r="I3679"/>
      <c r="L3679" s="83"/>
    </row>
    <row r="3680" spans="1:12" x14ac:dyDescent="0.3">
      <c r="A3680" s="77" t="s">
        <v>8123</v>
      </c>
      <c r="B3680" s="77" t="s">
        <v>8124</v>
      </c>
      <c r="C3680" s="77" t="s">
        <v>674</v>
      </c>
      <c r="D3680" s="79"/>
      <c r="F3680" s="77" t="s">
        <v>674</v>
      </c>
      <c r="G3680" s="77" t="s">
        <v>8123</v>
      </c>
      <c r="I3680"/>
      <c r="L3680" s="83"/>
    </row>
    <row r="3681" spans="1:12" x14ac:dyDescent="0.3">
      <c r="A3681" s="77" t="s">
        <v>8125</v>
      </c>
      <c r="B3681" s="77" t="s">
        <v>8126</v>
      </c>
      <c r="C3681" s="77" t="s">
        <v>893</v>
      </c>
      <c r="D3681" s="79"/>
      <c r="F3681" s="77" t="s">
        <v>893</v>
      </c>
      <c r="G3681" s="77" t="s">
        <v>8125</v>
      </c>
      <c r="I3681"/>
      <c r="L3681" s="83"/>
    </row>
    <row r="3682" spans="1:12" x14ac:dyDescent="0.3">
      <c r="A3682" s="77" t="s">
        <v>8127</v>
      </c>
      <c r="B3682" s="77" t="s">
        <v>8128</v>
      </c>
      <c r="C3682" s="77" t="s">
        <v>694</v>
      </c>
      <c r="D3682" s="79"/>
      <c r="F3682" s="77" t="s">
        <v>694</v>
      </c>
      <c r="G3682" s="77" t="s">
        <v>8127</v>
      </c>
      <c r="I3682"/>
      <c r="L3682" s="83"/>
    </row>
    <row r="3683" spans="1:12" x14ac:dyDescent="0.3">
      <c r="A3683" s="77" t="s">
        <v>8129</v>
      </c>
      <c r="B3683" s="77" t="s">
        <v>8130</v>
      </c>
      <c r="C3683" s="77" t="s">
        <v>746</v>
      </c>
      <c r="D3683" s="79"/>
      <c r="F3683" s="77" t="s">
        <v>746</v>
      </c>
      <c r="G3683" s="77" t="s">
        <v>8129</v>
      </c>
      <c r="I3683"/>
      <c r="L3683" s="83"/>
    </row>
    <row r="3684" spans="1:12" x14ac:dyDescent="0.3">
      <c r="A3684" s="77" t="s">
        <v>8131</v>
      </c>
      <c r="B3684" s="77" t="s">
        <v>8132</v>
      </c>
      <c r="C3684" s="77" t="s">
        <v>873</v>
      </c>
      <c r="D3684" s="79"/>
      <c r="F3684" s="77" t="s">
        <v>873</v>
      </c>
      <c r="G3684" s="77" t="s">
        <v>8131</v>
      </c>
      <c r="I3684"/>
      <c r="L3684" s="83"/>
    </row>
    <row r="3685" spans="1:12" x14ac:dyDescent="0.3">
      <c r="A3685" s="77" t="s">
        <v>8133</v>
      </c>
      <c r="B3685" s="77" t="s">
        <v>8134</v>
      </c>
      <c r="C3685" s="77" t="s">
        <v>940</v>
      </c>
      <c r="D3685" s="79"/>
      <c r="F3685" s="77" t="s">
        <v>940</v>
      </c>
      <c r="G3685" s="77" t="s">
        <v>8133</v>
      </c>
      <c r="I3685"/>
      <c r="L3685" s="83"/>
    </row>
    <row r="3686" spans="1:12" x14ac:dyDescent="0.3">
      <c r="A3686" s="77" t="s">
        <v>8135</v>
      </c>
      <c r="B3686" s="77" t="s">
        <v>8136</v>
      </c>
      <c r="C3686" s="77" t="s">
        <v>714</v>
      </c>
      <c r="D3686" s="79"/>
      <c r="F3686" s="77" t="s">
        <v>714</v>
      </c>
      <c r="G3686" s="77" t="s">
        <v>8135</v>
      </c>
      <c r="I3686"/>
      <c r="L3686" s="83"/>
    </row>
    <row r="3687" spans="1:12" x14ac:dyDescent="0.3">
      <c r="A3687" s="77" t="s">
        <v>8137</v>
      </c>
      <c r="B3687" s="77" t="s">
        <v>8138</v>
      </c>
      <c r="C3687" s="77" t="s">
        <v>694</v>
      </c>
      <c r="D3687" s="79"/>
      <c r="F3687" s="77" t="s">
        <v>694</v>
      </c>
      <c r="G3687" s="77" t="s">
        <v>8137</v>
      </c>
      <c r="I3687"/>
      <c r="L3687" s="83"/>
    </row>
    <row r="3688" spans="1:12" x14ac:dyDescent="0.3">
      <c r="A3688" s="77" t="s">
        <v>8139</v>
      </c>
      <c r="B3688" s="77" t="s">
        <v>8140</v>
      </c>
      <c r="C3688" s="77" t="s">
        <v>736</v>
      </c>
      <c r="D3688" s="79"/>
      <c r="F3688" s="77" t="s">
        <v>736</v>
      </c>
      <c r="G3688" s="77" t="s">
        <v>8139</v>
      </c>
      <c r="I3688"/>
      <c r="L3688" s="83"/>
    </row>
    <row r="3689" spans="1:12" x14ac:dyDescent="0.3">
      <c r="A3689" s="77" t="s">
        <v>8141</v>
      </c>
      <c r="B3689" s="77" t="s">
        <v>8142</v>
      </c>
      <c r="C3689" s="77" t="s">
        <v>919</v>
      </c>
      <c r="D3689" s="79"/>
      <c r="F3689" s="77" t="s">
        <v>919</v>
      </c>
      <c r="G3689" s="77" t="s">
        <v>8141</v>
      </c>
      <c r="I3689"/>
      <c r="L3689" s="83"/>
    </row>
    <row r="3690" spans="1:12" x14ac:dyDescent="0.3">
      <c r="A3690" s="77" t="s">
        <v>8143</v>
      </c>
      <c r="B3690" s="77" t="s">
        <v>8144</v>
      </c>
      <c r="C3690" s="77" t="s">
        <v>715</v>
      </c>
      <c r="D3690" s="79"/>
      <c r="F3690" s="77" t="s">
        <v>715</v>
      </c>
      <c r="G3690" s="77" t="s">
        <v>8143</v>
      </c>
      <c r="I3690"/>
      <c r="L3690" s="83"/>
    </row>
    <row r="3691" spans="1:12" x14ac:dyDescent="0.3">
      <c r="A3691" s="77" t="s">
        <v>8145</v>
      </c>
      <c r="B3691" s="77" t="s">
        <v>8146</v>
      </c>
      <c r="C3691" s="77" t="s">
        <v>674</v>
      </c>
      <c r="D3691" s="79"/>
      <c r="F3691" s="77" t="s">
        <v>674</v>
      </c>
      <c r="G3691" s="77" t="s">
        <v>8145</v>
      </c>
      <c r="I3691"/>
      <c r="L3691" s="83"/>
    </row>
    <row r="3692" spans="1:12" x14ac:dyDescent="0.3">
      <c r="A3692" s="77" t="s">
        <v>8147</v>
      </c>
      <c r="B3692" s="77" t="s">
        <v>8148</v>
      </c>
      <c r="C3692" s="77" t="s">
        <v>940</v>
      </c>
      <c r="D3692" s="79"/>
      <c r="F3692" s="77" t="s">
        <v>940</v>
      </c>
      <c r="G3692" s="77" t="s">
        <v>8147</v>
      </c>
      <c r="I3692"/>
      <c r="L3692" s="83"/>
    </row>
    <row r="3693" spans="1:12" x14ac:dyDescent="0.3">
      <c r="A3693" s="77" t="s">
        <v>8149</v>
      </c>
      <c r="B3693" s="77" t="s">
        <v>8150</v>
      </c>
      <c r="C3693" s="77" t="s">
        <v>812</v>
      </c>
      <c r="D3693" s="79"/>
      <c r="F3693" s="77" t="s">
        <v>812</v>
      </c>
      <c r="G3693" s="77" t="s">
        <v>8149</v>
      </c>
      <c r="I3693"/>
      <c r="L3693" s="83"/>
    </row>
    <row r="3694" spans="1:12" x14ac:dyDescent="0.3">
      <c r="A3694" s="77" t="s">
        <v>8151</v>
      </c>
      <c r="B3694" s="77" t="s">
        <v>8152</v>
      </c>
      <c r="C3694" s="77" t="s">
        <v>960</v>
      </c>
      <c r="D3694" s="79"/>
      <c r="F3694" s="77" t="s">
        <v>960</v>
      </c>
      <c r="G3694" s="77" t="s">
        <v>8151</v>
      </c>
      <c r="I3694"/>
      <c r="L3694" s="83"/>
    </row>
    <row r="3695" spans="1:12" x14ac:dyDescent="0.3">
      <c r="A3695" s="77" t="s">
        <v>8153</v>
      </c>
      <c r="B3695" s="77" t="s">
        <v>8154</v>
      </c>
      <c r="C3695" s="77" t="s">
        <v>670</v>
      </c>
      <c r="D3695" s="79"/>
      <c r="F3695" s="77" t="s">
        <v>670</v>
      </c>
      <c r="G3695" s="77" t="s">
        <v>8153</v>
      </c>
      <c r="I3695"/>
      <c r="L3695" s="83"/>
    </row>
    <row r="3696" spans="1:12" x14ac:dyDescent="0.3">
      <c r="A3696" s="77" t="s">
        <v>8155</v>
      </c>
      <c r="B3696" s="77" t="s">
        <v>8156</v>
      </c>
      <c r="C3696" s="77" t="s">
        <v>782</v>
      </c>
      <c r="D3696" s="79"/>
      <c r="F3696" s="77" t="s">
        <v>782</v>
      </c>
      <c r="G3696" s="77" t="s">
        <v>8155</v>
      </c>
      <c r="I3696"/>
      <c r="L3696" s="83"/>
    </row>
    <row r="3697" spans="1:12" x14ac:dyDescent="0.3">
      <c r="A3697" s="77" t="s">
        <v>8157</v>
      </c>
      <c r="B3697" s="77" t="s">
        <v>8158</v>
      </c>
      <c r="C3697" s="77" t="s">
        <v>934</v>
      </c>
      <c r="D3697" s="79"/>
      <c r="F3697" s="77" t="s">
        <v>934</v>
      </c>
      <c r="G3697" s="77" t="s">
        <v>8157</v>
      </c>
      <c r="I3697"/>
      <c r="L3697" s="83"/>
    </row>
    <row r="3698" spans="1:12" x14ac:dyDescent="0.3">
      <c r="A3698" s="77" t="s">
        <v>8159</v>
      </c>
      <c r="B3698" s="77" t="s">
        <v>8160</v>
      </c>
      <c r="C3698" s="77" t="s">
        <v>722</v>
      </c>
      <c r="D3698" s="79"/>
      <c r="F3698" s="77" t="s">
        <v>722</v>
      </c>
      <c r="G3698" s="77" t="s">
        <v>8159</v>
      </c>
      <c r="I3698"/>
      <c r="L3698" s="83"/>
    </row>
    <row r="3699" spans="1:12" x14ac:dyDescent="0.3">
      <c r="A3699" s="77" t="s">
        <v>8161</v>
      </c>
      <c r="B3699" s="77" t="s">
        <v>8162</v>
      </c>
      <c r="C3699" s="77" t="s">
        <v>931</v>
      </c>
      <c r="D3699" s="79"/>
      <c r="F3699" s="77" t="s">
        <v>931</v>
      </c>
      <c r="G3699" s="77" t="s">
        <v>8161</v>
      </c>
      <c r="I3699"/>
      <c r="L3699" s="83"/>
    </row>
    <row r="3700" spans="1:12" x14ac:dyDescent="0.3">
      <c r="A3700" s="77" t="s">
        <v>8163</v>
      </c>
      <c r="B3700" s="77" t="s">
        <v>8164</v>
      </c>
      <c r="C3700" s="77" t="s">
        <v>695</v>
      </c>
      <c r="D3700" s="79"/>
      <c r="F3700" s="77" t="s">
        <v>695</v>
      </c>
      <c r="G3700" s="77" t="s">
        <v>8163</v>
      </c>
      <c r="I3700"/>
      <c r="L3700" s="83"/>
    </row>
    <row r="3701" spans="1:12" x14ac:dyDescent="0.3">
      <c r="A3701" s="77" t="s">
        <v>8165</v>
      </c>
      <c r="B3701" s="77" t="s">
        <v>8166</v>
      </c>
      <c r="C3701" s="77" t="s">
        <v>868</v>
      </c>
      <c r="D3701" s="79"/>
      <c r="F3701" s="77" t="s">
        <v>868</v>
      </c>
      <c r="G3701" s="77" t="s">
        <v>8165</v>
      </c>
      <c r="I3701"/>
      <c r="L3701" s="83"/>
    </row>
    <row r="3702" spans="1:12" x14ac:dyDescent="0.3">
      <c r="A3702" s="77" t="s">
        <v>8167</v>
      </c>
      <c r="B3702" s="77" t="s">
        <v>8168</v>
      </c>
      <c r="C3702" s="77" t="s">
        <v>694</v>
      </c>
      <c r="D3702" s="79"/>
      <c r="F3702" s="77" t="s">
        <v>694</v>
      </c>
      <c r="G3702" s="77" t="s">
        <v>8167</v>
      </c>
      <c r="I3702"/>
      <c r="L3702" s="83"/>
    </row>
    <row r="3703" spans="1:12" x14ac:dyDescent="0.3">
      <c r="A3703" s="77" t="s">
        <v>8169</v>
      </c>
      <c r="B3703" s="77" t="s">
        <v>8170</v>
      </c>
      <c r="C3703" s="77" t="s">
        <v>674</v>
      </c>
      <c r="D3703" s="79"/>
      <c r="F3703" s="77" t="s">
        <v>674</v>
      </c>
      <c r="G3703" s="77" t="s">
        <v>8169</v>
      </c>
      <c r="I3703"/>
      <c r="L3703" s="83"/>
    </row>
    <row r="3704" spans="1:12" x14ac:dyDescent="0.3">
      <c r="A3704" s="77" t="s">
        <v>8171</v>
      </c>
      <c r="B3704" s="77" t="s">
        <v>8172</v>
      </c>
      <c r="C3704" s="77" t="s">
        <v>707</v>
      </c>
      <c r="D3704" s="79"/>
      <c r="F3704" s="77" t="s">
        <v>707</v>
      </c>
      <c r="G3704" s="77" t="s">
        <v>8171</v>
      </c>
      <c r="I3704"/>
      <c r="L3704" s="83"/>
    </row>
    <row r="3705" spans="1:12" x14ac:dyDescent="0.3">
      <c r="A3705" s="77" t="s">
        <v>8173</v>
      </c>
      <c r="B3705" s="77" t="s">
        <v>8174</v>
      </c>
      <c r="C3705" s="77" t="s">
        <v>853</v>
      </c>
      <c r="D3705" s="79"/>
      <c r="F3705" s="77" t="s">
        <v>853</v>
      </c>
      <c r="G3705" s="77" t="s">
        <v>8173</v>
      </c>
      <c r="I3705"/>
      <c r="L3705" s="83"/>
    </row>
    <row r="3706" spans="1:12" x14ac:dyDescent="0.3">
      <c r="A3706" s="77" t="s">
        <v>8175</v>
      </c>
      <c r="B3706" s="77" t="s">
        <v>8176</v>
      </c>
      <c r="C3706" s="77" t="s">
        <v>703</v>
      </c>
      <c r="D3706" s="79"/>
      <c r="F3706" s="77" t="s">
        <v>703</v>
      </c>
      <c r="G3706" s="77" t="s">
        <v>8175</v>
      </c>
      <c r="I3706"/>
      <c r="L3706" s="83"/>
    </row>
    <row r="3707" spans="1:12" x14ac:dyDescent="0.3">
      <c r="A3707" s="77" t="s">
        <v>8177</v>
      </c>
      <c r="B3707" s="77" t="s">
        <v>8178</v>
      </c>
      <c r="C3707" s="77" t="s">
        <v>846</v>
      </c>
      <c r="D3707" s="79"/>
      <c r="F3707" s="77" t="s">
        <v>846</v>
      </c>
      <c r="G3707" s="77" t="s">
        <v>8177</v>
      </c>
      <c r="I3707"/>
      <c r="L3707" s="83"/>
    </row>
    <row r="3708" spans="1:12" x14ac:dyDescent="0.3">
      <c r="A3708" s="77" t="s">
        <v>8179</v>
      </c>
      <c r="B3708" s="77" t="s">
        <v>8180</v>
      </c>
      <c r="C3708" s="77" t="s">
        <v>853</v>
      </c>
      <c r="D3708" s="79"/>
      <c r="F3708" s="77" t="s">
        <v>853</v>
      </c>
      <c r="G3708" s="77" t="s">
        <v>8179</v>
      </c>
      <c r="I3708"/>
      <c r="L3708" s="83"/>
    </row>
    <row r="3709" spans="1:12" x14ac:dyDescent="0.3">
      <c r="A3709" s="77" t="s">
        <v>8181</v>
      </c>
      <c r="B3709" s="77" t="s">
        <v>8182</v>
      </c>
      <c r="C3709" s="77" t="s">
        <v>853</v>
      </c>
      <c r="D3709" s="79"/>
      <c r="F3709" s="77" t="s">
        <v>853</v>
      </c>
      <c r="G3709" s="77" t="s">
        <v>8181</v>
      </c>
      <c r="I3709"/>
      <c r="L3709" s="83"/>
    </row>
    <row r="3710" spans="1:12" x14ac:dyDescent="0.3">
      <c r="A3710" s="77" t="s">
        <v>8183</v>
      </c>
      <c r="B3710" s="77" t="s">
        <v>8184</v>
      </c>
      <c r="C3710" s="77" t="s">
        <v>670</v>
      </c>
      <c r="D3710" s="79"/>
      <c r="F3710" s="77" t="s">
        <v>670</v>
      </c>
      <c r="G3710" s="77" t="s">
        <v>8183</v>
      </c>
      <c r="I3710"/>
      <c r="L3710" s="83"/>
    </row>
    <row r="3711" spans="1:12" x14ac:dyDescent="0.3">
      <c r="A3711" s="77" t="s">
        <v>8185</v>
      </c>
      <c r="B3711" s="77" t="s">
        <v>8186</v>
      </c>
      <c r="C3711" s="77" t="s">
        <v>670</v>
      </c>
      <c r="D3711" s="79"/>
      <c r="F3711" s="77" t="s">
        <v>670</v>
      </c>
      <c r="G3711" s="77" t="s">
        <v>8185</v>
      </c>
      <c r="I3711"/>
      <c r="L3711" s="83"/>
    </row>
    <row r="3712" spans="1:12" x14ac:dyDescent="0.3">
      <c r="A3712" s="77" t="s">
        <v>8187</v>
      </c>
      <c r="B3712" s="77" t="s">
        <v>8188</v>
      </c>
      <c r="C3712" s="77" t="s">
        <v>853</v>
      </c>
      <c r="D3712" s="79"/>
      <c r="F3712" s="77" t="s">
        <v>853</v>
      </c>
      <c r="G3712" s="77" t="s">
        <v>8187</v>
      </c>
      <c r="I3712"/>
      <c r="L3712" s="83"/>
    </row>
    <row r="3713" spans="1:12" x14ac:dyDescent="0.3">
      <c r="A3713" s="77" t="s">
        <v>8189</v>
      </c>
      <c r="B3713" s="77" t="s">
        <v>8190</v>
      </c>
      <c r="C3713" s="77" t="s">
        <v>729</v>
      </c>
      <c r="D3713" s="79"/>
      <c r="F3713" s="77" t="s">
        <v>729</v>
      </c>
      <c r="G3713" s="77" t="s">
        <v>8189</v>
      </c>
      <c r="I3713"/>
      <c r="L3713" s="83"/>
    </row>
    <row r="3714" spans="1:12" x14ac:dyDescent="0.3">
      <c r="A3714" s="77" t="s">
        <v>8191</v>
      </c>
      <c r="B3714" s="77" t="s">
        <v>8192</v>
      </c>
      <c r="C3714" s="77" t="s">
        <v>729</v>
      </c>
      <c r="D3714" s="79"/>
      <c r="F3714" s="77" t="s">
        <v>729</v>
      </c>
      <c r="G3714" s="77" t="s">
        <v>8191</v>
      </c>
      <c r="I3714"/>
      <c r="L3714" s="83"/>
    </row>
    <row r="3715" spans="1:12" x14ac:dyDescent="0.3">
      <c r="A3715" s="77" t="s">
        <v>8193</v>
      </c>
      <c r="B3715" s="77" t="s">
        <v>8194</v>
      </c>
      <c r="C3715" s="77" t="s">
        <v>722</v>
      </c>
      <c r="D3715" s="79"/>
      <c r="F3715" s="77" t="s">
        <v>722</v>
      </c>
      <c r="G3715" s="77" t="s">
        <v>8193</v>
      </c>
      <c r="I3715"/>
      <c r="L3715" s="83"/>
    </row>
    <row r="3716" spans="1:12" x14ac:dyDescent="0.3">
      <c r="A3716" s="77" t="s">
        <v>8195</v>
      </c>
      <c r="B3716" s="77" t="s">
        <v>8196</v>
      </c>
      <c r="C3716" s="77" t="s">
        <v>856</v>
      </c>
      <c r="D3716" s="79"/>
      <c r="F3716" s="77" t="s">
        <v>856</v>
      </c>
      <c r="G3716" s="77" t="s">
        <v>8195</v>
      </c>
      <c r="I3716"/>
      <c r="L3716" s="83"/>
    </row>
    <row r="3717" spans="1:12" x14ac:dyDescent="0.3">
      <c r="A3717" s="77" t="s">
        <v>8197</v>
      </c>
      <c r="B3717" s="77" t="s">
        <v>8198</v>
      </c>
      <c r="C3717" s="77" t="s">
        <v>674</v>
      </c>
      <c r="D3717" s="79"/>
      <c r="F3717" s="77" t="s">
        <v>674</v>
      </c>
      <c r="G3717" s="77" t="s">
        <v>8197</v>
      </c>
      <c r="I3717"/>
      <c r="L3717" s="83"/>
    </row>
    <row r="3718" spans="1:12" x14ac:dyDescent="0.3">
      <c r="A3718" s="77" t="s">
        <v>8199</v>
      </c>
      <c r="B3718" s="77" t="s">
        <v>8200</v>
      </c>
      <c r="C3718" s="77" t="s">
        <v>940</v>
      </c>
      <c r="D3718" s="79"/>
      <c r="F3718" s="77" t="s">
        <v>940</v>
      </c>
      <c r="G3718" s="77" t="s">
        <v>8199</v>
      </c>
      <c r="I3718"/>
      <c r="L3718" s="83"/>
    </row>
    <row r="3719" spans="1:12" x14ac:dyDescent="0.3">
      <c r="A3719" s="77" t="s">
        <v>8201</v>
      </c>
      <c r="B3719" s="77" t="s">
        <v>8202</v>
      </c>
      <c r="C3719" s="77" t="s">
        <v>674</v>
      </c>
      <c r="D3719" s="79"/>
      <c r="F3719" s="77" t="s">
        <v>674</v>
      </c>
      <c r="G3719" s="77" t="s">
        <v>8201</v>
      </c>
      <c r="I3719"/>
      <c r="L3719" s="83"/>
    </row>
    <row r="3720" spans="1:12" x14ac:dyDescent="0.3">
      <c r="A3720" s="77" t="s">
        <v>8203</v>
      </c>
      <c r="B3720" s="77" t="s">
        <v>8204</v>
      </c>
      <c r="C3720" s="77" t="s">
        <v>868</v>
      </c>
      <c r="D3720" s="79"/>
      <c r="F3720" s="77" t="s">
        <v>868</v>
      </c>
      <c r="G3720" s="77" t="s">
        <v>8203</v>
      </c>
      <c r="I3720"/>
      <c r="L3720" s="83"/>
    </row>
    <row r="3721" spans="1:12" x14ac:dyDescent="0.3">
      <c r="A3721" s="77" t="s">
        <v>8205</v>
      </c>
      <c r="B3721" s="77" t="s">
        <v>8206</v>
      </c>
      <c r="C3721" s="77" t="s">
        <v>868</v>
      </c>
      <c r="D3721" s="79"/>
      <c r="F3721" s="77" t="s">
        <v>868</v>
      </c>
      <c r="G3721" s="77" t="s">
        <v>8205</v>
      </c>
      <c r="I3721"/>
      <c r="L3721" s="83"/>
    </row>
    <row r="3722" spans="1:12" x14ac:dyDescent="0.3">
      <c r="A3722" s="77" t="s">
        <v>8207</v>
      </c>
      <c r="B3722" s="77" t="s">
        <v>8208</v>
      </c>
      <c r="C3722" s="77" t="s">
        <v>893</v>
      </c>
      <c r="D3722" s="79"/>
      <c r="F3722" s="77" t="s">
        <v>893</v>
      </c>
      <c r="G3722" s="77" t="s">
        <v>8207</v>
      </c>
      <c r="I3722"/>
      <c r="L3722" s="83"/>
    </row>
    <row r="3723" spans="1:12" x14ac:dyDescent="0.3">
      <c r="A3723" s="77" t="s">
        <v>8209</v>
      </c>
      <c r="B3723" s="77" t="s">
        <v>8210</v>
      </c>
      <c r="C3723" s="77" t="s">
        <v>940</v>
      </c>
      <c r="D3723" s="79"/>
      <c r="F3723" s="77" t="s">
        <v>940</v>
      </c>
      <c r="G3723" s="77" t="s">
        <v>8209</v>
      </c>
      <c r="I3723"/>
      <c r="L3723" s="83"/>
    </row>
    <row r="3724" spans="1:12" x14ac:dyDescent="0.3">
      <c r="A3724" s="77" t="s">
        <v>8211</v>
      </c>
      <c r="B3724" s="77" t="s">
        <v>8212</v>
      </c>
      <c r="C3724" s="77" t="s">
        <v>892</v>
      </c>
      <c r="D3724" s="79"/>
      <c r="F3724" s="77" t="s">
        <v>892</v>
      </c>
      <c r="G3724" s="77" t="s">
        <v>8211</v>
      </c>
      <c r="I3724"/>
      <c r="L3724" s="83"/>
    </row>
    <row r="3725" spans="1:12" x14ac:dyDescent="0.3">
      <c r="A3725" s="77" t="s">
        <v>8213</v>
      </c>
      <c r="B3725" s="77" t="s">
        <v>8214</v>
      </c>
      <c r="C3725" s="77" t="s">
        <v>892</v>
      </c>
      <c r="D3725" s="79"/>
      <c r="F3725" s="77" t="s">
        <v>892</v>
      </c>
      <c r="G3725" s="77" t="s">
        <v>8213</v>
      </c>
      <c r="I3725"/>
      <c r="L3725" s="83"/>
    </row>
    <row r="3726" spans="1:12" x14ac:dyDescent="0.3">
      <c r="A3726" s="77" t="s">
        <v>8215</v>
      </c>
      <c r="B3726" s="77" t="s">
        <v>8216</v>
      </c>
      <c r="C3726" s="77" t="s">
        <v>729</v>
      </c>
      <c r="D3726" s="79"/>
      <c r="F3726" s="77" t="s">
        <v>729</v>
      </c>
      <c r="G3726" s="77" t="s">
        <v>8215</v>
      </c>
      <c r="I3726"/>
      <c r="L3726" s="83"/>
    </row>
    <row r="3727" spans="1:12" x14ac:dyDescent="0.3">
      <c r="A3727" s="77" t="s">
        <v>8217</v>
      </c>
      <c r="B3727" s="77" t="s">
        <v>8218</v>
      </c>
      <c r="C3727" s="77" t="s">
        <v>783</v>
      </c>
      <c r="D3727" s="79"/>
      <c r="F3727" s="77" t="s">
        <v>783</v>
      </c>
      <c r="G3727" s="77" t="s">
        <v>8217</v>
      </c>
      <c r="I3727"/>
      <c r="L3727" s="83"/>
    </row>
    <row r="3728" spans="1:12" x14ac:dyDescent="0.3">
      <c r="A3728" s="77" t="s">
        <v>8219</v>
      </c>
      <c r="B3728" s="77" t="s">
        <v>8220</v>
      </c>
      <c r="C3728" s="77" t="s">
        <v>800</v>
      </c>
      <c r="D3728" s="79"/>
      <c r="F3728" s="77" t="s">
        <v>800</v>
      </c>
      <c r="G3728" s="77" t="s">
        <v>8219</v>
      </c>
      <c r="I3728"/>
      <c r="L3728" s="83"/>
    </row>
    <row r="3729" spans="1:12" x14ac:dyDescent="0.3">
      <c r="A3729" s="77" t="s">
        <v>8221</v>
      </c>
      <c r="B3729" s="77" t="s">
        <v>8222</v>
      </c>
      <c r="C3729" s="77" t="s">
        <v>908</v>
      </c>
      <c r="D3729" s="79"/>
      <c r="F3729" s="77" t="s">
        <v>908</v>
      </c>
      <c r="G3729" s="77" t="s">
        <v>8221</v>
      </c>
      <c r="I3729"/>
      <c r="L3729" s="83"/>
    </row>
    <row r="3730" spans="1:12" x14ac:dyDescent="0.3">
      <c r="A3730" s="77" t="s">
        <v>8223</v>
      </c>
      <c r="B3730" s="77" t="s">
        <v>8224</v>
      </c>
      <c r="C3730" s="77" t="s">
        <v>715</v>
      </c>
      <c r="D3730" s="79"/>
      <c r="F3730" s="77" t="s">
        <v>715</v>
      </c>
      <c r="G3730" s="77" t="s">
        <v>8223</v>
      </c>
      <c r="I3730"/>
      <c r="L3730" s="83"/>
    </row>
    <row r="3731" spans="1:12" x14ac:dyDescent="0.3">
      <c r="A3731" s="77" t="s">
        <v>8225</v>
      </c>
      <c r="B3731" s="77" t="s">
        <v>8226</v>
      </c>
      <c r="C3731" s="77" t="s">
        <v>729</v>
      </c>
      <c r="D3731" s="79"/>
      <c r="F3731" s="77" t="s">
        <v>729</v>
      </c>
      <c r="G3731" s="77" t="s">
        <v>8225</v>
      </c>
      <c r="I3731"/>
      <c r="L3731" s="83"/>
    </row>
    <row r="3732" spans="1:12" x14ac:dyDescent="0.3">
      <c r="A3732" s="77" t="s">
        <v>8227</v>
      </c>
      <c r="B3732" s="77" t="s">
        <v>8228</v>
      </c>
      <c r="C3732" s="77" t="s">
        <v>809</v>
      </c>
      <c r="D3732" s="79"/>
      <c r="F3732" s="77" t="s">
        <v>809</v>
      </c>
      <c r="G3732" s="77" t="s">
        <v>8227</v>
      </c>
      <c r="I3732"/>
      <c r="L3732" s="83"/>
    </row>
    <row r="3733" spans="1:12" x14ac:dyDescent="0.3">
      <c r="A3733" s="77" t="s">
        <v>8229</v>
      </c>
      <c r="B3733" s="77" t="s">
        <v>8230</v>
      </c>
      <c r="C3733" s="77" t="s">
        <v>773</v>
      </c>
      <c r="D3733" s="79"/>
      <c r="F3733" s="77" t="s">
        <v>773</v>
      </c>
      <c r="G3733" s="77" t="s">
        <v>8229</v>
      </c>
      <c r="I3733"/>
      <c r="L3733" s="83"/>
    </row>
    <row r="3734" spans="1:12" x14ac:dyDescent="0.3">
      <c r="A3734" s="77" t="s">
        <v>8231</v>
      </c>
      <c r="B3734" s="77" t="s">
        <v>8232</v>
      </c>
      <c r="C3734" s="77" t="s">
        <v>761</v>
      </c>
      <c r="D3734" s="79"/>
      <c r="F3734" s="77" t="s">
        <v>761</v>
      </c>
      <c r="G3734" s="77" t="s">
        <v>8231</v>
      </c>
      <c r="I3734"/>
      <c r="L3734" s="83"/>
    </row>
    <row r="3735" spans="1:12" x14ac:dyDescent="0.3">
      <c r="A3735" s="77" t="s">
        <v>8233</v>
      </c>
      <c r="B3735" s="77" t="s">
        <v>8234</v>
      </c>
      <c r="C3735" s="77" t="s">
        <v>761</v>
      </c>
      <c r="D3735" s="79"/>
      <c r="F3735" s="77" t="s">
        <v>761</v>
      </c>
      <c r="G3735" s="77" t="s">
        <v>8233</v>
      </c>
      <c r="I3735"/>
      <c r="L3735" s="83"/>
    </row>
    <row r="3736" spans="1:12" x14ac:dyDescent="0.3">
      <c r="A3736" s="77" t="s">
        <v>8235</v>
      </c>
      <c r="B3736" s="77" t="s">
        <v>8236</v>
      </c>
      <c r="C3736" s="77" t="s">
        <v>674</v>
      </c>
      <c r="D3736" s="79"/>
      <c r="F3736" s="77" t="s">
        <v>674</v>
      </c>
      <c r="G3736" s="77" t="s">
        <v>8235</v>
      </c>
      <c r="I3736"/>
      <c r="L3736" s="83"/>
    </row>
    <row r="3737" spans="1:12" x14ac:dyDescent="0.3">
      <c r="A3737" s="77" t="s">
        <v>8237</v>
      </c>
      <c r="B3737" s="77" t="s">
        <v>8238</v>
      </c>
      <c r="C3737" s="77" t="s">
        <v>725</v>
      </c>
      <c r="D3737" s="79"/>
      <c r="F3737" s="77" t="s">
        <v>725</v>
      </c>
      <c r="G3737" s="77" t="s">
        <v>8237</v>
      </c>
      <c r="I3737"/>
      <c r="L3737" s="83"/>
    </row>
    <row r="3738" spans="1:12" x14ac:dyDescent="0.3">
      <c r="A3738" s="77" t="s">
        <v>8239</v>
      </c>
      <c r="B3738" s="77" t="s">
        <v>8240</v>
      </c>
      <c r="C3738" s="77" t="s">
        <v>908</v>
      </c>
      <c r="D3738" s="79"/>
      <c r="F3738" s="77" t="s">
        <v>908</v>
      </c>
      <c r="G3738" s="77" t="s">
        <v>8239</v>
      </c>
      <c r="I3738"/>
      <c r="L3738" s="83"/>
    </row>
    <row r="3739" spans="1:12" x14ac:dyDescent="0.3">
      <c r="A3739" s="77" t="s">
        <v>8241</v>
      </c>
      <c r="B3739" s="77" t="s">
        <v>8242</v>
      </c>
      <c r="C3739" s="77" t="s">
        <v>868</v>
      </c>
      <c r="D3739" s="79"/>
      <c r="F3739" s="77" t="s">
        <v>868</v>
      </c>
      <c r="G3739" s="77" t="s">
        <v>8241</v>
      </c>
      <c r="I3739"/>
      <c r="L3739" s="83"/>
    </row>
    <row r="3740" spans="1:12" x14ac:dyDescent="0.3">
      <c r="A3740" s="77" t="s">
        <v>8243</v>
      </c>
      <c r="B3740" s="77" t="s">
        <v>8244</v>
      </c>
      <c r="C3740" s="77" t="s">
        <v>666</v>
      </c>
      <c r="D3740" s="79"/>
      <c r="F3740" s="77" t="s">
        <v>666</v>
      </c>
      <c r="G3740" s="77" t="s">
        <v>8243</v>
      </c>
      <c r="I3740"/>
      <c r="L3740" s="83"/>
    </row>
    <row r="3741" spans="1:12" x14ac:dyDescent="0.3">
      <c r="A3741" s="77" t="s">
        <v>8245</v>
      </c>
      <c r="B3741" s="77" t="s">
        <v>8246</v>
      </c>
      <c r="C3741" s="77" t="s">
        <v>850</v>
      </c>
      <c r="D3741" s="79"/>
      <c r="F3741" s="77" t="s">
        <v>850</v>
      </c>
      <c r="G3741" s="77" t="s">
        <v>8245</v>
      </c>
      <c r="I3741"/>
      <c r="L3741" s="83"/>
    </row>
    <row r="3742" spans="1:12" x14ac:dyDescent="0.3">
      <c r="A3742" s="77" t="s">
        <v>8247</v>
      </c>
      <c r="B3742" s="77" t="s">
        <v>8248</v>
      </c>
      <c r="C3742" s="77" t="s">
        <v>715</v>
      </c>
      <c r="D3742" s="79"/>
      <c r="F3742" s="77" t="s">
        <v>715</v>
      </c>
      <c r="G3742" s="77" t="s">
        <v>8247</v>
      </c>
      <c r="I3742"/>
      <c r="L3742" s="83"/>
    </row>
    <row r="3743" spans="1:12" x14ac:dyDescent="0.3">
      <c r="A3743" s="77" t="s">
        <v>8249</v>
      </c>
      <c r="B3743" s="77" t="s">
        <v>8250</v>
      </c>
      <c r="C3743" s="77" t="s">
        <v>876</v>
      </c>
      <c r="D3743" s="79"/>
      <c r="F3743" s="77" t="s">
        <v>876</v>
      </c>
      <c r="G3743" s="77" t="s">
        <v>8249</v>
      </c>
      <c r="I3743"/>
      <c r="L3743" s="83"/>
    </row>
    <row r="3744" spans="1:12" x14ac:dyDescent="0.3">
      <c r="A3744" s="77" t="s">
        <v>8251</v>
      </c>
      <c r="B3744" s="77" t="s">
        <v>8252</v>
      </c>
      <c r="C3744" s="77" t="s">
        <v>829</v>
      </c>
      <c r="D3744" s="79"/>
      <c r="F3744" s="77" t="s">
        <v>829</v>
      </c>
      <c r="G3744" s="77" t="s">
        <v>8251</v>
      </c>
      <c r="I3744"/>
      <c r="L3744" s="83"/>
    </row>
    <row r="3745" spans="1:12" x14ac:dyDescent="0.3">
      <c r="A3745" s="77" t="s">
        <v>8253</v>
      </c>
      <c r="B3745" s="77" t="s">
        <v>8254</v>
      </c>
      <c r="C3745" s="77" t="s">
        <v>675</v>
      </c>
      <c r="D3745" s="79"/>
      <c r="F3745" s="77" t="s">
        <v>675</v>
      </c>
      <c r="G3745" s="77" t="s">
        <v>8253</v>
      </c>
      <c r="I3745"/>
      <c r="L3745" s="83"/>
    </row>
    <row r="3746" spans="1:12" x14ac:dyDescent="0.3">
      <c r="A3746" s="77" t="s">
        <v>8255</v>
      </c>
      <c r="B3746" s="77" t="s">
        <v>8256</v>
      </c>
      <c r="C3746" s="77" t="s">
        <v>686</v>
      </c>
      <c r="D3746" s="79"/>
      <c r="F3746" s="77" t="s">
        <v>686</v>
      </c>
      <c r="G3746" s="77" t="s">
        <v>8255</v>
      </c>
      <c r="I3746"/>
      <c r="L3746" s="83"/>
    </row>
    <row r="3747" spans="1:12" x14ac:dyDescent="0.3">
      <c r="A3747" s="77" t="s">
        <v>8257</v>
      </c>
      <c r="B3747" s="77" t="s">
        <v>8258</v>
      </c>
      <c r="C3747" s="77" t="s">
        <v>953</v>
      </c>
      <c r="D3747" s="79"/>
      <c r="F3747" s="77" t="s">
        <v>953</v>
      </c>
      <c r="G3747" s="77" t="s">
        <v>8257</v>
      </c>
      <c r="I3747"/>
      <c r="L3747" s="83"/>
    </row>
    <row r="3748" spans="1:12" x14ac:dyDescent="0.3">
      <c r="A3748" s="77" t="s">
        <v>8259</v>
      </c>
      <c r="B3748" s="77" t="s">
        <v>8260</v>
      </c>
      <c r="C3748" s="77" t="s">
        <v>691</v>
      </c>
      <c r="D3748" s="79"/>
      <c r="F3748" s="77" t="s">
        <v>691</v>
      </c>
      <c r="G3748" s="77" t="s">
        <v>8259</v>
      </c>
      <c r="I3748"/>
      <c r="L3748" s="83"/>
    </row>
    <row r="3749" spans="1:12" x14ac:dyDescent="0.3">
      <c r="A3749" s="77" t="s">
        <v>8261</v>
      </c>
      <c r="B3749" s="77" t="s">
        <v>8262</v>
      </c>
      <c r="C3749" s="77" t="s">
        <v>754</v>
      </c>
      <c r="D3749" s="79"/>
      <c r="F3749" s="77" t="s">
        <v>754</v>
      </c>
      <c r="G3749" s="77" t="s">
        <v>8261</v>
      </c>
      <c r="I3749"/>
      <c r="L3749" s="83"/>
    </row>
    <row r="3750" spans="1:12" x14ac:dyDescent="0.3">
      <c r="A3750" s="77" t="s">
        <v>8263</v>
      </c>
      <c r="B3750" s="77" t="s">
        <v>8264</v>
      </c>
      <c r="C3750" s="77" t="s">
        <v>794</v>
      </c>
      <c r="D3750" s="79"/>
      <c r="F3750" s="77" t="s">
        <v>794</v>
      </c>
      <c r="G3750" s="77" t="s">
        <v>8263</v>
      </c>
      <c r="I3750"/>
      <c r="L3750" s="83"/>
    </row>
    <row r="3751" spans="1:12" x14ac:dyDescent="0.3">
      <c r="A3751" s="77" t="s">
        <v>8265</v>
      </c>
      <c r="B3751" s="77" t="s">
        <v>8266</v>
      </c>
      <c r="C3751" s="77" t="s">
        <v>729</v>
      </c>
      <c r="D3751" s="79"/>
      <c r="F3751" s="77" t="s">
        <v>729</v>
      </c>
      <c r="G3751" s="77" t="s">
        <v>8265</v>
      </c>
      <c r="I3751"/>
      <c r="L3751" s="83"/>
    </row>
    <row r="3752" spans="1:12" x14ac:dyDescent="0.3">
      <c r="A3752" s="77" t="s">
        <v>8267</v>
      </c>
      <c r="B3752" s="77" t="s">
        <v>8268</v>
      </c>
      <c r="C3752" s="77" t="s">
        <v>853</v>
      </c>
      <c r="D3752" s="79"/>
      <c r="F3752" s="77" t="s">
        <v>853</v>
      </c>
      <c r="G3752" s="77" t="s">
        <v>8267</v>
      </c>
      <c r="I3752"/>
      <c r="L3752" s="83"/>
    </row>
    <row r="3753" spans="1:12" x14ac:dyDescent="0.3">
      <c r="A3753" s="77" t="s">
        <v>8269</v>
      </c>
      <c r="B3753" s="77" t="s">
        <v>8270</v>
      </c>
      <c r="C3753" s="77" t="s">
        <v>707</v>
      </c>
      <c r="D3753" s="79"/>
      <c r="F3753" s="77" t="s">
        <v>707</v>
      </c>
      <c r="G3753" s="77" t="s">
        <v>8269</v>
      </c>
      <c r="I3753"/>
      <c r="L3753" s="83"/>
    </row>
    <row r="3754" spans="1:12" x14ac:dyDescent="0.3">
      <c r="A3754" s="77" t="s">
        <v>8271</v>
      </c>
      <c r="B3754" s="77" t="s">
        <v>8272</v>
      </c>
      <c r="C3754" s="77" t="s">
        <v>919</v>
      </c>
      <c r="D3754" s="79"/>
      <c r="F3754" s="77" t="s">
        <v>919</v>
      </c>
      <c r="G3754" s="77" t="s">
        <v>8271</v>
      </c>
      <c r="I3754"/>
      <c r="L3754" s="83"/>
    </row>
    <row r="3755" spans="1:12" x14ac:dyDescent="0.3">
      <c r="A3755" s="77" t="s">
        <v>8273</v>
      </c>
      <c r="B3755" s="77" t="s">
        <v>8274</v>
      </c>
      <c r="C3755" s="77" t="s">
        <v>729</v>
      </c>
      <c r="D3755" s="79"/>
      <c r="F3755" s="77" t="s">
        <v>729</v>
      </c>
      <c r="G3755" s="77" t="s">
        <v>8273</v>
      </c>
      <c r="I3755"/>
      <c r="L3755" s="83"/>
    </row>
    <row r="3756" spans="1:12" x14ac:dyDescent="0.3">
      <c r="A3756" s="77" t="s">
        <v>8275</v>
      </c>
      <c r="B3756" s="77" t="s">
        <v>8276</v>
      </c>
      <c r="C3756" s="77" t="s">
        <v>892</v>
      </c>
      <c r="D3756" s="79"/>
      <c r="F3756" s="77" t="s">
        <v>892</v>
      </c>
      <c r="G3756" s="77" t="s">
        <v>8275</v>
      </c>
      <c r="I3756"/>
      <c r="L3756" s="83"/>
    </row>
    <row r="3757" spans="1:12" x14ac:dyDescent="0.3">
      <c r="A3757" s="77" t="s">
        <v>8277</v>
      </c>
      <c r="B3757" s="77" t="s">
        <v>8278</v>
      </c>
      <c r="C3757" s="77" t="s">
        <v>666</v>
      </c>
      <c r="D3757" s="79"/>
      <c r="F3757" s="77" t="s">
        <v>666</v>
      </c>
      <c r="G3757" s="77" t="s">
        <v>8277</v>
      </c>
      <c r="I3757"/>
      <c r="L3757" s="83"/>
    </row>
    <row r="3758" spans="1:12" x14ac:dyDescent="0.3">
      <c r="A3758" s="77" t="s">
        <v>8279</v>
      </c>
      <c r="B3758" s="77" t="s">
        <v>8280</v>
      </c>
      <c r="C3758" s="77" t="s">
        <v>715</v>
      </c>
      <c r="D3758" s="79"/>
      <c r="F3758" s="77" t="s">
        <v>715</v>
      </c>
      <c r="G3758" s="77" t="s">
        <v>8279</v>
      </c>
      <c r="I3758"/>
      <c r="L3758" s="83"/>
    </row>
    <row r="3759" spans="1:12" x14ac:dyDescent="0.3">
      <c r="A3759" s="77" t="s">
        <v>8281</v>
      </c>
      <c r="B3759" s="77" t="s">
        <v>8282</v>
      </c>
      <c r="C3759" s="77" t="s">
        <v>960</v>
      </c>
      <c r="D3759" s="79"/>
      <c r="F3759" s="77" t="s">
        <v>960</v>
      </c>
      <c r="G3759" s="77" t="s">
        <v>8281</v>
      </c>
      <c r="I3759"/>
      <c r="L3759" s="83"/>
    </row>
    <row r="3760" spans="1:12" x14ac:dyDescent="0.3">
      <c r="A3760" s="77" t="s">
        <v>820</v>
      </c>
      <c r="B3760" s="77" t="s">
        <v>8283</v>
      </c>
      <c r="C3760" s="77" t="s">
        <v>671</v>
      </c>
      <c r="D3760" s="79"/>
      <c r="F3760" s="77" t="s">
        <v>671</v>
      </c>
      <c r="G3760" s="77" t="s">
        <v>820</v>
      </c>
      <c r="I3760"/>
      <c r="L3760" s="83"/>
    </row>
    <row r="3761" spans="1:12" x14ac:dyDescent="0.3">
      <c r="A3761" s="77" t="s">
        <v>8284</v>
      </c>
      <c r="B3761" s="77" t="s">
        <v>8285</v>
      </c>
      <c r="C3761" s="77" t="s">
        <v>776</v>
      </c>
      <c r="D3761" s="79"/>
      <c r="F3761" s="77" t="s">
        <v>776</v>
      </c>
      <c r="G3761" s="77" t="s">
        <v>8284</v>
      </c>
      <c r="I3761"/>
      <c r="L3761" s="83"/>
    </row>
    <row r="3762" spans="1:12" x14ac:dyDescent="0.3">
      <c r="A3762" s="77" t="s">
        <v>8286</v>
      </c>
      <c r="B3762" s="77" t="s">
        <v>8287</v>
      </c>
      <c r="C3762" s="77" t="s">
        <v>820</v>
      </c>
      <c r="D3762" s="79"/>
      <c r="F3762" s="77" t="s">
        <v>820</v>
      </c>
      <c r="G3762" s="77" t="s">
        <v>8286</v>
      </c>
      <c r="I3762"/>
      <c r="L3762" s="83"/>
    </row>
    <row r="3763" spans="1:12" x14ac:dyDescent="0.3">
      <c r="A3763" s="77" t="s">
        <v>8288</v>
      </c>
      <c r="B3763" s="77" t="s">
        <v>8289</v>
      </c>
      <c r="C3763" s="77" t="s">
        <v>667</v>
      </c>
      <c r="D3763" s="79"/>
      <c r="F3763" s="77" t="s">
        <v>667</v>
      </c>
      <c r="G3763" s="77" t="s">
        <v>8288</v>
      </c>
      <c r="I3763"/>
      <c r="L3763" s="83"/>
    </row>
    <row r="3764" spans="1:12" x14ac:dyDescent="0.3">
      <c r="A3764" s="77" t="s">
        <v>8290</v>
      </c>
      <c r="B3764" s="77" t="s">
        <v>8291</v>
      </c>
      <c r="C3764" s="77" t="s">
        <v>710</v>
      </c>
      <c r="D3764" s="79"/>
      <c r="F3764" s="77" t="s">
        <v>710</v>
      </c>
      <c r="G3764" s="77" t="s">
        <v>8290</v>
      </c>
      <c r="I3764"/>
      <c r="L3764" s="83"/>
    </row>
    <row r="3765" spans="1:12" x14ac:dyDescent="0.3">
      <c r="A3765" s="77" t="s">
        <v>8292</v>
      </c>
      <c r="B3765" s="77" t="s">
        <v>8293</v>
      </c>
      <c r="C3765" s="77" t="s">
        <v>691</v>
      </c>
      <c r="D3765" s="79"/>
      <c r="F3765" s="77" t="s">
        <v>691</v>
      </c>
      <c r="G3765" s="77" t="s">
        <v>8292</v>
      </c>
      <c r="I3765"/>
      <c r="L3765" s="83"/>
    </row>
    <row r="3766" spans="1:12" x14ac:dyDescent="0.3">
      <c r="A3766" s="77" t="s">
        <v>8294</v>
      </c>
      <c r="B3766" s="77" t="s">
        <v>8295</v>
      </c>
      <c r="C3766" s="77" t="s">
        <v>804</v>
      </c>
      <c r="D3766" s="79"/>
      <c r="F3766" s="77" t="s">
        <v>804</v>
      </c>
      <c r="G3766" s="77" t="s">
        <v>8294</v>
      </c>
      <c r="I3766"/>
      <c r="L3766" s="83"/>
    </row>
    <row r="3767" spans="1:12" x14ac:dyDescent="0.3">
      <c r="A3767" s="77" t="s">
        <v>8296</v>
      </c>
      <c r="B3767" s="77" t="s">
        <v>8297</v>
      </c>
      <c r="C3767" s="77" t="s">
        <v>740</v>
      </c>
      <c r="D3767" s="79"/>
      <c r="F3767" s="77" t="s">
        <v>740</v>
      </c>
      <c r="G3767" s="77" t="s">
        <v>8296</v>
      </c>
      <c r="I3767"/>
      <c r="L3767" s="83"/>
    </row>
    <row r="3768" spans="1:12" x14ac:dyDescent="0.3">
      <c r="A3768" s="77" t="s">
        <v>8298</v>
      </c>
      <c r="B3768" s="77" t="s">
        <v>8299</v>
      </c>
      <c r="C3768" s="77" t="s">
        <v>687</v>
      </c>
      <c r="D3768" s="79"/>
      <c r="F3768" s="77" t="s">
        <v>687</v>
      </c>
      <c r="G3768" s="77" t="s">
        <v>8298</v>
      </c>
      <c r="I3768"/>
      <c r="L3768" s="83"/>
    </row>
    <row r="3769" spans="1:12" x14ac:dyDescent="0.3">
      <c r="A3769" s="77" t="s">
        <v>8300</v>
      </c>
      <c r="B3769" s="77" t="s">
        <v>8301</v>
      </c>
      <c r="C3769" s="77" t="s">
        <v>687</v>
      </c>
      <c r="D3769" s="79"/>
      <c r="F3769" s="77" t="s">
        <v>687</v>
      </c>
      <c r="G3769" s="77" t="s">
        <v>8300</v>
      </c>
      <c r="I3769"/>
      <c r="L3769" s="83"/>
    </row>
    <row r="3770" spans="1:12" x14ac:dyDescent="0.3">
      <c r="A3770" s="77" t="s">
        <v>8302</v>
      </c>
      <c r="B3770" s="77" t="s">
        <v>8303</v>
      </c>
      <c r="C3770" s="77" t="s">
        <v>849</v>
      </c>
      <c r="D3770" s="79"/>
      <c r="F3770" s="77" t="s">
        <v>849</v>
      </c>
      <c r="G3770" s="77" t="s">
        <v>8302</v>
      </c>
      <c r="I3770"/>
      <c r="L3770" s="83"/>
    </row>
    <row r="3771" spans="1:12" x14ac:dyDescent="0.3">
      <c r="A3771" s="77" t="s">
        <v>8304</v>
      </c>
      <c r="B3771" s="77" t="s">
        <v>8305</v>
      </c>
      <c r="C3771" s="77" t="s">
        <v>868</v>
      </c>
      <c r="D3771" s="79"/>
      <c r="F3771" s="77" t="s">
        <v>868</v>
      </c>
      <c r="G3771" s="77" t="s">
        <v>8304</v>
      </c>
      <c r="I3771"/>
      <c r="L3771" s="83"/>
    </row>
    <row r="3772" spans="1:12" x14ac:dyDescent="0.3">
      <c r="A3772" s="77" t="s">
        <v>8306</v>
      </c>
      <c r="B3772" s="77" t="s">
        <v>8307</v>
      </c>
      <c r="C3772" s="77" t="s">
        <v>791</v>
      </c>
      <c r="D3772" s="79"/>
      <c r="F3772" s="77" t="s">
        <v>791</v>
      </c>
      <c r="G3772" s="77" t="s">
        <v>8306</v>
      </c>
      <c r="I3772"/>
      <c r="L3772" s="83"/>
    </row>
    <row r="3773" spans="1:12" x14ac:dyDescent="0.3">
      <c r="A3773" s="77" t="s">
        <v>8308</v>
      </c>
      <c r="B3773" s="77" t="s">
        <v>8309</v>
      </c>
      <c r="C3773" s="77" t="s">
        <v>898</v>
      </c>
      <c r="D3773" s="79"/>
      <c r="F3773" s="77" t="s">
        <v>898</v>
      </c>
      <c r="G3773" s="77" t="s">
        <v>8308</v>
      </c>
      <c r="I3773"/>
      <c r="L3773" s="83"/>
    </row>
    <row r="3774" spans="1:12" x14ac:dyDescent="0.3">
      <c r="A3774" s="77" t="s">
        <v>8310</v>
      </c>
      <c r="B3774" s="77" t="s">
        <v>8311</v>
      </c>
      <c r="C3774" s="77" t="s">
        <v>908</v>
      </c>
      <c r="D3774" s="79"/>
      <c r="F3774" s="77" t="s">
        <v>908</v>
      </c>
      <c r="G3774" s="77" t="s">
        <v>8310</v>
      </c>
      <c r="I3774"/>
      <c r="L3774" s="83"/>
    </row>
    <row r="3775" spans="1:12" x14ac:dyDescent="0.3">
      <c r="A3775" s="77" t="s">
        <v>8312</v>
      </c>
      <c r="B3775" s="77" t="s">
        <v>8313</v>
      </c>
      <c r="C3775" s="77" t="s">
        <v>892</v>
      </c>
      <c r="D3775" s="79"/>
      <c r="F3775" s="77" t="s">
        <v>892</v>
      </c>
      <c r="G3775" s="77" t="s">
        <v>8312</v>
      </c>
      <c r="I3775"/>
      <c r="L3775" s="83"/>
    </row>
    <row r="3776" spans="1:12" x14ac:dyDescent="0.3">
      <c r="A3776" s="77" t="s">
        <v>8314</v>
      </c>
      <c r="B3776" s="77" t="s">
        <v>8315</v>
      </c>
      <c r="C3776" s="77" t="s">
        <v>674</v>
      </c>
      <c r="D3776" s="79"/>
      <c r="F3776" s="77" t="s">
        <v>674</v>
      </c>
      <c r="G3776" s="77" t="s">
        <v>8314</v>
      </c>
      <c r="I3776"/>
      <c r="L3776" s="83"/>
    </row>
    <row r="3777" spans="1:12" x14ac:dyDescent="0.3">
      <c r="A3777" s="77" t="s">
        <v>8316</v>
      </c>
      <c r="B3777" s="77" t="s">
        <v>8317</v>
      </c>
      <c r="C3777" s="77" t="s">
        <v>853</v>
      </c>
      <c r="D3777" s="79"/>
      <c r="F3777" s="77" t="s">
        <v>853</v>
      </c>
      <c r="G3777" s="77" t="s">
        <v>8316</v>
      </c>
      <c r="I3777"/>
      <c r="L3777" s="83"/>
    </row>
    <row r="3778" spans="1:12" x14ac:dyDescent="0.3">
      <c r="A3778" s="77" t="s">
        <v>8318</v>
      </c>
      <c r="B3778" s="77" t="s">
        <v>8319</v>
      </c>
      <c r="C3778" s="77" t="s">
        <v>794</v>
      </c>
      <c r="D3778" s="79"/>
      <c r="F3778" s="77" t="s">
        <v>794</v>
      </c>
      <c r="G3778" s="77" t="s">
        <v>8318</v>
      </c>
      <c r="I3778"/>
      <c r="L3778" s="83"/>
    </row>
    <row r="3779" spans="1:12" x14ac:dyDescent="0.3">
      <c r="A3779" s="77" t="s">
        <v>8320</v>
      </c>
      <c r="B3779" s="77" t="s">
        <v>8321</v>
      </c>
      <c r="C3779" s="77" t="s">
        <v>729</v>
      </c>
      <c r="D3779" s="79"/>
      <c r="F3779" s="77" t="s">
        <v>729</v>
      </c>
      <c r="G3779" s="77" t="s">
        <v>8320</v>
      </c>
      <c r="I3779"/>
      <c r="L3779" s="83"/>
    </row>
    <row r="3780" spans="1:12" x14ac:dyDescent="0.3">
      <c r="A3780" s="77" t="s">
        <v>8322</v>
      </c>
      <c r="B3780" s="77" t="s">
        <v>8323</v>
      </c>
      <c r="C3780" s="77" t="s">
        <v>682</v>
      </c>
      <c r="D3780" s="79"/>
      <c r="F3780" s="77" t="s">
        <v>682</v>
      </c>
      <c r="G3780" s="77" t="s">
        <v>8322</v>
      </c>
      <c r="I3780"/>
      <c r="L3780" s="83"/>
    </row>
    <row r="3781" spans="1:12" x14ac:dyDescent="0.3">
      <c r="A3781" s="77" t="s">
        <v>8324</v>
      </c>
      <c r="B3781" s="77" t="s">
        <v>8325</v>
      </c>
      <c r="C3781" s="77" t="s">
        <v>766</v>
      </c>
      <c r="D3781" s="79"/>
      <c r="F3781" s="77" t="s">
        <v>766</v>
      </c>
      <c r="G3781" s="77" t="s">
        <v>8324</v>
      </c>
      <c r="I3781"/>
      <c r="L3781" s="83"/>
    </row>
    <row r="3782" spans="1:12" x14ac:dyDescent="0.3">
      <c r="A3782" s="77" t="s">
        <v>8326</v>
      </c>
      <c r="B3782" s="77" t="s">
        <v>8327</v>
      </c>
      <c r="C3782" s="77" t="s">
        <v>893</v>
      </c>
      <c r="D3782" s="79"/>
      <c r="F3782" s="77" t="s">
        <v>893</v>
      </c>
      <c r="G3782" s="77" t="s">
        <v>8326</v>
      </c>
      <c r="I3782"/>
      <c r="L3782" s="83"/>
    </row>
    <row r="3783" spans="1:12" x14ac:dyDescent="0.3">
      <c r="A3783" s="77" t="s">
        <v>8328</v>
      </c>
      <c r="B3783" s="77" t="s">
        <v>8329</v>
      </c>
      <c r="C3783" s="77" t="s">
        <v>761</v>
      </c>
      <c r="D3783" s="79"/>
      <c r="F3783" s="77" t="s">
        <v>761</v>
      </c>
      <c r="G3783" s="77" t="s">
        <v>8328</v>
      </c>
      <c r="I3783"/>
      <c r="L3783" s="83"/>
    </row>
    <row r="3784" spans="1:12" x14ac:dyDescent="0.3">
      <c r="A3784" s="77" t="s">
        <v>8330</v>
      </c>
      <c r="B3784" s="77" t="s">
        <v>8331</v>
      </c>
      <c r="C3784" s="77" t="s">
        <v>699</v>
      </c>
      <c r="D3784" s="79"/>
      <c r="F3784" s="77" t="s">
        <v>699</v>
      </c>
      <c r="G3784" s="77" t="s">
        <v>8330</v>
      </c>
      <c r="I3784"/>
      <c r="L3784" s="83"/>
    </row>
    <row r="3785" spans="1:12" x14ac:dyDescent="0.3">
      <c r="A3785" s="77" t="s">
        <v>8332</v>
      </c>
      <c r="B3785" s="77" t="s">
        <v>8333</v>
      </c>
      <c r="C3785" s="77" t="s">
        <v>856</v>
      </c>
      <c r="D3785" s="79"/>
      <c r="F3785" s="77" t="s">
        <v>856</v>
      </c>
      <c r="G3785" s="77" t="s">
        <v>8332</v>
      </c>
      <c r="I3785"/>
      <c r="L3785" s="83"/>
    </row>
    <row r="3786" spans="1:12" x14ac:dyDescent="0.3">
      <c r="A3786" s="77" t="s">
        <v>8334</v>
      </c>
      <c r="B3786" s="77" t="s">
        <v>8335</v>
      </c>
      <c r="C3786" s="77" t="s">
        <v>740</v>
      </c>
      <c r="D3786" s="79"/>
      <c r="F3786" s="77" t="s">
        <v>740</v>
      </c>
      <c r="G3786" s="77" t="s">
        <v>8334</v>
      </c>
      <c r="I3786"/>
      <c r="L3786" s="83"/>
    </row>
    <row r="3787" spans="1:12" x14ac:dyDescent="0.3">
      <c r="A3787" s="77" t="s">
        <v>8336</v>
      </c>
      <c r="B3787" s="77" t="s">
        <v>8337</v>
      </c>
      <c r="C3787" s="77" t="s">
        <v>674</v>
      </c>
      <c r="D3787" s="79"/>
      <c r="F3787" s="77" t="s">
        <v>674</v>
      </c>
      <c r="G3787" s="77" t="s">
        <v>8336</v>
      </c>
      <c r="I3787"/>
      <c r="L3787" s="83"/>
    </row>
    <row r="3788" spans="1:12" x14ac:dyDescent="0.3">
      <c r="A3788" s="77" t="s">
        <v>8338</v>
      </c>
      <c r="B3788" s="77" t="s">
        <v>8339</v>
      </c>
      <c r="C3788" s="77" t="s">
        <v>674</v>
      </c>
      <c r="D3788" s="79"/>
      <c r="F3788" s="77" t="s">
        <v>674</v>
      </c>
      <c r="G3788" s="77" t="s">
        <v>8338</v>
      </c>
      <c r="I3788"/>
      <c r="L3788" s="83"/>
    </row>
    <row r="3789" spans="1:12" x14ac:dyDescent="0.3">
      <c r="A3789" s="77" t="s">
        <v>8340</v>
      </c>
      <c r="B3789" s="77" t="s">
        <v>8341</v>
      </c>
      <c r="C3789" s="77" t="s">
        <v>707</v>
      </c>
      <c r="D3789" s="79"/>
      <c r="F3789" s="77" t="s">
        <v>707</v>
      </c>
      <c r="G3789" s="77" t="s">
        <v>8340</v>
      </c>
      <c r="I3789"/>
      <c r="L3789" s="83"/>
    </row>
    <row r="3790" spans="1:12" x14ac:dyDescent="0.3">
      <c r="A3790" s="77" t="s">
        <v>8342</v>
      </c>
      <c r="B3790" s="77" t="s">
        <v>8343</v>
      </c>
      <c r="C3790" s="77" t="s">
        <v>856</v>
      </c>
      <c r="D3790" s="79"/>
      <c r="F3790" s="77" t="s">
        <v>856</v>
      </c>
      <c r="G3790" s="77" t="s">
        <v>8342</v>
      </c>
      <c r="I3790"/>
      <c r="L3790" s="83"/>
    </row>
    <row r="3791" spans="1:12" x14ac:dyDescent="0.3">
      <c r="A3791" s="77" t="s">
        <v>8344</v>
      </c>
      <c r="B3791" s="77" t="s">
        <v>8345</v>
      </c>
      <c r="C3791" s="77" t="s">
        <v>674</v>
      </c>
      <c r="D3791" s="79"/>
      <c r="F3791" s="77" t="s">
        <v>674</v>
      </c>
      <c r="G3791" s="77" t="s">
        <v>8344</v>
      </c>
      <c r="I3791"/>
      <c r="L3791" s="83"/>
    </row>
    <row r="3792" spans="1:12" x14ac:dyDescent="0.3">
      <c r="A3792" s="77" t="s">
        <v>8346</v>
      </c>
      <c r="B3792" s="77" t="s">
        <v>8347</v>
      </c>
      <c r="C3792" s="77" t="s">
        <v>743</v>
      </c>
      <c r="D3792" s="79"/>
      <c r="F3792" s="77" t="s">
        <v>743</v>
      </c>
      <c r="G3792" s="77" t="s">
        <v>8346</v>
      </c>
      <c r="I3792"/>
      <c r="L3792" s="83"/>
    </row>
    <row r="3793" spans="1:12" x14ac:dyDescent="0.3">
      <c r="A3793" s="77" t="s">
        <v>8348</v>
      </c>
      <c r="B3793" s="77" t="s">
        <v>8349</v>
      </c>
      <c r="C3793" s="77" t="s">
        <v>940</v>
      </c>
      <c r="D3793" s="79"/>
      <c r="F3793" s="77" t="s">
        <v>940</v>
      </c>
      <c r="G3793" s="77" t="s">
        <v>8348</v>
      </c>
      <c r="I3793"/>
      <c r="L3793" s="83"/>
    </row>
    <row r="3794" spans="1:12" x14ac:dyDescent="0.3">
      <c r="A3794" s="77" t="s">
        <v>8350</v>
      </c>
      <c r="B3794" s="77" t="s">
        <v>8351</v>
      </c>
      <c r="C3794" s="77" t="s">
        <v>868</v>
      </c>
      <c r="D3794" s="79"/>
      <c r="F3794" s="77" t="s">
        <v>868</v>
      </c>
      <c r="G3794" s="77" t="s">
        <v>8350</v>
      </c>
      <c r="I3794"/>
      <c r="L3794" s="83"/>
    </row>
    <row r="3795" spans="1:12" x14ac:dyDescent="0.3">
      <c r="A3795" s="77" t="s">
        <v>8352</v>
      </c>
      <c r="B3795" s="77" t="s">
        <v>8353</v>
      </c>
      <c r="C3795" s="77" t="s">
        <v>868</v>
      </c>
      <c r="D3795" s="79"/>
      <c r="F3795" s="77" t="s">
        <v>868</v>
      </c>
      <c r="G3795" s="77" t="s">
        <v>8352</v>
      </c>
      <c r="I3795"/>
      <c r="L3795" s="83"/>
    </row>
    <row r="3796" spans="1:12" x14ac:dyDescent="0.3">
      <c r="A3796" s="77" t="s">
        <v>8354</v>
      </c>
      <c r="B3796" s="77" t="s">
        <v>8355</v>
      </c>
      <c r="C3796" s="77" t="s">
        <v>925</v>
      </c>
      <c r="D3796" s="79"/>
      <c r="F3796" s="77" t="s">
        <v>925</v>
      </c>
      <c r="G3796" s="77" t="s">
        <v>8354</v>
      </c>
      <c r="I3796"/>
      <c r="L3796" s="83"/>
    </row>
    <row r="3797" spans="1:12" x14ac:dyDescent="0.3">
      <c r="A3797" s="77" t="s">
        <v>8356</v>
      </c>
      <c r="B3797" s="77" t="s">
        <v>8357</v>
      </c>
      <c r="C3797" s="77" t="s">
        <v>829</v>
      </c>
      <c r="D3797" s="79"/>
      <c r="F3797" s="77" t="s">
        <v>829</v>
      </c>
      <c r="G3797" s="77" t="s">
        <v>8356</v>
      </c>
      <c r="I3797"/>
      <c r="L3797" s="83"/>
    </row>
    <row r="3798" spans="1:12" x14ac:dyDescent="0.3">
      <c r="A3798" s="77" t="s">
        <v>8358</v>
      </c>
      <c r="B3798" s="77" t="s">
        <v>8359</v>
      </c>
      <c r="C3798" s="77" t="s">
        <v>908</v>
      </c>
      <c r="D3798" s="79"/>
      <c r="F3798" s="77" t="s">
        <v>908</v>
      </c>
      <c r="G3798" s="77" t="s">
        <v>8358</v>
      </c>
      <c r="I3798"/>
      <c r="L3798" s="83"/>
    </row>
    <row r="3799" spans="1:12" x14ac:dyDescent="0.3">
      <c r="A3799" s="77" t="s">
        <v>8360</v>
      </c>
      <c r="B3799" s="77" t="s">
        <v>8361</v>
      </c>
      <c r="C3799" s="77" t="s">
        <v>868</v>
      </c>
      <c r="D3799" s="79"/>
      <c r="F3799" s="77" t="s">
        <v>868</v>
      </c>
      <c r="G3799" s="77" t="s">
        <v>8360</v>
      </c>
      <c r="I3799"/>
      <c r="L3799" s="83"/>
    </row>
    <row r="3800" spans="1:12" x14ac:dyDescent="0.3">
      <c r="A3800" s="77" t="s">
        <v>8362</v>
      </c>
      <c r="B3800" s="77" t="s">
        <v>8363</v>
      </c>
      <c r="C3800" s="77" t="s">
        <v>733</v>
      </c>
      <c r="D3800" s="79"/>
      <c r="F3800" s="77" t="s">
        <v>733</v>
      </c>
      <c r="G3800" s="77" t="s">
        <v>8362</v>
      </c>
      <c r="I3800"/>
      <c r="L3800" s="83"/>
    </row>
    <row r="3801" spans="1:12" x14ac:dyDescent="0.3">
      <c r="A3801" s="77" t="s">
        <v>8364</v>
      </c>
      <c r="B3801" s="77" t="s">
        <v>8365</v>
      </c>
      <c r="C3801" s="77" t="s">
        <v>879</v>
      </c>
      <c r="D3801" s="79"/>
      <c r="F3801" s="77" t="s">
        <v>879</v>
      </c>
      <c r="G3801" s="77" t="s">
        <v>8364</v>
      </c>
      <c r="I3801"/>
      <c r="L3801" s="83"/>
    </row>
    <row r="3802" spans="1:12" x14ac:dyDescent="0.3">
      <c r="A3802" s="77" t="s">
        <v>8366</v>
      </c>
      <c r="B3802" s="77" t="s">
        <v>8367</v>
      </c>
      <c r="C3802" s="77" t="s">
        <v>879</v>
      </c>
      <c r="D3802" s="79"/>
      <c r="F3802" s="77" t="s">
        <v>879</v>
      </c>
      <c r="G3802" s="77" t="s">
        <v>8366</v>
      </c>
      <c r="I3802"/>
      <c r="L3802" s="83"/>
    </row>
    <row r="3803" spans="1:12" x14ac:dyDescent="0.3">
      <c r="A3803" s="77" t="s">
        <v>8368</v>
      </c>
      <c r="B3803" s="77" t="s">
        <v>8369</v>
      </c>
      <c r="C3803" s="77" t="s">
        <v>732</v>
      </c>
      <c r="D3803" s="79"/>
      <c r="F3803" s="77" t="s">
        <v>732</v>
      </c>
      <c r="G3803" s="77" t="s">
        <v>8368</v>
      </c>
      <c r="I3803"/>
      <c r="L3803" s="83"/>
    </row>
    <row r="3804" spans="1:12" x14ac:dyDescent="0.3">
      <c r="A3804" s="77" t="s">
        <v>8370</v>
      </c>
      <c r="B3804" s="77" t="s">
        <v>8371</v>
      </c>
      <c r="C3804" s="77" t="s">
        <v>892</v>
      </c>
      <c r="D3804" s="79"/>
      <c r="F3804" s="77" t="s">
        <v>892</v>
      </c>
      <c r="G3804" s="77" t="s">
        <v>8370</v>
      </c>
      <c r="I3804"/>
      <c r="L3804" s="83"/>
    </row>
    <row r="3805" spans="1:12" x14ac:dyDescent="0.3">
      <c r="A3805" s="77" t="s">
        <v>8372</v>
      </c>
      <c r="B3805" s="77" t="s">
        <v>8373</v>
      </c>
      <c r="C3805" s="77" t="s">
        <v>707</v>
      </c>
      <c r="D3805" s="79"/>
      <c r="F3805" s="77" t="s">
        <v>707</v>
      </c>
      <c r="G3805" s="77" t="s">
        <v>8372</v>
      </c>
      <c r="I3805"/>
      <c r="L3805" s="83"/>
    </row>
    <row r="3806" spans="1:12" x14ac:dyDescent="0.3">
      <c r="A3806" s="77" t="s">
        <v>8374</v>
      </c>
      <c r="B3806" s="77" t="s">
        <v>8375</v>
      </c>
      <c r="C3806" s="77" t="s">
        <v>903</v>
      </c>
      <c r="D3806" s="79"/>
      <c r="F3806" s="77" t="s">
        <v>903</v>
      </c>
      <c r="G3806" s="77" t="s">
        <v>8374</v>
      </c>
      <c r="I3806"/>
      <c r="L3806" s="83"/>
    </row>
    <row r="3807" spans="1:12" x14ac:dyDescent="0.3">
      <c r="A3807" s="77" t="s">
        <v>8376</v>
      </c>
      <c r="B3807" s="77" t="s">
        <v>8377</v>
      </c>
      <c r="C3807" s="77" t="s">
        <v>761</v>
      </c>
      <c r="D3807" s="79"/>
      <c r="F3807" s="77" t="s">
        <v>761</v>
      </c>
      <c r="G3807" s="77" t="s">
        <v>8376</v>
      </c>
      <c r="I3807"/>
      <c r="L3807" s="83"/>
    </row>
    <row r="3808" spans="1:12" x14ac:dyDescent="0.3">
      <c r="A3808" s="77" t="s">
        <v>8378</v>
      </c>
      <c r="B3808" s="77" t="s">
        <v>8379</v>
      </c>
      <c r="C3808" s="77" t="s">
        <v>892</v>
      </c>
      <c r="D3808" s="79"/>
      <c r="F3808" s="77" t="s">
        <v>892</v>
      </c>
      <c r="G3808" s="77" t="s">
        <v>8378</v>
      </c>
      <c r="I3808"/>
      <c r="L3808" s="83"/>
    </row>
    <row r="3809" spans="1:12" x14ac:dyDescent="0.3">
      <c r="A3809" s="77" t="s">
        <v>8380</v>
      </c>
      <c r="B3809" s="77" t="s">
        <v>8381</v>
      </c>
      <c r="C3809" s="77" t="s">
        <v>670</v>
      </c>
      <c r="D3809" s="79"/>
      <c r="F3809" s="77" t="s">
        <v>670</v>
      </c>
      <c r="G3809" s="77" t="s">
        <v>8380</v>
      </c>
      <c r="I3809"/>
      <c r="L3809" s="83"/>
    </row>
    <row r="3810" spans="1:12" x14ac:dyDescent="0.3">
      <c r="A3810" s="77" t="s">
        <v>8382</v>
      </c>
      <c r="B3810" s="77" t="s">
        <v>8383</v>
      </c>
      <c r="C3810" s="77" t="s">
        <v>800</v>
      </c>
      <c r="D3810" s="79"/>
      <c r="F3810" s="77" t="s">
        <v>800</v>
      </c>
      <c r="G3810" s="77" t="s">
        <v>8382</v>
      </c>
      <c r="I3810"/>
      <c r="L3810" s="83"/>
    </row>
    <row r="3811" spans="1:12" x14ac:dyDescent="0.3">
      <c r="A3811" s="77" t="s">
        <v>8384</v>
      </c>
      <c r="B3811" s="77" t="s">
        <v>8385</v>
      </c>
      <c r="C3811" s="77" t="s">
        <v>740</v>
      </c>
      <c r="D3811" s="79"/>
      <c r="F3811" s="77" t="s">
        <v>740</v>
      </c>
      <c r="G3811" s="77" t="s">
        <v>8384</v>
      </c>
      <c r="I3811"/>
      <c r="L3811" s="83"/>
    </row>
    <row r="3812" spans="1:12" x14ac:dyDescent="0.3">
      <c r="A3812" s="77" t="s">
        <v>8386</v>
      </c>
      <c r="B3812" s="77" t="s">
        <v>8387</v>
      </c>
      <c r="C3812" s="77" t="s">
        <v>800</v>
      </c>
      <c r="D3812" s="79"/>
      <c r="F3812" s="77" t="s">
        <v>800</v>
      </c>
      <c r="G3812" s="77" t="s">
        <v>8386</v>
      </c>
      <c r="I3812"/>
      <c r="L3812" s="83"/>
    </row>
    <row r="3813" spans="1:12" x14ac:dyDescent="0.3">
      <c r="A3813" s="77" t="s">
        <v>8388</v>
      </c>
      <c r="B3813" s="77" t="s">
        <v>8389</v>
      </c>
      <c r="C3813" s="77" t="s">
        <v>868</v>
      </c>
      <c r="D3813" s="79"/>
      <c r="F3813" s="77" t="s">
        <v>868</v>
      </c>
      <c r="G3813" s="77" t="s">
        <v>8388</v>
      </c>
      <c r="I3813"/>
      <c r="L3813" s="83"/>
    </row>
    <row r="3814" spans="1:12" x14ac:dyDescent="0.3">
      <c r="A3814" s="77" t="s">
        <v>8390</v>
      </c>
      <c r="B3814" s="77" t="s">
        <v>8391</v>
      </c>
      <c r="C3814" s="77" t="s">
        <v>754</v>
      </c>
      <c r="D3814" s="79"/>
      <c r="F3814" s="77" t="s">
        <v>754</v>
      </c>
      <c r="G3814" s="77" t="s">
        <v>8390</v>
      </c>
      <c r="I3814"/>
      <c r="L3814" s="83"/>
    </row>
    <row r="3815" spans="1:12" x14ac:dyDescent="0.3">
      <c r="A3815" s="77" t="s">
        <v>8392</v>
      </c>
      <c r="B3815" s="77" t="s">
        <v>8393</v>
      </c>
      <c r="C3815" s="77" t="s">
        <v>736</v>
      </c>
      <c r="D3815" s="79"/>
      <c r="F3815" s="77" t="s">
        <v>736</v>
      </c>
      <c r="G3815" s="77" t="s">
        <v>8392</v>
      </c>
      <c r="I3815"/>
      <c r="L3815" s="83"/>
    </row>
    <row r="3816" spans="1:12" x14ac:dyDescent="0.3">
      <c r="A3816" s="77" t="s">
        <v>8394</v>
      </c>
      <c r="B3816" s="77" t="s">
        <v>8395</v>
      </c>
      <c r="C3816" s="77" t="s">
        <v>766</v>
      </c>
      <c r="D3816" s="79"/>
      <c r="F3816" s="77" t="s">
        <v>766</v>
      </c>
      <c r="G3816" s="77" t="s">
        <v>8394</v>
      </c>
      <c r="I3816"/>
      <c r="L3816" s="83"/>
    </row>
    <row r="3817" spans="1:12" x14ac:dyDescent="0.3">
      <c r="A3817" s="77" t="s">
        <v>8396</v>
      </c>
      <c r="B3817" s="77" t="s">
        <v>8397</v>
      </c>
      <c r="C3817" s="77" t="s">
        <v>694</v>
      </c>
      <c r="D3817" s="79"/>
      <c r="F3817" s="77" t="s">
        <v>694</v>
      </c>
      <c r="G3817" s="77" t="s">
        <v>8396</v>
      </c>
      <c r="I3817"/>
      <c r="L3817" s="83"/>
    </row>
    <row r="3818" spans="1:12" x14ac:dyDescent="0.3">
      <c r="A3818" s="77" t="s">
        <v>8398</v>
      </c>
      <c r="B3818" s="77" t="s">
        <v>8399</v>
      </c>
      <c r="C3818" s="77" t="s">
        <v>729</v>
      </c>
      <c r="D3818" s="79"/>
      <c r="F3818" s="77" t="s">
        <v>729</v>
      </c>
      <c r="G3818" s="77" t="s">
        <v>8398</v>
      </c>
      <c r="I3818"/>
      <c r="L3818" s="83"/>
    </row>
    <row r="3819" spans="1:12" x14ac:dyDescent="0.3">
      <c r="A3819" s="77" t="s">
        <v>8400</v>
      </c>
      <c r="B3819" s="77" t="s">
        <v>8401</v>
      </c>
      <c r="C3819" s="77" t="s">
        <v>853</v>
      </c>
      <c r="D3819" s="79"/>
      <c r="F3819" s="77" t="s">
        <v>853</v>
      </c>
      <c r="G3819" s="77" t="s">
        <v>8400</v>
      </c>
      <c r="I3819"/>
      <c r="L3819" s="83"/>
    </row>
    <row r="3820" spans="1:12" x14ac:dyDescent="0.3">
      <c r="A3820" s="77" t="s">
        <v>8402</v>
      </c>
      <c r="B3820" s="77" t="s">
        <v>8403</v>
      </c>
      <c r="C3820" s="77" t="s">
        <v>714</v>
      </c>
      <c r="D3820" s="79"/>
      <c r="F3820" s="77" t="s">
        <v>714</v>
      </c>
      <c r="G3820" s="77" t="s">
        <v>8402</v>
      </c>
      <c r="I3820"/>
      <c r="L3820" s="83"/>
    </row>
    <row r="3821" spans="1:12" x14ac:dyDescent="0.3">
      <c r="A3821" s="77" t="s">
        <v>8404</v>
      </c>
      <c r="B3821" s="77" t="s">
        <v>8405</v>
      </c>
      <c r="C3821" s="77" t="s">
        <v>850</v>
      </c>
      <c r="D3821" s="79"/>
      <c r="F3821" s="77" t="s">
        <v>850</v>
      </c>
      <c r="G3821" s="77" t="s">
        <v>8404</v>
      </c>
      <c r="I3821"/>
      <c r="L3821" s="83"/>
    </row>
    <row r="3822" spans="1:12" x14ac:dyDescent="0.3">
      <c r="A3822" s="77" t="s">
        <v>8406</v>
      </c>
      <c r="B3822" s="77" t="s">
        <v>8407</v>
      </c>
      <c r="C3822" s="77" t="s">
        <v>743</v>
      </c>
      <c r="D3822" s="79"/>
      <c r="F3822" s="77" t="s">
        <v>743</v>
      </c>
      <c r="G3822" s="77" t="s">
        <v>8406</v>
      </c>
      <c r="I3822"/>
      <c r="L3822" s="83"/>
    </row>
    <row r="3823" spans="1:12" x14ac:dyDescent="0.3">
      <c r="A3823" s="77" t="s">
        <v>8408</v>
      </c>
      <c r="B3823" s="77" t="s">
        <v>8409</v>
      </c>
      <c r="C3823" s="77" t="s">
        <v>919</v>
      </c>
      <c r="D3823" s="79"/>
      <c r="F3823" s="77" t="s">
        <v>919</v>
      </c>
      <c r="G3823" s="77" t="s">
        <v>8408</v>
      </c>
      <c r="I3823"/>
      <c r="L3823" s="83"/>
    </row>
    <row r="3824" spans="1:12" x14ac:dyDescent="0.3">
      <c r="A3824" s="77" t="s">
        <v>8410</v>
      </c>
      <c r="B3824" s="77" t="s">
        <v>8411</v>
      </c>
      <c r="C3824" s="77" t="s">
        <v>758</v>
      </c>
      <c r="D3824" s="79"/>
      <c r="F3824" s="77" t="s">
        <v>758</v>
      </c>
      <c r="G3824" s="77" t="s">
        <v>8410</v>
      </c>
      <c r="I3824"/>
      <c r="L3824" s="83"/>
    </row>
    <row r="3825" spans="1:12" x14ac:dyDescent="0.3">
      <c r="A3825" s="77" t="s">
        <v>8412</v>
      </c>
      <c r="B3825" s="77" t="s">
        <v>8413</v>
      </c>
      <c r="C3825" s="77" t="s">
        <v>707</v>
      </c>
      <c r="D3825" s="79"/>
      <c r="F3825" s="77" t="s">
        <v>707</v>
      </c>
      <c r="G3825" s="77" t="s">
        <v>8412</v>
      </c>
      <c r="I3825"/>
      <c r="L3825" s="83"/>
    </row>
    <row r="3826" spans="1:12" x14ac:dyDescent="0.3">
      <c r="A3826" s="77" t="s">
        <v>8414</v>
      </c>
      <c r="B3826" s="77" t="s">
        <v>8415</v>
      </c>
      <c r="C3826" s="77" t="s">
        <v>850</v>
      </c>
      <c r="D3826" s="79"/>
      <c r="F3826" s="77" t="s">
        <v>850</v>
      </c>
      <c r="G3826" s="77" t="s">
        <v>8414</v>
      </c>
      <c r="I3826"/>
      <c r="L3826" s="83"/>
    </row>
    <row r="3827" spans="1:12" x14ac:dyDescent="0.3">
      <c r="A3827" s="77" t="s">
        <v>8416</v>
      </c>
      <c r="B3827" s="77" t="s">
        <v>8417</v>
      </c>
      <c r="C3827" s="77" t="s">
        <v>817</v>
      </c>
      <c r="D3827" s="79"/>
      <c r="F3827" s="77" t="s">
        <v>817</v>
      </c>
      <c r="G3827" s="77" t="s">
        <v>8416</v>
      </c>
      <c r="I3827"/>
      <c r="L3827" s="83"/>
    </row>
    <row r="3828" spans="1:12" x14ac:dyDescent="0.3">
      <c r="A3828" s="77" t="s">
        <v>8418</v>
      </c>
      <c r="B3828" s="77" t="s">
        <v>8419</v>
      </c>
      <c r="C3828" s="77" t="s">
        <v>740</v>
      </c>
      <c r="D3828" s="79"/>
      <c r="F3828" s="77" t="s">
        <v>740</v>
      </c>
      <c r="G3828" s="77" t="s">
        <v>8418</v>
      </c>
      <c r="I3828"/>
      <c r="L3828" s="83"/>
    </row>
    <row r="3829" spans="1:12" x14ac:dyDescent="0.3">
      <c r="A3829" s="77" t="s">
        <v>8420</v>
      </c>
      <c r="B3829" s="77" t="s">
        <v>8421</v>
      </c>
      <c r="C3829" s="77" t="s">
        <v>729</v>
      </c>
      <c r="D3829" s="79"/>
      <c r="F3829" s="77" t="s">
        <v>729</v>
      </c>
      <c r="G3829" s="77" t="s">
        <v>8420</v>
      </c>
      <c r="I3829"/>
      <c r="L3829" s="83"/>
    </row>
    <row r="3830" spans="1:12" x14ac:dyDescent="0.3">
      <c r="A3830" s="77" t="s">
        <v>8422</v>
      </c>
      <c r="B3830" s="77" t="s">
        <v>8423</v>
      </c>
      <c r="C3830" s="77" t="s">
        <v>694</v>
      </c>
      <c r="D3830" s="79"/>
      <c r="F3830" s="77" t="s">
        <v>694</v>
      </c>
      <c r="G3830" s="77" t="s">
        <v>8422</v>
      </c>
      <c r="I3830"/>
      <c r="L3830" s="83"/>
    </row>
    <row r="3831" spans="1:12" x14ac:dyDescent="0.3">
      <c r="A3831" s="77" t="s">
        <v>8424</v>
      </c>
      <c r="B3831" s="77" t="s">
        <v>8425</v>
      </c>
      <c r="C3831" s="77" t="s">
        <v>850</v>
      </c>
      <c r="D3831" s="79"/>
      <c r="F3831" s="77" t="s">
        <v>850</v>
      </c>
      <c r="G3831" s="77" t="s">
        <v>8424</v>
      </c>
      <c r="I3831"/>
      <c r="L3831" s="83"/>
    </row>
    <row r="3832" spans="1:12" x14ac:dyDescent="0.3">
      <c r="A3832" s="77" t="s">
        <v>8426</v>
      </c>
      <c r="B3832" s="77" t="s">
        <v>8427</v>
      </c>
      <c r="C3832" s="77" t="s">
        <v>893</v>
      </c>
      <c r="D3832" s="79"/>
      <c r="F3832" s="77" t="s">
        <v>893</v>
      </c>
      <c r="G3832" s="77" t="s">
        <v>8426</v>
      </c>
      <c r="I3832"/>
      <c r="L3832" s="83"/>
    </row>
    <row r="3833" spans="1:12" x14ac:dyDescent="0.3">
      <c r="A3833" s="77" t="s">
        <v>8428</v>
      </c>
      <c r="B3833" s="77" t="s">
        <v>8429</v>
      </c>
      <c r="C3833" s="77" t="s">
        <v>873</v>
      </c>
      <c r="D3833" s="79"/>
      <c r="F3833" s="77" t="s">
        <v>873</v>
      </c>
      <c r="G3833" s="77" t="s">
        <v>8428</v>
      </c>
      <c r="I3833"/>
      <c r="L3833" s="83"/>
    </row>
    <row r="3834" spans="1:12" x14ac:dyDescent="0.3">
      <c r="A3834" s="77" t="s">
        <v>8430</v>
      </c>
      <c r="B3834" s="77" t="s">
        <v>8431</v>
      </c>
      <c r="C3834" s="77" t="s">
        <v>767</v>
      </c>
      <c r="D3834" s="79"/>
      <c r="F3834" s="77" t="s">
        <v>767</v>
      </c>
      <c r="G3834" s="77" t="s">
        <v>8430</v>
      </c>
      <c r="I3834"/>
      <c r="L3834" s="83"/>
    </row>
    <row r="3835" spans="1:12" x14ac:dyDescent="0.3">
      <c r="A3835" s="77" t="s">
        <v>8432</v>
      </c>
      <c r="B3835" s="77" t="s">
        <v>8433</v>
      </c>
      <c r="C3835" s="77" t="s">
        <v>714</v>
      </c>
      <c r="D3835" s="79"/>
      <c r="F3835" s="77" t="s">
        <v>714</v>
      </c>
      <c r="G3835" s="77" t="s">
        <v>8432</v>
      </c>
      <c r="I3835"/>
      <c r="L3835" s="83"/>
    </row>
    <row r="3836" spans="1:12" x14ac:dyDescent="0.3">
      <c r="A3836" s="77" t="s">
        <v>8434</v>
      </c>
      <c r="B3836" s="77" t="s">
        <v>8435</v>
      </c>
      <c r="C3836" s="77" t="s">
        <v>714</v>
      </c>
      <c r="D3836" s="79"/>
      <c r="F3836" s="77" t="s">
        <v>714</v>
      </c>
      <c r="G3836" s="77" t="s">
        <v>8434</v>
      </c>
      <c r="I3836"/>
      <c r="L3836" s="83"/>
    </row>
    <row r="3837" spans="1:12" x14ac:dyDescent="0.3">
      <c r="A3837" s="77" t="s">
        <v>8436</v>
      </c>
      <c r="B3837" s="77" t="s">
        <v>8437</v>
      </c>
      <c r="C3837" s="77" t="s">
        <v>687</v>
      </c>
      <c r="D3837" s="79"/>
      <c r="F3837" s="77" t="s">
        <v>687</v>
      </c>
      <c r="G3837" s="77" t="s">
        <v>8436</v>
      </c>
      <c r="I3837"/>
      <c r="L3837" s="83"/>
    </row>
    <row r="3838" spans="1:12" x14ac:dyDescent="0.3">
      <c r="A3838" s="77" t="s">
        <v>8438</v>
      </c>
      <c r="B3838" s="77" t="s">
        <v>8439</v>
      </c>
      <c r="C3838" s="77" t="s">
        <v>683</v>
      </c>
      <c r="D3838" s="79"/>
      <c r="F3838" s="77" t="s">
        <v>683</v>
      </c>
      <c r="G3838" s="77" t="s">
        <v>8438</v>
      </c>
      <c r="I3838"/>
      <c r="L3838" s="83"/>
    </row>
    <row r="3839" spans="1:12" x14ac:dyDescent="0.3">
      <c r="A3839" s="77" t="s">
        <v>8440</v>
      </c>
      <c r="B3839" s="77" t="s">
        <v>8441</v>
      </c>
      <c r="C3839" s="77" t="s">
        <v>801</v>
      </c>
      <c r="D3839" s="79"/>
      <c r="F3839" s="77" t="s">
        <v>801</v>
      </c>
      <c r="G3839" s="77" t="s">
        <v>8440</v>
      </c>
      <c r="I3839"/>
      <c r="L3839" s="83"/>
    </row>
    <row r="3840" spans="1:12" x14ac:dyDescent="0.3">
      <c r="A3840" s="77" t="s">
        <v>8442</v>
      </c>
      <c r="B3840" s="77" t="s">
        <v>8443</v>
      </c>
      <c r="C3840" s="77" t="s">
        <v>840</v>
      </c>
      <c r="D3840" s="79"/>
      <c r="F3840" s="77" t="s">
        <v>840</v>
      </c>
      <c r="G3840" s="77" t="s">
        <v>8442</v>
      </c>
      <c r="I3840"/>
      <c r="L3840" s="83"/>
    </row>
    <row r="3841" spans="1:12" x14ac:dyDescent="0.3">
      <c r="A3841" s="77" t="s">
        <v>8444</v>
      </c>
      <c r="B3841" s="77" t="s">
        <v>8445</v>
      </c>
      <c r="C3841" s="77" t="s">
        <v>725</v>
      </c>
      <c r="D3841" s="79"/>
      <c r="F3841" s="77" t="s">
        <v>725</v>
      </c>
      <c r="G3841" s="77" t="s">
        <v>8444</v>
      </c>
      <c r="I3841"/>
      <c r="L3841" s="83"/>
    </row>
    <row r="3842" spans="1:12" x14ac:dyDescent="0.3">
      <c r="A3842" s="77" t="s">
        <v>8446</v>
      </c>
      <c r="B3842" s="77" t="s">
        <v>8447</v>
      </c>
      <c r="C3842" s="77" t="s">
        <v>732</v>
      </c>
      <c r="D3842" s="79"/>
      <c r="F3842" s="77" t="s">
        <v>732</v>
      </c>
      <c r="G3842" s="77" t="s">
        <v>8446</v>
      </c>
      <c r="I3842"/>
      <c r="L3842" s="83"/>
    </row>
    <row r="3843" spans="1:12" x14ac:dyDescent="0.3">
      <c r="A3843" s="77" t="s">
        <v>8448</v>
      </c>
      <c r="B3843" s="77" t="s">
        <v>8449</v>
      </c>
      <c r="C3843" s="77" t="s">
        <v>782</v>
      </c>
      <c r="D3843" s="79"/>
      <c r="F3843" s="77" t="s">
        <v>782</v>
      </c>
      <c r="G3843" s="77" t="s">
        <v>8448</v>
      </c>
      <c r="I3843"/>
      <c r="L3843" s="83"/>
    </row>
    <row r="3844" spans="1:12" x14ac:dyDescent="0.3">
      <c r="A3844" s="77" t="s">
        <v>8450</v>
      </c>
      <c r="B3844" s="77" t="s">
        <v>8451</v>
      </c>
      <c r="C3844" s="77" t="s">
        <v>931</v>
      </c>
      <c r="D3844" s="79"/>
      <c r="F3844" s="77" t="s">
        <v>931</v>
      </c>
      <c r="G3844" s="77" t="s">
        <v>8450</v>
      </c>
      <c r="I3844"/>
      <c r="L3844" s="83"/>
    </row>
    <row r="3845" spans="1:12" x14ac:dyDescent="0.3">
      <c r="A3845" s="77" t="s">
        <v>8452</v>
      </c>
      <c r="B3845" s="77" t="s">
        <v>8453</v>
      </c>
      <c r="C3845" s="77" t="s">
        <v>868</v>
      </c>
      <c r="D3845" s="79"/>
      <c r="F3845" s="77" t="s">
        <v>868</v>
      </c>
      <c r="G3845" s="77" t="s">
        <v>8452</v>
      </c>
      <c r="I3845"/>
      <c r="L3845" s="83"/>
    </row>
    <row r="3846" spans="1:12" x14ac:dyDescent="0.3">
      <c r="A3846" s="77" t="s">
        <v>8454</v>
      </c>
      <c r="B3846" s="77" t="s">
        <v>8455</v>
      </c>
      <c r="C3846" s="77" t="s">
        <v>830</v>
      </c>
      <c r="D3846" s="79"/>
      <c r="F3846" s="77" t="s">
        <v>830</v>
      </c>
      <c r="G3846" s="77" t="s">
        <v>8454</v>
      </c>
      <c r="I3846"/>
      <c r="L3846" s="83"/>
    </row>
    <row r="3847" spans="1:12" x14ac:dyDescent="0.3">
      <c r="A3847" s="77" t="s">
        <v>8456</v>
      </c>
      <c r="B3847" s="77" t="s">
        <v>8457</v>
      </c>
      <c r="C3847" s="77" t="s">
        <v>694</v>
      </c>
      <c r="D3847" s="79"/>
      <c r="F3847" s="77" t="s">
        <v>694</v>
      </c>
      <c r="G3847" s="77" t="s">
        <v>8456</v>
      </c>
      <c r="I3847"/>
      <c r="L3847" s="83"/>
    </row>
    <row r="3848" spans="1:12" x14ac:dyDescent="0.3">
      <c r="A3848" s="77" t="s">
        <v>8458</v>
      </c>
      <c r="B3848" s="77" t="s">
        <v>8459</v>
      </c>
      <c r="C3848" s="77" t="s">
        <v>711</v>
      </c>
      <c r="D3848" s="79"/>
      <c r="F3848" s="77" t="s">
        <v>711</v>
      </c>
      <c r="G3848" s="77" t="s">
        <v>8458</v>
      </c>
      <c r="I3848"/>
      <c r="L3848" s="83"/>
    </row>
    <row r="3849" spans="1:12" x14ac:dyDescent="0.3">
      <c r="A3849" s="77" t="s">
        <v>8460</v>
      </c>
      <c r="B3849" s="77" t="s">
        <v>8461</v>
      </c>
      <c r="C3849" s="77" t="s">
        <v>925</v>
      </c>
      <c r="D3849" s="79"/>
      <c r="F3849" s="77" t="s">
        <v>925</v>
      </c>
      <c r="G3849" s="77" t="s">
        <v>8460</v>
      </c>
      <c r="I3849"/>
      <c r="L3849" s="83"/>
    </row>
    <row r="3850" spans="1:12" x14ac:dyDescent="0.3">
      <c r="A3850" s="77" t="s">
        <v>8462</v>
      </c>
      <c r="B3850" s="77" t="s">
        <v>8463</v>
      </c>
      <c r="C3850" s="77" t="s">
        <v>853</v>
      </c>
      <c r="D3850" s="79"/>
      <c r="F3850" s="77" t="s">
        <v>853</v>
      </c>
      <c r="G3850" s="77" t="s">
        <v>8462</v>
      </c>
      <c r="I3850"/>
      <c r="L3850" s="83"/>
    </row>
    <row r="3851" spans="1:12" x14ac:dyDescent="0.3">
      <c r="A3851" s="77" t="s">
        <v>8464</v>
      </c>
      <c r="B3851" s="77" t="s">
        <v>8465</v>
      </c>
      <c r="C3851" s="77" t="s">
        <v>733</v>
      </c>
      <c r="D3851" s="79"/>
      <c r="F3851" s="77" t="s">
        <v>733</v>
      </c>
      <c r="G3851" s="77" t="s">
        <v>8464</v>
      </c>
      <c r="I3851"/>
      <c r="L3851" s="83"/>
    </row>
    <row r="3852" spans="1:12" x14ac:dyDescent="0.3">
      <c r="A3852" s="77" t="s">
        <v>8466</v>
      </c>
      <c r="B3852" s="77" t="s">
        <v>8467</v>
      </c>
      <c r="C3852" s="77" t="s">
        <v>674</v>
      </c>
      <c r="D3852" s="79"/>
      <c r="F3852" s="77" t="s">
        <v>674</v>
      </c>
      <c r="G3852" s="77" t="s">
        <v>8466</v>
      </c>
      <c r="I3852"/>
      <c r="L3852" s="83"/>
    </row>
    <row r="3853" spans="1:12" x14ac:dyDescent="0.3">
      <c r="A3853" s="77" t="s">
        <v>8468</v>
      </c>
      <c r="B3853" s="77" t="s">
        <v>8469</v>
      </c>
      <c r="C3853" s="77" t="s">
        <v>767</v>
      </c>
      <c r="D3853" s="79"/>
      <c r="F3853" s="77" t="s">
        <v>767</v>
      </c>
      <c r="G3853" s="77" t="s">
        <v>8468</v>
      </c>
      <c r="I3853"/>
      <c r="L3853" s="83"/>
    </row>
    <row r="3854" spans="1:12" x14ac:dyDescent="0.3">
      <c r="A3854" s="77" t="s">
        <v>8470</v>
      </c>
      <c r="B3854" s="77" t="s">
        <v>8471</v>
      </c>
      <c r="C3854" s="77" t="s">
        <v>761</v>
      </c>
      <c r="D3854" s="79"/>
      <c r="F3854" s="77" t="s">
        <v>761</v>
      </c>
      <c r="G3854" s="77" t="s">
        <v>8470</v>
      </c>
      <c r="I3854"/>
      <c r="L3854" s="83"/>
    </row>
    <row r="3855" spans="1:12" x14ac:dyDescent="0.3">
      <c r="A3855" s="77" t="s">
        <v>8472</v>
      </c>
      <c r="B3855" s="77" t="s">
        <v>8473</v>
      </c>
      <c r="C3855" s="77" t="s">
        <v>767</v>
      </c>
      <c r="D3855" s="79"/>
      <c r="F3855" s="77" t="s">
        <v>767</v>
      </c>
      <c r="G3855" s="77" t="s">
        <v>8472</v>
      </c>
      <c r="I3855"/>
      <c r="L3855" s="83"/>
    </row>
    <row r="3856" spans="1:12" x14ac:dyDescent="0.3">
      <c r="A3856" s="77" t="s">
        <v>8474</v>
      </c>
      <c r="B3856" s="77" t="s">
        <v>8475</v>
      </c>
      <c r="C3856" s="77" t="s">
        <v>675</v>
      </c>
      <c r="D3856" s="79"/>
      <c r="F3856" s="77" t="s">
        <v>675</v>
      </c>
      <c r="G3856" s="77" t="s">
        <v>8474</v>
      </c>
      <c r="I3856"/>
      <c r="L3856" s="83"/>
    </row>
    <row r="3857" spans="1:12" x14ac:dyDescent="0.3">
      <c r="A3857" s="77" t="s">
        <v>8476</v>
      </c>
      <c r="B3857" s="77" t="s">
        <v>8477</v>
      </c>
      <c r="C3857" s="77" t="s">
        <v>766</v>
      </c>
      <c r="D3857" s="79"/>
      <c r="F3857" s="77" t="s">
        <v>766</v>
      </c>
      <c r="G3857" s="77" t="s">
        <v>8476</v>
      </c>
      <c r="I3857"/>
      <c r="L3857" s="83"/>
    </row>
    <row r="3858" spans="1:12" x14ac:dyDescent="0.3">
      <c r="A3858" s="77" t="s">
        <v>8478</v>
      </c>
      <c r="B3858" s="77" t="s">
        <v>8479</v>
      </c>
      <c r="C3858" s="77" t="s">
        <v>732</v>
      </c>
      <c r="D3858" s="79"/>
      <c r="F3858" s="77" t="s">
        <v>732</v>
      </c>
      <c r="G3858" s="77" t="s">
        <v>8478</v>
      </c>
      <c r="I3858"/>
      <c r="L3858" s="83"/>
    </row>
    <row r="3859" spans="1:12" x14ac:dyDescent="0.3">
      <c r="A3859" s="77" t="s">
        <v>8480</v>
      </c>
      <c r="B3859" s="77" t="s">
        <v>8481</v>
      </c>
      <c r="C3859" s="77" t="s">
        <v>670</v>
      </c>
      <c r="D3859" s="79"/>
      <c r="F3859" s="77" t="s">
        <v>670</v>
      </c>
      <c r="G3859" s="77" t="s">
        <v>8480</v>
      </c>
      <c r="I3859"/>
      <c r="L3859" s="83"/>
    </row>
    <row r="3860" spans="1:12" x14ac:dyDescent="0.3">
      <c r="A3860" s="77" t="s">
        <v>8482</v>
      </c>
      <c r="B3860" s="77" t="s">
        <v>8483</v>
      </c>
      <c r="C3860" s="77" t="s">
        <v>729</v>
      </c>
      <c r="D3860" s="79"/>
      <c r="F3860" s="77" t="s">
        <v>729</v>
      </c>
      <c r="G3860" s="77" t="s">
        <v>8482</v>
      </c>
      <c r="I3860"/>
      <c r="L3860" s="83"/>
    </row>
    <row r="3861" spans="1:12" x14ac:dyDescent="0.3">
      <c r="A3861" s="77" t="s">
        <v>8484</v>
      </c>
      <c r="B3861" s="77" t="s">
        <v>8485</v>
      </c>
      <c r="C3861" s="77" t="s">
        <v>922</v>
      </c>
      <c r="D3861" s="79"/>
      <c r="F3861" s="77" t="s">
        <v>922</v>
      </c>
      <c r="G3861" s="77" t="s">
        <v>8484</v>
      </c>
      <c r="I3861"/>
      <c r="L3861" s="83"/>
    </row>
    <row r="3862" spans="1:12" x14ac:dyDescent="0.3">
      <c r="A3862" s="77" t="s">
        <v>8486</v>
      </c>
      <c r="B3862" s="77" t="s">
        <v>8487</v>
      </c>
      <c r="C3862" s="77" t="s">
        <v>925</v>
      </c>
      <c r="D3862" s="79"/>
      <c r="F3862" s="77" t="s">
        <v>925</v>
      </c>
      <c r="G3862" s="77" t="s">
        <v>8486</v>
      </c>
      <c r="I3862"/>
      <c r="L3862" s="83"/>
    </row>
    <row r="3863" spans="1:12" x14ac:dyDescent="0.3">
      <c r="A3863" s="77" t="s">
        <v>8488</v>
      </c>
      <c r="B3863" s="77" t="s">
        <v>8489</v>
      </c>
      <c r="C3863" s="77" t="s">
        <v>758</v>
      </c>
      <c r="D3863" s="79"/>
      <c r="F3863" s="77" t="s">
        <v>758</v>
      </c>
      <c r="G3863" s="77" t="s">
        <v>8488</v>
      </c>
      <c r="I3863"/>
      <c r="L3863" s="83"/>
    </row>
    <row r="3864" spans="1:12" x14ac:dyDescent="0.3">
      <c r="A3864" s="77" t="s">
        <v>8490</v>
      </c>
      <c r="B3864" s="77" t="s">
        <v>8491</v>
      </c>
      <c r="C3864" s="77" t="s">
        <v>722</v>
      </c>
      <c r="D3864" s="79"/>
      <c r="F3864" s="77" t="s">
        <v>722</v>
      </c>
      <c r="G3864" s="77" t="s">
        <v>8490</v>
      </c>
      <c r="I3864"/>
      <c r="L3864" s="83"/>
    </row>
    <row r="3865" spans="1:12" x14ac:dyDescent="0.3">
      <c r="A3865" s="77" t="s">
        <v>8492</v>
      </c>
      <c r="B3865" s="77" t="s">
        <v>8493</v>
      </c>
      <c r="C3865" s="77" t="s">
        <v>925</v>
      </c>
      <c r="D3865" s="79"/>
      <c r="F3865" s="77" t="s">
        <v>925</v>
      </c>
      <c r="G3865" s="77" t="s">
        <v>8492</v>
      </c>
      <c r="I3865"/>
      <c r="L3865" s="83"/>
    </row>
    <row r="3866" spans="1:12" x14ac:dyDescent="0.3">
      <c r="A3866" s="77" t="s">
        <v>8494</v>
      </c>
      <c r="B3866" s="77" t="s">
        <v>8495</v>
      </c>
      <c r="C3866" s="77" t="s">
        <v>836</v>
      </c>
      <c r="D3866" s="79"/>
      <c r="F3866" s="77" t="s">
        <v>836</v>
      </c>
      <c r="G3866" s="77" t="s">
        <v>8494</v>
      </c>
      <c r="I3866"/>
      <c r="L3866" s="83"/>
    </row>
    <row r="3867" spans="1:12" x14ac:dyDescent="0.3">
      <c r="A3867" s="77" t="s">
        <v>8496</v>
      </c>
      <c r="B3867" s="77" t="s">
        <v>8497</v>
      </c>
      <c r="C3867" s="77" t="s">
        <v>940</v>
      </c>
      <c r="D3867" s="79"/>
      <c r="F3867" s="77" t="s">
        <v>940</v>
      </c>
      <c r="G3867" s="77" t="s">
        <v>8496</v>
      </c>
      <c r="I3867"/>
      <c r="L3867" s="83"/>
    </row>
    <row r="3868" spans="1:12" x14ac:dyDescent="0.3">
      <c r="A3868" s="77" t="s">
        <v>8498</v>
      </c>
      <c r="B3868" s="77" t="s">
        <v>8499</v>
      </c>
      <c r="C3868" s="77" t="s">
        <v>729</v>
      </c>
      <c r="D3868" s="79"/>
      <c r="F3868" s="77" t="s">
        <v>729</v>
      </c>
      <c r="G3868" s="77" t="s">
        <v>8498</v>
      </c>
      <c r="I3868"/>
      <c r="L3868" s="83"/>
    </row>
    <row r="3869" spans="1:12" x14ac:dyDescent="0.3">
      <c r="A3869" s="77" t="s">
        <v>8500</v>
      </c>
      <c r="B3869" s="77" t="s">
        <v>8501</v>
      </c>
      <c r="C3869" s="77" t="s">
        <v>670</v>
      </c>
      <c r="D3869" s="79"/>
      <c r="F3869" s="77" t="s">
        <v>670</v>
      </c>
      <c r="G3869" s="77" t="s">
        <v>8500</v>
      </c>
      <c r="I3869"/>
      <c r="L3869" s="83"/>
    </row>
    <row r="3870" spans="1:12" x14ac:dyDescent="0.3">
      <c r="A3870" s="77" t="s">
        <v>8502</v>
      </c>
      <c r="B3870" s="77" t="s">
        <v>8503</v>
      </c>
      <c r="C3870" s="77" t="s">
        <v>850</v>
      </c>
      <c r="D3870" s="79"/>
      <c r="F3870" s="77" t="s">
        <v>850</v>
      </c>
      <c r="G3870" s="77" t="s">
        <v>8502</v>
      </c>
      <c r="I3870"/>
      <c r="L3870" s="83"/>
    </row>
    <row r="3871" spans="1:12" x14ac:dyDescent="0.3">
      <c r="A3871" s="77" t="s">
        <v>8504</v>
      </c>
      <c r="B3871" s="77" t="s">
        <v>8505</v>
      </c>
      <c r="C3871" s="77" t="s">
        <v>739</v>
      </c>
      <c r="D3871" s="79"/>
      <c r="F3871" s="77" t="s">
        <v>739</v>
      </c>
      <c r="G3871" s="77" t="s">
        <v>8504</v>
      </c>
      <c r="I3871"/>
      <c r="L3871" s="83"/>
    </row>
    <row r="3872" spans="1:12" x14ac:dyDescent="0.3">
      <c r="A3872" s="77" t="s">
        <v>8506</v>
      </c>
      <c r="B3872" s="77" t="s">
        <v>8507</v>
      </c>
      <c r="C3872" s="77" t="s">
        <v>809</v>
      </c>
      <c r="D3872" s="79"/>
      <c r="F3872" s="77" t="s">
        <v>809</v>
      </c>
      <c r="G3872" s="77" t="s">
        <v>8506</v>
      </c>
      <c r="I3872"/>
      <c r="L3872" s="83"/>
    </row>
    <row r="3873" spans="1:12" x14ac:dyDescent="0.3">
      <c r="A3873" s="77" t="s">
        <v>8508</v>
      </c>
      <c r="B3873" s="77" t="s">
        <v>8509</v>
      </c>
      <c r="C3873" s="77" t="s">
        <v>892</v>
      </c>
      <c r="D3873" s="79"/>
      <c r="F3873" s="77" t="s">
        <v>892</v>
      </c>
      <c r="G3873" s="77" t="s">
        <v>8508</v>
      </c>
      <c r="I3873"/>
      <c r="L3873" s="83"/>
    </row>
    <row r="3874" spans="1:12" x14ac:dyDescent="0.3">
      <c r="A3874" s="77" t="s">
        <v>8510</v>
      </c>
      <c r="B3874" s="77" t="s">
        <v>8511</v>
      </c>
      <c r="C3874" s="77" t="s">
        <v>674</v>
      </c>
      <c r="D3874" s="79"/>
      <c r="F3874" s="77" t="s">
        <v>674</v>
      </c>
      <c r="G3874" s="77" t="s">
        <v>8510</v>
      </c>
      <c r="I3874"/>
      <c r="L3874" s="83"/>
    </row>
    <row r="3875" spans="1:12" x14ac:dyDescent="0.3">
      <c r="A3875" s="77" t="s">
        <v>8512</v>
      </c>
      <c r="B3875" s="77" t="s">
        <v>8513</v>
      </c>
      <c r="C3875" s="77" t="s">
        <v>761</v>
      </c>
      <c r="D3875" s="79"/>
      <c r="F3875" s="77" t="s">
        <v>761</v>
      </c>
      <c r="G3875" s="77" t="s">
        <v>8512</v>
      </c>
      <c r="I3875"/>
      <c r="L3875" s="83"/>
    </row>
    <row r="3876" spans="1:12" x14ac:dyDescent="0.3">
      <c r="A3876" s="77" t="s">
        <v>8514</v>
      </c>
      <c r="B3876" s="77" t="s">
        <v>8515</v>
      </c>
      <c r="C3876" s="77" t="s">
        <v>931</v>
      </c>
      <c r="D3876" s="79"/>
      <c r="F3876" s="77" t="s">
        <v>931</v>
      </c>
      <c r="G3876" s="77" t="s">
        <v>8514</v>
      </c>
      <c r="I3876"/>
      <c r="L3876" s="83"/>
    </row>
    <row r="3877" spans="1:12" x14ac:dyDescent="0.3">
      <c r="A3877" s="77" t="s">
        <v>8516</v>
      </c>
      <c r="B3877" s="77" t="s">
        <v>8517</v>
      </c>
      <c r="C3877" s="77" t="s">
        <v>733</v>
      </c>
      <c r="D3877" s="79"/>
      <c r="F3877" s="77" t="s">
        <v>733</v>
      </c>
      <c r="G3877" s="77" t="s">
        <v>8516</v>
      </c>
      <c r="I3877"/>
      <c r="L3877" s="83"/>
    </row>
    <row r="3878" spans="1:12" x14ac:dyDescent="0.3">
      <c r="A3878" s="77" t="s">
        <v>8518</v>
      </c>
      <c r="B3878" s="77" t="s">
        <v>8519</v>
      </c>
      <c r="C3878" s="77" t="s">
        <v>892</v>
      </c>
      <c r="D3878" s="79"/>
      <c r="F3878" s="77" t="s">
        <v>892</v>
      </c>
      <c r="G3878" s="77" t="s">
        <v>8518</v>
      </c>
      <c r="I3878"/>
      <c r="L3878" s="83"/>
    </row>
    <row r="3879" spans="1:12" x14ac:dyDescent="0.3">
      <c r="A3879" s="77" t="s">
        <v>8520</v>
      </c>
      <c r="B3879" s="77" t="s">
        <v>8521</v>
      </c>
      <c r="C3879" s="77" t="s">
        <v>908</v>
      </c>
      <c r="D3879" s="79"/>
      <c r="F3879" s="77" t="s">
        <v>908</v>
      </c>
      <c r="G3879" s="77" t="s">
        <v>8520</v>
      </c>
      <c r="I3879"/>
      <c r="L3879" s="83"/>
    </row>
    <row r="3880" spans="1:12" x14ac:dyDescent="0.3">
      <c r="A3880" s="77" t="s">
        <v>8522</v>
      </c>
      <c r="B3880" s="77" t="s">
        <v>8523</v>
      </c>
      <c r="C3880" s="77" t="s">
        <v>729</v>
      </c>
      <c r="D3880" s="79"/>
      <c r="F3880" s="77" t="s">
        <v>729</v>
      </c>
      <c r="G3880" s="77" t="s">
        <v>8522</v>
      </c>
      <c r="I3880"/>
      <c r="L3880" s="83"/>
    </row>
    <row r="3881" spans="1:12" x14ac:dyDescent="0.3">
      <c r="A3881" s="77" t="s">
        <v>8524</v>
      </c>
      <c r="B3881" s="77" t="s">
        <v>8525</v>
      </c>
      <c r="C3881" s="77" t="s">
        <v>940</v>
      </c>
      <c r="D3881" s="79"/>
      <c r="F3881" s="77" t="s">
        <v>940</v>
      </c>
      <c r="G3881" s="77" t="s">
        <v>8524</v>
      </c>
      <c r="I3881"/>
      <c r="L3881" s="83"/>
    </row>
    <row r="3882" spans="1:12" x14ac:dyDescent="0.3">
      <c r="A3882" s="77" t="s">
        <v>8526</v>
      </c>
      <c r="B3882" s="77" t="s">
        <v>8527</v>
      </c>
      <c r="C3882" s="77" t="s">
        <v>683</v>
      </c>
      <c r="D3882" s="79"/>
      <c r="F3882" s="77" t="s">
        <v>683</v>
      </c>
      <c r="G3882" s="77" t="s">
        <v>8526</v>
      </c>
      <c r="I3882"/>
      <c r="L3882" s="83"/>
    </row>
    <row r="3883" spans="1:12" x14ac:dyDescent="0.3">
      <c r="A3883" s="77" t="s">
        <v>8528</v>
      </c>
      <c r="B3883" s="77" t="s">
        <v>8529</v>
      </c>
      <c r="C3883" s="77" t="s">
        <v>809</v>
      </c>
      <c r="D3883" s="79"/>
      <c r="F3883" s="77" t="s">
        <v>809</v>
      </c>
      <c r="G3883" s="77" t="s">
        <v>8528</v>
      </c>
      <c r="I3883"/>
      <c r="L3883" s="83"/>
    </row>
    <row r="3884" spans="1:12" x14ac:dyDescent="0.3">
      <c r="A3884" s="77" t="s">
        <v>8530</v>
      </c>
      <c r="B3884" s="77" t="s">
        <v>8531</v>
      </c>
      <c r="C3884" s="77" t="s">
        <v>671</v>
      </c>
      <c r="D3884" s="79"/>
      <c r="F3884" s="77" t="s">
        <v>671</v>
      </c>
      <c r="G3884" s="77" t="s">
        <v>8530</v>
      </c>
      <c r="I3884"/>
      <c r="L3884" s="83"/>
    </row>
    <row r="3885" spans="1:12" x14ac:dyDescent="0.3">
      <c r="A3885" s="77" t="s">
        <v>8532</v>
      </c>
      <c r="B3885" s="77" t="s">
        <v>8533</v>
      </c>
      <c r="C3885" s="77" t="s">
        <v>761</v>
      </c>
      <c r="D3885" s="79"/>
      <c r="F3885" s="77" t="s">
        <v>761</v>
      </c>
      <c r="G3885" s="77" t="s">
        <v>8532</v>
      </c>
      <c r="I3885"/>
      <c r="L3885" s="83"/>
    </row>
    <row r="3886" spans="1:12" x14ac:dyDescent="0.3">
      <c r="A3886" s="77" t="s">
        <v>8534</v>
      </c>
      <c r="B3886" s="77" t="s">
        <v>8535</v>
      </c>
      <c r="C3886" s="77" t="s">
        <v>846</v>
      </c>
      <c r="D3886" s="79"/>
      <c r="F3886" s="77" t="s">
        <v>846</v>
      </c>
      <c r="G3886" s="77" t="s">
        <v>8534</v>
      </c>
      <c r="I3886"/>
      <c r="L3886" s="83"/>
    </row>
    <row r="3887" spans="1:12" x14ac:dyDescent="0.3">
      <c r="A3887" s="77" t="s">
        <v>8536</v>
      </c>
      <c r="B3887" s="77" t="s">
        <v>8537</v>
      </c>
      <c r="C3887" s="77" t="s">
        <v>853</v>
      </c>
      <c r="D3887" s="79"/>
      <c r="F3887" s="77" t="s">
        <v>853</v>
      </c>
      <c r="G3887" s="77" t="s">
        <v>8536</v>
      </c>
      <c r="I3887"/>
      <c r="L3887" s="83"/>
    </row>
    <row r="3888" spans="1:12" x14ac:dyDescent="0.3">
      <c r="A3888" s="77" t="s">
        <v>8538</v>
      </c>
      <c r="B3888" s="77" t="s">
        <v>8539</v>
      </c>
      <c r="C3888" s="77" t="s">
        <v>801</v>
      </c>
      <c r="D3888" s="79"/>
      <c r="F3888" s="77" t="s">
        <v>801</v>
      </c>
      <c r="G3888" s="77" t="s">
        <v>8538</v>
      </c>
      <c r="I3888"/>
      <c r="L3888" s="83"/>
    </row>
    <row r="3889" spans="1:12" x14ac:dyDescent="0.3">
      <c r="A3889" s="77" t="s">
        <v>8540</v>
      </c>
      <c r="B3889" s="77" t="s">
        <v>8541</v>
      </c>
      <c r="C3889" s="77" t="s">
        <v>809</v>
      </c>
      <c r="D3889" s="79"/>
      <c r="F3889" s="77" t="s">
        <v>809</v>
      </c>
      <c r="G3889" s="77" t="s">
        <v>8540</v>
      </c>
      <c r="I3889"/>
      <c r="L3889" s="83"/>
    </row>
    <row r="3890" spans="1:12" x14ac:dyDescent="0.3">
      <c r="A3890" s="77" t="s">
        <v>8542</v>
      </c>
      <c r="B3890" s="77" t="s">
        <v>8543</v>
      </c>
      <c r="C3890" s="77" t="s">
        <v>682</v>
      </c>
      <c r="D3890" s="79"/>
      <c r="F3890" s="77" t="s">
        <v>682</v>
      </c>
      <c r="G3890" s="77" t="s">
        <v>8542</v>
      </c>
      <c r="I3890"/>
      <c r="L3890" s="83"/>
    </row>
    <row r="3891" spans="1:12" x14ac:dyDescent="0.3">
      <c r="A3891" s="77" t="s">
        <v>8544</v>
      </c>
      <c r="B3891" s="77" t="s">
        <v>8545</v>
      </c>
      <c r="C3891" s="77" t="s">
        <v>761</v>
      </c>
      <c r="D3891" s="79"/>
      <c r="F3891" s="77" t="s">
        <v>761</v>
      </c>
      <c r="G3891" s="77" t="s">
        <v>8544</v>
      </c>
      <c r="I3891"/>
      <c r="L3891" s="83"/>
    </row>
    <row r="3892" spans="1:12" x14ac:dyDescent="0.3">
      <c r="A3892" s="77" t="s">
        <v>8546</v>
      </c>
      <c r="B3892" s="77" t="s">
        <v>8547</v>
      </c>
      <c r="C3892" s="77" t="s">
        <v>840</v>
      </c>
      <c r="D3892" s="79"/>
      <c r="F3892" s="77" t="s">
        <v>840</v>
      </c>
      <c r="G3892" s="77" t="s">
        <v>8546</v>
      </c>
      <c r="I3892"/>
      <c r="L3892" s="83"/>
    </row>
    <row r="3893" spans="1:12" x14ac:dyDescent="0.3">
      <c r="A3893" s="77" t="s">
        <v>8548</v>
      </c>
      <c r="B3893" s="77" t="s">
        <v>8549</v>
      </c>
      <c r="C3893" s="77" t="s">
        <v>674</v>
      </c>
      <c r="D3893" s="79"/>
      <c r="F3893" s="77" t="s">
        <v>674</v>
      </c>
      <c r="G3893" s="77" t="s">
        <v>8548</v>
      </c>
      <c r="I3893"/>
      <c r="L3893" s="83"/>
    </row>
    <row r="3894" spans="1:12" x14ac:dyDescent="0.3">
      <c r="A3894" s="77" t="s">
        <v>8550</v>
      </c>
      <c r="B3894" s="77" t="s">
        <v>8551</v>
      </c>
      <c r="C3894" s="77" t="s">
        <v>850</v>
      </c>
      <c r="D3894" s="79"/>
      <c r="F3894" s="77" t="s">
        <v>850</v>
      </c>
      <c r="G3894" s="77" t="s">
        <v>8550</v>
      </c>
      <c r="I3894"/>
      <c r="L3894" s="83"/>
    </row>
    <row r="3895" spans="1:12" x14ac:dyDescent="0.3">
      <c r="A3895" s="77" t="s">
        <v>8552</v>
      </c>
      <c r="B3895" s="77" t="s">
        <v>8553</v>
      </c>
      <c r="C3895" s="77" t="s">
        <v>934</v>
      </c>
      <c r="D3895" s="79"/>
      <c r="F3895" s="77" t="s">
        <v>934</v>
      </c>
      <c r="G3895" s="77" t="s">
        <v>8552</v>
      </c>
      <c r="I3895"/>
      <c r="L3895" s="83"/>
    </row>
    <row r="3896" spans="1:12" x14ac:dyDescent="0.3">
      <c r="A3896" s="77" t="s">
        <v>8554</v>
      </c>
      <c r="B3896" s="77" t="s">
        <v>8555</v>
      </c>
      <c r="C3896" s="77" t="s">
        <v>729</v>
      </c>
      <c r="D3896" s="79"/>
      <c r="F3896" s="77" t="s">
        <v>729</v>
      </c>
      <c r="G3896" s="77" t="s">
        <v>8554</v>
      </c>
      <c r="I3896"/>
      <c r="L3896" s="83"/>
    </row>
    <row r="3897" spans="1:12" x14ac:dyDescent="0.3">
      <c r="A3897" s="77" t="s">
        <v>8556</v>
      </c>
      <c r="B3897" s="77" t="s">
        <v>8557</v>
      </c>
      <c r="C3897" s="77" t="s">
        <v>729</v>
      </c>
      <c r="D3897" s="79"/>
      <c r="F3897" s="77" t="s">
        <v>729</v>
      </c>
      <c r="G3897" s="77" t="s">
        <v>8556</v>
      </c>
      <c r="I3897"/>
      <c r="L3897" s="83"/>
    </row>
    <row r="3898" spans="1:12" x14ac:dyDescent="0.3">
      <c r="A3898" s="77" t="s">
        <v>8558</v>
      </c>
      <c r="B3898" s="77" t="s">
        <v>8559</v>
      </c>
      <c r="C3898" s="77" t="s">
        <v>710</v>
      </c>
      <c r="D3898" s="79"/>
      <c r="F3898" s="77" t="s">
        <v>710</v>
      </c>
      <c r="G3898" s="77" t="s">
        <v>8558</v>
      </c>
      <c r="I3898"/>
      <c r="L3898" s="83"/>
    </row>
    <row r="3899" spans="1:12" x14ac:dyDescent="0.3">
      <c r="A3899" s="77" t="s">
        <v>8560</v>
      </c>
      <c r="B3899" s="77" t="s">
        <v>8561</v>
      </c>
      <c r="C3899" s="77" t="s">
        <v>714</v>
      </c>
      <c r="D3899" s="79"/>
      <c r="F3899" s="77" t="s">
        <v>714</v>
      </c>
      <c r="G3899" s="77" t="s">
        <v>8560</v>
      </c>
      <c r="I3899"/>
      <c r="L3899" s="83"/>
    </row>
    <row r="3900" spans="1:12" x14ac:dyDescent="0.3">
      <c r="A3900" s="77" t="s">
        <v>8562</v>
      </c>
      <c r="B3900" s="77" t="s">
        <v>8563</v>
      </c>
      <c r="C3900" s="77" t="s">
        <v>761</v>
      </c>
      <c r="D3900" s="79"/>
      <c r="F3900" s="77" t="s">
        <v>761</v>
      </c>
      <c r="G3900" s="77" t="s">
        <v>8562</v>
      </c>
      <c r="I3900"/>
      <c r="L3900" s="83"/>
    </row>
    <row r="3901" spans="1:12" x14ac:dyDescent="0.3">
      <c r="A3901" s="77" t="s">
        <v>8564</v>
      </c>
      <c r="B3901" s="77" t="s">
        <v>8565</v>
      </c>
      <c r="C3901" s="77" t="s">
        <v>739</v>
      </c>
      <c r="D3901" s="79"/>
      <c r="F3901" s="77" t="s">
        <v>739</v>
      </c>
      <c r="G3901" s="77" t="s">
        <v>8564</v>
      </c>
      <c r="I3901"/>
      <c r="L3901" s="83"/>
    </row>
    <row r="3902" spans="1:12" x14ac:dyDescent="0.3">
      <c r="A3902" s="77" t="s">
        <v>8566</v>
      </c>
      <c r="B3902" s="77" t="s">
        <v>8567</v>
      </c>
      <c r="C3902" s="77" t="s">
        <v>882</v>
      </c>
      <c r="D3902" s="79"/>
      <c r="F3902" s="77" t="s">
        <v>882</v>
      </c>
      <c r="G3902" s="77" t="s">
        <v>8566</v>
      </c>
      <c r="I3902"/>
      <c r="L3902" s="83"/>
    </row>
    <row r="3903" spans="1:12" x14ac:dyDescent="0.3">
      <c r="A3903" s="77" t="s">
        <v>8568</v>
      </c>
      <c r="B3903" s="77" t="s">
        <v>8569</v>
      </c>
      <c r="C3903" s="77" t="s">
        <v>699</v>
      </c>
      <c r="D3903" s="79"/>
      <c r="F3903" s="77" t="s">
        <v>699</v>
      </c>
      <c r="G3903" s="77" t="s">
        <v>8568</v>
      </c>
      <c r="I3903"/>
      <c r="L3903" s="83"/>
    </row>
    <row r="3904" spans="1:12" x14ac:dyDescent="0.3">
      <c r="A3904" s="77" t="s">
        <v>8570</v>
      </c>
      <c r="B3904" s="77" t="s">
        <v>8571</v>
      </c>
      <c r="C3904" s="77" t="s">
        <v>686</v>
      </c>
      <c r="D3904" s="79"/>
      <c r="F3904" s="77" t="s">
        <v>686</v>
      </c>
      <c r="G3904" s="77" t="s">
        <v>8570</v>
      </c>
      <c r="I3904"/>
      <c r="L3904" s="83"/>
    </row>
    <row r="3905" spans="1:12" x14ac:dyDescent="0.3">
      <c r="A3905" s="77" t="s">
        <v>8572</v>
      </c>
      <c r="B3905" s="77" t="s">
        <v>8573</v>
      </c>
      <c r="C3905" s="77" t="s">
        <v>953</v>
      </c>
      <c r="D3905" s="79"/>
      <c r="F3905" s="77" t="s">
        <v>953</v>
      </c>
      <c r="G3905" s="77" t="s">
        <v>8572</v>
      </c>
      <c r="I3905"/>
      <c r="L3905" s="83"/>
    </row>
    <row r="3906" spans="1:12" x14ac:dyDescent="0.3">
      <c r="A3906" s="77" t="s">
        <v>8574</v>
      </c>
      <c r="B3906" s="77" t="s">
        <v>8575</v>
      </c>
      <c r="C3906" s="77" t="s">
        <v>714</v>
      </c>
      <c r="D3906" s="79"/>
      <c r="F3906" s="77" t="s">
        <v>714</v>
      </c>
      <c r="G3906" s="77" t="s">
        <v>8574</v>
      </c>
      <c r="I3906"/>
      <c r="L3906" s="83"/>
    </row>
    <row r="3907" spans="1:12" x14ac:dyDescent="0.3">
      <c r="A3907" s="77" t="s">
        <v>8576</v>
      </c>
      <c r="B3907" s="77" t="s">
        <v>8577</v>
      </c>
      <c r="C3907" s="77" t="s">
        <v>919</v>
      </c>
      <c r="D3907" s="79"/>
      <c r="F3907" s="77" t="s">
        <v>919</v>
      </c>
      <c r="G3907" s="77" t="s">
        <v>8576</v>
      </c>
      <c r="I3907"/>
      <c r="L3907" s="83"/>
    </row>
    <row r="3908" spans="1:12" x14ac:dyDescent="0.3">
      <c r="A3908" s="77" t="s">
        <v>8578</v>
      </c>
      <c r="B3908" s="77" t="s">
        <v>8579</v>
      </c>
      <c r="C3908" s="77" t="s">
        <v>830</v>
      </c>
      <c r="D3908" s="79"/>
      <c r="F3908" s="77" t="s">
        <v>830</v>
      </c>
      <c r="G3908" s="77" t="s">
        <v>8578</v>
      </c>
      <c r="I3908"/>
      <c r="L3908" s="83"/>
    </row>
    <row r="3909" spans="1:12" x14ac:dyDescent="0.3">
      <c r="A3909" s="77" t="s">
        <v>8580</v>
      </c>
      <c r="B3909" s="77" t="s">
        <v>8581</v>
      </c>
      <c r="C3909" s="77" t="s">
        <v>925</v>
      </c>
      <c r="D3909" s="79"/>
      <c r="F3909" s="77" t="s">
        <v>925</v>
      </c>
      <c r="G3909" s="77" t="s">
        <v>8580</v>
      </c>
      <c r="I3909"/>
      <c r="L3909" s="83"/>
    </row>
    <row r="3910" spans="1:12" x14ac:dyDescent="0.3">
      <c r="A3910" s="77" t="s">
        <v>8582</v>
      </c>
      <c r="B3910" s="77" t="s">
        <v>8583</v>
      </c>
      <c r="C3910" s="77" t="s">
        <v>840</v>
      </c>
      <c r="D3910" s="79"/>
      <c r="F3910" s="77" t="s">
        <v>840</v>
      </c>
      <c r="G3910" s="77" t="s">
        <v>8582</v>
      </c>
      <c r="I3910"/>
      <c r="L3910" s="83"/>
    </row>
    <row r="3911" spans="1:12" x14ac:dyDescent="0.3">
      <c r="A3911" s="77" t="s">
        <v>8584</v>
      </c>
      <c r="B3911" s="77" t="s">
        <v>8585</v>
      </c>
      <c r="C3911" s="77" t="s">
        <v>707</v>
      </c>
      <c r="D3911" s="79"/>
      <c r="F3911" s="77" t="s">
        <v>707</v>
      </c>
      <c r="G3911" s="77" t="s">
        <v>8584</v>
      </c>
      <c r="I3911"/>
      <c r="L3911" s="83"/>
    </row>
    <row r="3912" spans="1:12" x14ac:dyDescent="0.3">
      <c r="A3912" s="77" t="s">
        <v>8586</v>
      </c>
      <c r="B3912" s="77" t="s">
        <v>8587</v>
      </c>
      <c r="C3912" s="77" t="s">
        <v>856</v>
      </c>
      <c r="D3912" s="79"/>
      <c r="F3912" s="77" t="s">
        <v>856</v>
      </c>
      <c r="G3912" s="77" t="s">
        <v>8586</v>
      </c>
      <c r="I3912"/>
      <c r="L3912" s="83"/>
    </row>
    <row r="3913" spans="1:12" x14ac:dyDescent="0.3">
      <c r="A3913" s="77" t="s">
        <v>8588</v>
      </c>
      <c r="B3913" s="77" t="s">
        <v>8589</v>
      </c>
      <c r="C3913" s="77" t="s">
        <v>682</v>
      </c>
      <c r="D3913" s="79"/>
      <c r="F3913" s="77" t="s">
        <v>682</v>
      </c>
      <c r="G3913" s="77" t="s">
        <v>8588</v>
      </c>
      <c r="I3913"/>
      <c r="L3913" s="83"/>
    </row>
    <row r="3914" spans="1:12" x14ac:dyDescent="0.3">
      <c r="A3914" s="77" t="s">
        <v>8590</v>
      </c>
      <c r="B3914" s="77" t="s">
        <v>8591</v>
      </c>
      <c r="C3914" s="77" t="s">
        <v>833</v>
      </c>
      <c r="D3914" s="79"/>
      <c r="F3914" s="77" t="s">
        <v>833</v>
      </c>
      <c r="G3914" s="77" t="s">
        <v>8590</v>
      </c>
      <c r="I3914"/>
      <c r="L3914" s="83"/>
    </row>
    <row r="3915" spans="1:12" x14ac:dyDescent="0.3">
      <c r="A3915" s="77" t="s">
        <v>8592</v>
      </c>
      <c r="B3915" s="77" t="s">
        <v>8593</v>
      </c>
      <c r="C3915" s="77" t="s">
        <v>736</v>
      </c>
      <c r="D3915" s="79"/>
      <c r="F3915" s="77" t="s">
        <v>736</v>
      </c>
      <c r="G3915" s="77" t="s">
        <v>8592</v>
      </c>
      <c r="I3915"/>
      <c r="L3915" s="83"/>
    </row>
    <row r="3916" spans="1:12" x14ac:dyDescent="0.3">
      <c r="A3916" s="77" t="s">
        <v>8594</v>
      </c>
      <c r="B3916" s="77" t="s">
        <v>8595</v>
      </c>
      <c r="C3916" s="77" t="s">
        <v>836</v>
      </c>
      <c r="D3916" s="79"/>
      <c r="F3916" s="77" t="s">
        <v>836</v>
      </c>
      <c r="G3916" s="77" t="s">
        <v>8594</v>
      </c>
      <c r="I3916"/>
      <c r="L3916" s="83"/>
    </row>
    <row r="3917" spans="1:12" x14ac:dyDescent="0.3">
      <c r="A3917" s="77" t="s">
        <v>8596</v>
      </c>
      <c r="B3917" s="77" t="s">
        <v>8597</v>
      </c>
      <c r="C3917" s="77" t="s">
        <v>840</v>
      </c>
      <c r="D3917" s="79"/>
      <c r="F3917" s="77" t="s">
        <v>840</v>
      </c>
      <c r="G3917" s="77" t="s">
        <v>8596</v>
      </c>
      <c r="I3917"/>
      <c r="L3917" s="83"/>
    </row>
    <row r="3918" spans="1:12" x14ac:dyDescent="0.3">
      <c r="A3918" s="77" t="s">
        <v>8598</v>
      </c>
      <c r="B3918" s="77" t="s">
        <v>8599</v>
      </c>
      <c r="C3918" s="77" t="s">
        <v>925</v>
      </c>
      <c r="D3918" s="79"/>
      <c r="F3918" s="77" t="s">
        <v>925</v>
      </c>
      <c r="G3918" s="77" t="s">
        <v>8598</v>
      </c>
      <c r="I3918"/>
      <c r="L3918" s="83"/>
    </row>
    <row r="3919" spans="1:12" x14ac:dyDescent="0.3">
      <c r="A3919" s="77" t="s">
        <v>8600</v>
      </c>
      <c r="B3919" s="77" t="s">
        <v>8601</v>
      </c>
      <c r="C3919" s="77" t="s">
        <v>761</v>
      </c>
      <c r="D3919" s="79"/>
      <c r="F3919" s="77" t="s">
        <v>761</v>
      </c>
      <c r="G3919" s="77" t="s">
        <v>8600</v>
      </c>
      <c r="I3919"/>
      <c r="L3919" s="83"/>
    </row>
    <row r="3920" spans="1:12" x14ac:dyDescent="0.3">
      <c r="A3920" s="77" t="s">
        <v>8602</v>
      </c>
      <c r="B3920" s="77" t="s">
        <v>8603</v>
      </c>
      <c r="C3920" s="77" t="s">
        <v>761</v>
      </c>
      <c r="D3920" s="79"/>
      <c r="F3920" s="77" t="s">
        <v>761</v>
      </c>
      <c r="G3920" s="77" t="s">
        <v>8602</v>
      </c>
      <c r="I3920"/>
      <c r="L3920" s="83"/>
    </row>
    <row r="3921" spans="1:12" x14ac:dyDescent="0.3">
      <c r="A3921" s="77" t="s">
        <v>8604</v>
      </c>
      <c r="B3921" s="77" t="s">
        <v>8605</v>
      </c>
      <c r="C3921" s="77" t="s">
        <v>833</v>
      </c>
      <c r="D3921" s="79"/>
      <c r="F3921" s="77" t="s">
        <v>833</v>
      </c>
      <c r="G3921" s="77" t="s">
        <v>8604</v>
      </c>
      <c r="I3921"/>
      <c r="L3921" s="83"/>
    </row>
    <row r="3922" spans="1:12" x14ac:dyDescent="0.3">
      <c r="A3922" s="77" t="s">
        <v>8606</v>
      </c>
      <c r="B3922" s="77" t="s">
        <v>8607</v>
      </c>
      <c r="C3922" s="77" t="s">
        <v>850</v>
      </c>
      <c r="D3922" s="79"/>
      <c r="F3922" s="77" t="s">
        <v>850</v>
      </c>
      <c r="G3922" s="77" t="s">
        <v>8606</v>
      </c>
      <c r="I3922"/>
      <c r="L3922" s="83"/>
    </row>
    <row r="3923" spans="1:12" x14ac:dyDescent="0.3">
      <c r="A3923" s="77" t="s">
        <v>8608</v>
      </c>
      <c r="B3923" s="77" t="s">
        <v>8609</v>
      </c>
      <c r="C3923" s="77" t="s">
        <v>908</v>
      </c>
      <c r="D3923" s="79"/>
      <c r="F3923" s="77" t="s">
        <v>908</v>
      </c>
      <c r="G3923" s="77" t="s">
        <v>8608</v>
      </c>
      <c r="I3923"/>
      <c r="L3923" s="83"/>
    </row>
    <row r="3924" spans="1:12" x14ac:dyDescent="0.3">
      <c r="A3924" s="77" t="s">
        <v>8610</v>
      </c>
      <c r="B3924" s="77" t="s">
        <v>8611</v>
      </c>
      <c r="C3924" s="77" t="s">
        <v>695</v>
      </c>
      <c r="D3924" s="79"/>
      <c r="F3924" s="77" t="s">
        <v>695</v>
      </c>
      <c r="G3924" s="77" t="s">
        <v>8610</v>
      </c>
      <c r="I3924"/>
      <c r="L3924" s="83"/>
    </row>
    <row r="3925" spans="1:12" x14ac:dyDescent="0.3">
      <c r="A3925" s="77" t="s">
        <v>8612</v>
      </c>
      <c r="B3925" s="77" t="s">
        <v>8613</v>
      </c>
      <c r="C3925" s="77" t="s">
        <v>702</v>
      </c>
      <c r="D3925" s="79"/>
      <c r="F3925" s="77" t="s">
        <v>702</v>
      </c>
      <c r="G3925" s="77" t="s">
        <v>8612</v>
      </c>
      <c r="I3925"/>
      <c r="L3925" s="83"/>
    </row>
    <row r="3926" spans="1:12" x14ac:dyDescent="0.3">
      <c r="A3926" s="77" t="s">
        <v>8614</v>
      </c>
      <c r="B3926" s="77" t="s">
        <v>8615</v>
      </c>
      <c r="C3926" s="77" t="s">
        <v>694</v>
      </c>
      <c r="D3926" s="79"/>
      <c r="F3926" s="77" t="s">
        <v>694</v>
      </c>
      <c r="G3926" s="77" t="s">
        <v>8614</v>
      </c>
      <c r="I3926"/>
      <c r="L3926" s="83"/>
    </row>
    <row r="3927" spans="1:12" x14ac:dyDescent="0.3">
      <c r="A3927" s="77" t="s">
        <v>8616</v>
      </c>
      <c r="B3927" s="77" t="s">
        <v>8617</v>
      </c>
      <c r="C3927" s="77" t="s">
        <v>830</v>
      </c>
      <c r="D3927" s="79"/>
      <c r="F3927" s="77" t="s">
        <v>830</v>
      </c>
      <c r="G3927" s="77" t="s">
        <v>8616</v>
      </c>
      <c r="I3927"/>
      <c r="L3927" s="83"/>
    </row>
    <row r="3928" spans="1:12" x14ac:dyDescent="0.3">
      <c r="A3928" s="77" t="s">
        <v>8618</v>
      </c>
      <c r="B3928" s="77" t="s">
        <v>8619</v>
      </c>
      <c r="C3928" s="77" t="s">
        <v>767</v>
      </c>
      <c r="D3928" s="79"/>
      <c r="F3928" s="77" t="s">
        <v>767</v>
      </c>
      <c r="G3928" s="77" t="s">
        <v>8618</v>
      </c>
      <c r="I3928"/>
      <c r="L3928" s="83"/>
    </row>
    <row r="3929" spans="1:12" x14ac:dyDescent="0.3">
      <c r="A3929" s="77" t="s">
        <v>8620</v>
      </c>
      <c r="B3929" s="77" t="s">
        <v>8621</v>
      </c>
      <c r="C3929" s="77" t="s">
        <v>840</v>
      </c>
      <c r="D3929" s="79"/>
      <c r="F3929" s="77" t="s">
        <v>840</v>
      </c>
      <c r="G3929" s="77" t="s">
        <v>8620</v>
      </c>
      <c r="I3929"/>
      <c r="L3929" s="83"/>
    </row>
    <row r="3930" spans="1:12" x14ac:dyDescent="0.3">
      <c r="A3930" s="77" t="s">
        <v>8622</v>
      </c>
      <c r="B3930" s="77" t="s">
        <v>8623</v>
      </c>
      <c r="C3930" s="77" t="s">
        <v>767</v>
      </c>
      <c r="D3930" s="79"/>
      <c r="F3930" s="77" t="s">
        <v>767</v>
      </c>
      <c r="G3930" s="77" t="s">
        <v>8622</v>
      </c>
      <c r="I3930"/>
      <c r="L3930" s="83"/>
    </row>
    <row r="3931" spans="1:12" x14ac:dyDescent="0.3">
      <c r="A3931" s="77" t="s">
        <v>8624</v>
      </c>
      <c r="B3931" s="77" t="s">
        <v>8625</v>
      </c>
      <c r="C3931" s="77" t="s">
        <v>725</v>
      </c>
      <c r="D3931" s="79"/>
      <c r="F3931" s="77" t="s">
        <v>725</v>
      </c>
      <c r="G3931" s="77" t="s">
        <v>8624</v>
      </c>
      <c r="I3931"/>
      <c r="L3931" s="83"/>
    </row>
    <row r="3932" spans="1:12" x14ac:dyDescent="0.3">
      <c r="A3932" s="77" t="s">
        <v>8626</v>
      </c>
      <c r="B3932" s="77" t="s">
        <v>8627</v>
      </c>
      <c r="C3932" s="77" t="s">
        <v>729</v>
      </c>
      <c r="D3932" s="79"/>
      <c r="F3932" s="77" t="s">
        <v>729</v>
      </c>
      <c r="G3932" s="77" t="s">
        <v>8626</v>
      </c>
      <c r="I3932"/>
      <c r="L3932" s="83"/>
    </row>
    <row r="3933" spans="1:12" x14ac:dyDescent="0.3">
      <c r="A3933" s="77" t="s">
        <v>8628</v>
      </c>
      <c r="B3933" s="77" t="s">
        <v>8629</v>
      </c>
      <c r="C3933" s="77" t="s">
        <v>892</v>
      </c>
      <c r="D3933" s="79"/>
      <c r="F3933" s="77" t="s">
        <v>892</v>
      </c>
      <c r="G3933" s="77" t="s">
        <v>8628</v>
      </c>
      <c r="I3933"/>
      <c r="L3933" s="83"/>
    </row>
    <row r="3934" spans="1:12" x14ac:dyDescent="0.3">
      <c r="A3934" s="77" t="s">
        <v>8630</v>
      </c>
      <c r="B3934" s="77" t="s">
        <v>8631</v>
      </c>
      <c r="C3934" s="77" t="s">
        <v>812</v>
      </c>
      <c r="D3934" s="79"/>
      <c r="F3934" s="77" t="s">
        <v>812</v>
      </c>
      <c r="G3934" s="77" t="s">
        <v>8630</v>
      </c>
      <c r="I3934"/>
      <c r="L3934" s="83"/>
    </row>
    <row r="3935" spans="1:12" x14ac:dyDescent="0.3">
      <c r="A3935" s="77" t="s">
        <v>8632</v>
      </c>
      <c r="B3935" s="77" t="s">
        <v>8633</v>
      </c>
      <c r="C3935" s="77" t="s">
        <v>812</v>
      </c>
      <c r="D3935" s="79"/>
      <c r="F3935" s="77" t="s">
        <v>812</v>
      </c>
      <c r="G3935" s="77" t="s">
        <v>8632</v>
      </c>
      <c r="I3935"/>
      <c r="L3935" s="83"/>
    </row>
    <row r="3936" spans="1:12" x14ac:dyDescent="0.3">
      <c r="A3936" s="77" t="s">
        <v>8634</v>
      </c>
      <c r="B3936" s="77" t="s">
        <v>8635</v>
      </c>
      <c r="C3936" s="77" t="s">
        <v>743</v>
      </c>
      <c r="D3936" s="79"/>
      <c r="F3936" s="77" t="s">
        <v>743</v>
      </c>
      <c r="G3936" s="77" t="s">
        <v>8634</v>
      </c>
      <c r="I3936"/>
      <c r="L3936" s="83"/>
    </row>
    <row r="3937" spans="1:12" x14ac:dyDescent="0.3">
      <c r="A3937" s="77" t="s">
        <v>8636</v>
      </c>
      <c r="B3937" s="77" t="s">
        <v>8637</v>
      </c>
      <c r="C3937" s="77" t="s">
        <v>691</v>
      </c>
      <c r="D3937" s="79"/>
      <c r="F3937" s="77" t="s">
        <v>691</v>
      </c>
      <c r="G3937" s="77" t="s">
        <v>8636</v>
      </c>
      <c r="I3937"/>
      <c r="L3937" s="83"/>
    </row>
    <row r="3938" spans="1:12" x14ac:dyDescent="0.3">
      <c r="A3938" s="77" t="s">
        <v>8638</v>
      </c>
      <c r="B3938" s="77" t="s">
        <v>8639</v>
      </c>
      <c r="C3938" s="77" t="s">
        <v>893</v>
      </c>
      <c r="D3938" s="79"/>
      <c r="F3938" s="77" t="s">
        <v>893</v>
      </c>
      <c r="G3938" s="77" t="s">
        <v>8638</v>
      </c>
      <c r="I3938"/>
      <c r="L3938" s="83"/>
    </row>
    <row r="3939" spans="1:12" x14ac:dyDescent="0.3">
      <c r="A3939" s="77" t="s">
        <v>8640</v>
      </c>
      <c r="B3939" s="77" t="s">
        <v>8641</v>
      </c>
      <c r="C3939" s="77" t="s">
        <v>963</v>
      </c>
      <c r="D3939" s="79"/>
      <c r="F3939" s="77" t="s">
        <v>963</v>
      </c>
      <c r="G3939" s="77" t="s">
        <v>8640</v>
      </c>
      <c r="I3939"/>
      <c r="L3939" s="83"/>
    </row>
    <row r="3940" spans="1:12" x14ac:dyDescent="0.3">
      <c r="A3940" s="77" t="s">
        <v>8642</v>
      </c>
      <c r="B3940" s="77" t="s">
        <v>8643</v>
      </c>
      <c r="C3940" s="77" t="s">
        <v>733</v>
      </c>
      <c r="D3940" s="79"/>
      <c r="F3940" s="77" t="s">
        <v>733</v>
      </c>
      <c r="G3940" s="77" t="s">
        <v>8642</v>
      </c>
      <c r="I3940"/>
      <c r="L3940" s="83"/>
    </row>
    <row r="3941" spans="1:12" x14ac:dyDescent="0.3">
      <c r="A3941" s="77" t="s">
        <v>8644</v>
      </c>
      <c r="B3941" s="77" t="s">
        <v>8645</v>
      </c>
      <c r="C3941" s="77" t="s">
        <v>714</v>
      </c>
      <c r="D3941" s="79"/>
      <c r="F3941" s="77" t="s">
        <v>714</v>
      </c>
      <c r="G3941" s="77" t="s">
        <v>8644</v>
      </c>
      <c r="I3941"/>
      <c r="L3941" s="83"/>
    </row>
    <row r="3942" spans="1:12" x14ac:dyDescent="0.3">
      <c r="A3942" s="77" t="s">
        <v>8646</v>
      </c>
      <c r="B3942" s="77" t="s">
        <v>8647</v>
      </c>
      <c r="C3942" s="77" t="s">
        <v>953</v>
      </c>
      <c r="D3942" s="79"/>
      <c r="F3942" s="77" t="s">
        <v>953</v>
      </c>
      <c r="G3942" s="77" t="s">
        <v>8646</v>
      </c>
      <c r="I3942"/>
      <c r="L3942" s="83"/>
    </row>
    <row r="3943" spans="1:12" x14ac:dyDescent="0.3">
      <c r="A3943" s="77" t="s">
        <v>8648</v>
      </c>
      <c r="B3943" s="77" t="s">
        <v>8649</v>
      </c>
      <c r="C3943" s="77" t="s">
        <v>868</v>
      </c>
      <c r="D3943" s="79"/>
      <c r="F3943" s="77" t="s">
        <v>868</v>
      </c>
      <c r="G3943" s="77" t="s">
        <v>8648</v>
      </c>
      <c r="I3943"/>
      <c r="L3943" s="83"/>
    </row>
    <row r="3944" spans="1:12" x14ac:dyDescent="0.3">
      <c r="A3944" s="77" t="s">
        <v>8650</v>
      </c>
      <c r="B3944" s="77" t="s">
        <v>8651</v>
      </c>
      <c r="C3944" s="77" t="s">
        <v>879</v>
      </c>
      <c r="D3944" s="79"/>
      <c r="F3944" s="77" t="s">
        <v>879</v>
      </c>
      <c r="G3944" s="77" t="s">
        <v>8650</v>
      </c>
      <c r="I3944"/>
      <c r="L3944" s="83"/>
    </row>
    <row r="3945" spans="1:12" x14ac:dyDescent="0.3">
      <c r="A3945" s="77" t="s">
        <v>8652</v>
      </c>
      <c r="B3945" s="77" t="s">
        <v>8653</v>
      </c>
      <c r="C3945" s="77" t="s">
        <v>695</v>
      </c>
      <c r="D3945" s="79"/>
      <c r="F3945" s="77" t="s">
        <v>695</v>
      </c>
      <c r="G3945" s="77" t="s">
        <v>8652</v>
      </c>
      <c r="I3945"/>
      <c r="L3945" s="83"/>
    </row>
    <row r="3946" spans="1:12" x14ac:dyDescent="0.3">
      <c r="A3946" s="77" t="s">
        <v>8654</v>
      </c>
      <c r="B3946" s="77" t="s">
        <v>8655</v>
      </c>
      <c r="C3946" s="77" t="s">
        <v>714</v>
      </c>
      <c r="D3946" s="79"/>
      <c r="F3946" s="77" t="s">
        <v>714</v>
      </c>
      <c r="G3946" s="77" t="s">
        <v>8654</v>
      </c>
      <c r="I3946"/>
      <c r="L3946" s="83"/>
    </row>
    <row r="3947" spans="1:12" x14ac:dyDescent="0.3">
      <c r="A3947" s="77" t="s">
        <v>8656</v>
      </c>
      <c r="B3947" s="77" t="s">
        <v>8657</v>
      </c>
      <c r="C3947" s="77" t="s">
        <v>710</v>
      </c>
      <c r="D3947" s="79"/>
      <c r="F3947" s="77" t="s">
        <v>710</v>
      </c>
      <c r="G3947" s="77" t="s">
        <v>8656</v>
      </c>
      <c r="I3947"/>
      <c r="L3947" s="83"/>
    </row>
    <row r="3948" spans="1:12" x14ac:dyDescent="0.3">
      <c r="A3948" s="77" t="s">
        <v>8658</v>
      </c>
      <c r="B3948" s="77" t="s">
        <v>8659</v>
      </c>
      <c r="C3948" s="77" t="s">
        <v>674</v>
      </c>
      <c r="D3948" s="79"/>
      <c r="F3948" s="77" t="s">
        <v>674</v>
      </c>
      <c r="G3948" s="77" t="s">
        <v>8658</v>
      </c>
      <c r="I3948"/>
      <c r="L3948" s="83"/>
    </row>
    <row r="3949" spans="1:12" x14ac:dyDescent="0.3">
      <c r="A3949" s="77" t="s">
        <v>8660</v>
      </c>
      <c r="B3949" s="77" t="s">
        <v>8661</v>
      </c>
      <c r="C3949" s="77" t="s">
        <v>830</v>
      </c>
      <c r="D3949" s="79"/>
      <c r="F3949" s="77" t="s">
        <v>830</v>
      </c>
      <c r="G3949" s="77" t="s">
        <v>8660</v>
      </c>
      <c r="I3949"/>
      <c r="L3949" s="83"/>
    </row>
    <row r="3950" spans="1:12" x14ac:dyDescent="0.3">
      <c r="A3950" s="77" t="s">
        <v>8662</v>
      </c>
      <c r="B3950" s="77" t="s">
        <v>8663</v>
      </c>
      <c r="C3950" s="77" t="s">
        <v>674</v>
      </c>
      <c r="D3950" s="79"/>
      <c r="F3950" s="77" t="s">
        <v>674</v>
      </c>
      <c r="G3950" s="77" t="s">
        <v>8662</v>
      </c>
      <c r="I3950"/>
      <c r="L3950" s="83"/>
    </row>
    <row r="3951" spans="1:12" x14ac:dyDescent="0.3">
      <c r="A3951" s="77" t="s">
        <v>8664</v>
      </c>
      <c r="B3951" s="77" t="s">
        <v>8665</v>
      </c>
      <c r="C3951" s="77" t="s">
        <v>797</v>
      </c>
      <c r="D3951" s="79"/>
      <c r="F3951" s="77" t="s">
        <v>797</v>
      </c>
      <c r="G3951" s="77" t="s">
        <v>8664</v>
      </c>
      <c r="I3951"/>
      <c r="L3951" s="83"/>
    </row>
    <row r="3952" spans="1:12" x14ac:dyDescent="0.3">
      <c r="A3952" s="77" t="s">
        <v>8666</v>
      </c>
      <c r="B3952" s="77" t="s">
        <v>8667</v>
      </c>
      <c r="C3952" s="77" t="s">
        <v>749</v>
      </c>
      <c r="D3952" s="79"/>
      <c r="F3952" s="77" t="s">
        <v>749</v>
      </c>
      <c r="G3952" s="77" t="s">
        <v>8666</v>
      </c>
      <c r="I3952"/>
      <c r="L3952" s="83"/>
    </row>
    <row r="3953" spans="1:12" x14ac:dyDescent="0.3">
      <c r="A3953" s="77" t="s">
        <v>8668</v>
      </c>
      <c r="B3953" s="77" t="s">
        <v>8669</v>
      </c>
      <c r="C3953" s="77" t="s">
        <v>736</v>
      </c>
      <c r="D3953" s="79"/>
      <c r="F3953" s="77" t="s">
        <v>736</v>
      </c>
      <c r="G3953" s="77" t="s">
        <v>8668</v>
      </c>
      <c r="I3953"/>
      <c r="L3953" s="83"/>
    </row>
    <row r="3954" spans="1:12" x14ac:dyDescent="0.3">
      <c r="A3954" s="77" t="s">
        <v>8670</v>
      </c>
      <c r="B3954" s="77" t="s">
        <v>8671</v>
      </c>
      <c r="C3954" s="77" t="s">
        <v>736</v>
      </c>
      <c r="D3954" s="79"/>
      <c r="F3954" s="77" t="s">
        <v>736</v>
      </c>
      <c r="G3954" s="77" t="s">
        <v>8670</v>
      </c>
      <c r="I3954"/>
      <c r="L3954" s="83"/>
    </row>
    <row r="3955" spans="1:12" x14ac:dyDescent="0.3">
      <c r="A3955" s="77" t="s">
        <v>8672</v>
      </c>
      <c r="B3955" s="77" t="s">
        <v>8673</v>
      </c>
      <c r="C3955" s="77" t="s">
        <v>846</v>
      </c>
      <c r="D3955" s="79"/>
      <c r="F3955" s="77" t="s">
        <v>846</v>
      </c>
      <c r="G3955" s="77" t="s">
        <v>8672</v>
      </c>
      <c r="I3955"/>
      <c r="L3955" s="83"/>
    </row>
    <row r="3956" spans="1:12" x14ac:dyDescent="0.3">
      <c r="A3956" s="77" t="s">
        <v>8674</v>
      </c>
      <c r="B3956" s="77" t="s">
        <v>8675</v>
      </c>
      <c r="C3956" s="77" t="s">
        <v>863</v>
      </c>
      <c r="D3956" s="79"/>
      <c r="F3956" s="77" t="s">
        <v>863</v>
      </c>
      <c r="G3956" s="77" t="s">
        <v>8674</v>
      </c>
      <c r="I3956"/>
      <c r="L3956" s="83"/>
    </row>
    <row r="3957" spans="1:12" x14ac:dyDescent="0.3">
      <c r="A3957" s="77" t="s">
        <v>8676</v>
      </c>
      <c r="B3957" s="77" t="s">
        <v>8677</v>
      </c>
      <c r="C3957" s="77" t="s">
        <v>840</v>
      </c>
      <c r="D3957" s="79"/>
      <c r="F3957" s="77" t="s">
        <v>840</v>
      </c>
      <c r="G3957" s="77" t="s">
        <v>8676</v>
      </c>
      <c r="I3957"/>
      <c r="L3957" s="83"/>
    </row>
    <row r="3958" spans="1:12" x14ac:dyDescent="0.3">
      <c r="A3958" s="77" t="s">
        <v>8678</v>
      </c>
      <c r="B3958" s="77" t="s">
        <v>8679</v>
      </c>
      <c r="C3958" s="77" t="s">
        <v>733</v>
      </c>
      <c r="D3958" s="79"/>
      <c r="F3958" s="77" t="s">
        <v>733</v>
      </c>
      <c r="G3958" s="77" t="s">
        <v>8678</v>
      </c>
      <c r="I3958"/>
      <c r="L3958" s="83"/>
    </row>
    <row r="3959" spans="1:12" x14ac:dyDescent="0.3">
      <c r="A3959" s="77" t="s">
        <v>8680</v>
      </c>
      <c r="B3959" s="77" t="s">
        <v>8681</v>
      </c>
      <c r="C3959" s="77" t="s">
        <v>698</v>
      </c>
      <c r="D3959" s="79"/>
      <c r="F3959" s="77" t="s">
        <v>698</v>
      </c>
      <c r="G3959" s="77" t="s">
        <v>8680</v>
      </c>
      <c r="I3959"/>
      <c r="L3959" s="83"/>
    </row>
    <row r="3960" spans="1:12" x14ac:dyDescent="0.3">
      <c r="A3960" s="77" t="s">
        <v>8682</v>
      </c>
      <c r="B3960" s="77" t="s">
        <v>8683</v>
      </c>
      <c r="C3960" s="77" t="s">
        <v>729</v>
      </c>
      <c r="D3960" s="79"/>
      <c r="F3960" s="77" t="s">
        <v>729</v>
      </c>
      <c r="G3960" s="77" t="s">
        <v>8682</v>
      </c>
      <c r="I3960"/>
      <c r="L3960" s="83"/>
    </row>
    <row r="3961" spans="1:12" x14ac:dyDescent="0.3">
      <c r="A3961" s="77" t="s">
        <v>8684</v>
      </c>
      <c r="B3961" s="77" t="s">
        <v>8685</v>
      </c>
      <c r="C3961" s="77" t="s">
        <v>830</v>
      </c>
      <c r="D3961" s="79"/>
      <c r="F3961" s="77" t="s">
        <v>830</v>
      </c>
      <c r="G3961" s="77" t="s">
        <v>8684</v>
      </c>
      <c r="I3961"/>
      <c r="L3961" s="83"/>
    </row>
    <row r="3962" spans="1:12" x14ac:dyDescent="0.3">
      <c r="A3962" s="77" t="s">
        <v>8686</v>
      </c>
      <c r="B3962" s="77" t="s">
        <v>8687</v>
      </c>
      <c r="C3962" s="77" t="s">
        <v>714</v>
      </c>
      <c r="D3962" s="79"/>
      <c r="F3962" s="77" t="s">
        <v>714</v>
      </c>
      <c r="G3962" s="77" t="s">
        <v>8686</v>
      </c>
      <c r="I3962"/>
      <c r="L3962" s="83"/>
    </row>
    <row r="3963" spans="1:12" x14ac:dyDescent="0.3">
      <c r="A3963" s="77" t="s">
        <v>8688</v>
      </c>
      <c r="B3963" s="77" t="s">
        <v>8689</v>
      </c>
      <c r="C3963" s="77" t="s">
        <v>892</v>
      </c>
      <c r="D3963" s="79"/>
      <c r="F3963" s="77" t="s">
        <v>892</v>
      </c>
      <c r="G3963" s="77" t="s">
        <v>8688</v>
      </c>
      <c r="I3963"/>
      <c r="L3963" s="83"/>
    </row>
    <row r="3964" spans="1:12" x14ac:dyDescent="0.3">
      <c r="A3964" s="77" t="s">
        <v>8690</v>
      </c>
      <c r="B3964" s="77" t="s">
        <v>8691</v>
      </c>
      <c r="C3964" s="77" t="s">
        <v>729</v>
      </c>
      <c r="D3964" s="79"/>
      <c r="F3964" s="77" t="s">
        <v>729</v>
      </c>
      <c r="G3964" s="77" t="s">
        <v>8690</v>
      </c>
      <c r="I3964"/>
      <c r="L3964" s="83"/>
    </row>
    <row r="3965" spans="1:12" x14ac:dyDescent="0.3">
      <c r="A3965" s="77" t="s">
        <v>8692</v>
      </c>
      <c r="B3965" s="77" t="s">
        <v>8693</v>
      </c>
      <c r="C3965" s="77" t="s">
        <v>846</v>
      </c>
      <c r="D3965" s="79"/>
      <c r="F3965" s="77" t="s">
        <v>846</v>
      </c>
      <c r="G3965" s="77" t="s">
        <v>8692</v>
      </c>
      <c r="I3965"/>
      <c r="L3965" s="83"/>
    </row>
    <row r="3966" spans="1:12" x14ac:dyDescent="0.3">
      <c r="A3966" s="77" t="s">
        <v>8694</v>
      </c>
      <c r="B3966" s="77" t="s">
        <v>8695</v>
      </c>
      <c r="C3966" s="77" t="s">
        <v>908</v>
      </c>
      <c r="D3966" s="79"/>
      <c r="F3966" s="77" t="s">
        <v>908</v>
      </c>
      <c r="G3966" s="77" t="s">
        <v>8694</v>
      </c>
      <c r="I3966"/>
      <c r="L3966" s="83"/>
    </row>
    <row r="3967" spans="1:12" x14ac:dyDescent="0.3">
      <c r="A3967" s="77" t="s">
        <v>8696</v>
      </c>
      <c r="B3967" s="77" t="s">
        <v>8697</v>
      </c>
      <c r="C3967" s="77" t="s">
        <v>783</v>
      </c>
      <c r="D3967" s="79"/>
      <c r="F3967" s="77" t="s">
        <v>783</v>
      </c>
      <c r="G3967" s="77" t="s">
        <v>8696</v>
      </c>
      <c r="I3967"/>
      <c r="L3967" s="83"/>
    </row>
    <row r="3968" spans="1:12" x14ac:dyDescent="0.3">
      <c r="A3968" s="77" t="s">
        <v>8698</v>
      </c>
      <c r="B3968" s="77" t="s">
        <v>8699</v>
      </c>
      <c r="C3968" s="77" t="s">
        <v>682</v>
      </c>
      <c r="D3968" s="79"/>
      <c r="F3968" s="77" t="s">
        <v>682</v>
      </c>
      <c r="G3968" s="77" t="s">
        <v>8698</v>
      </c>
      <c r="I3968"/>
      <c r="L3968" s="83"/>
    </row>
    <row r="3969" spans="1:12" x14ac:dyDescent="0.3">
      <c r="A3969" s="77" t="s">
        <v>8700</v>
      </c>
      <c r="B3969" s="77" t="s">
        <v>8701</v>
      </c>
      <c r="C3969" s="77" t="s">
        <v>714</v>
      </c>
      <c r="D3969" s="79"/>
      <c r="F3969" s="77" t="s">
        <v>714</v>
      </c>
      <c r="G3969" s="77" t="s">
        <v>8700</v>
      </c>
      <c r="I3969"/>
      <c r="L3969" s="83"/>
    </row>
    <row r="3970" spans="1:12" x14ac:dyDescent="0.3">
      <c r="A3970" s="77" t="s">
        <v>8702</v>
      </c>
      <c r="B3970" s="77" t="s">
        <v>8703</v>
      </c>
      <c r="C3970" s="77" t="s">
        <v>945</v>
      </c>
      <c r="D3970" s="79"/>
      <c r="F3970" s="77" t="s">
        <v>945</v>
      </c>
      <c r="G3970" s="77" t="s">
        <v>8702</v>
      </c>
      <c r="I3970"/>
      <c r="L3970" s="83"/>
    </row>
    <row r="3971" spans="1:12" x14ac:dyDescent="0.3">
      <c r="A3971" s="77" t="s">
        <v>8704</v>
      </c>
      <c r="B3971" s="77" t="s">
        <v>8705</v>
      </c>
      <c r="C3971" s="77" t="s">
        <v>873</v>
      </c>
      <c r="D3971" s="79"/>
      <c r="F3971" s="77" t="s">
        <v>873</v>
      </c>
      <c r="G3971" s="77" t="s">
        <v>8704</v>
      </c>
      <c r="I3971"/>
      <c r="L3971" s="83"/>
    </row>
    <row r="3972" spans="1:12" x14ac:dyDescent="0.3">
      <c r="A3972" s="77" t="s">
        <v>8706</v>
      </c>
      <c r="B3972" s="77" t="s">
        <v>8707</v>
      </c>
      <c r="C3972" s="77" t="s">
        <v>702</v>
      </c>
      <c r="D3972" s="79"/>
      <c r="F3972" s="77" t="s">
        <v>702</v>
      </c>
      <c r="G3972" s="77" t="s">
        <v>8706</v>
      </c>
      <c r="I3972"/>
      <c r="L3972" s="83"/>
    </row>
    <row r="3973" spans="1:12" x14ac:dyDescent="0.3">
      <c r="A3973" s="77" t="s">
        <v>8708</v>
      </c>
      <c r="B3973" s="77" t="s">
        <v>8709</v>
      </c>
      <c r="C3973" s="77" t="s">
        <v>702</v>
      </c>
      <c r="D3973" s="79"/>
      <c r="F3973" s="77" t="s">
        <v>702</v>
      </c>
      <c r="G3973" s="77" t="s">
        <v>8708</v>
      </c>
      <c r="I3973"/>
      <c r="L3973" s="83"/>
    </row>
    <row r="3974" spans="1:12" x14ac:dyDescent="0.3">
      <c r="A3974" s="77" t="s">
        <v>8710</v>
      </c>
      <c r="B3974" s="77" t="s">
        <v>8711</v>
      </c>
      <c r="C3974" s="77" t="s">
        <v>776</v>
      </c>
      <c r="D3974" s="79"/>
      <c r="F3974" s="77" t="s">
        <v>776</v>
      </c>
      <c r="G3974" s="77" t="s">
        <v>8710</v>
      </c>
      <c r="I3974"/>
      <c r="L3974" s="83"/>
    </row>
    <row r="3975" spans="1:12" x14ac:dyDescent="0.3">
      <c r="A3975" s="77" t="s">
        <v>8712</v>
      </c>
      <c r="B3975" s="77" t="s">
        <v>8713</v>
      </c>
      <c r="C3975" s="77" t="s">
        <v>782</v>
      </c>
      <c r="D3975" s="79"/>
      <c r="F3975" s="77" t="s">
        <v>782</v>
      </c>
      <c r="G3975" s="77" t="s">
        <v>8712</v>
      </c>
      <c r="I3975"/>
      <c r="L3975" s="83"/>
    </row>
    <row r="3976" spans="1:12" x14ac:dyDescent="0.3">
      <c r="A3976" s="77" t="s">
        <v>8714</v>
      </c>
      <c r="B3976" s="77" t="s">
        <v>8715</v>
      </c>
      <c r="C3976" s="77" t="s">
        <v>963</v>
      </c>
      <c r="D3976" s="79"/>
      <c r="F3976" s="77" t="s">
        <v>963</v>
      </c>
      <c r="G3976" s="77" t="s">
        <v>8714</v>
      </c>
      <c r="I3976"/>
      <c r="L3976" s="83"/>
    </row>
    <row r="3977" spans="1:12" x14ac:dyDescent="0.3">
      <c r="A3977" s="77" t="s">
        <v>8716</v>
      </c>
      <c r="B3977" s="77" t="s">
        <v>8717</v>
      </c>
      <c r="C3977" s="77" t="s">
        <v>733</v>
      </c>
      <c r="D3977" s="79"/>
      <c r="F3977" s="77" t="s">
        <v>733</v>
      </c>
      <c r="G3977" s="77" t="s">
        <v>8716</v>
      </c>
      <c r="I3977"/>
      <c r="L3977" s="83"/>
    </row>
    <row r="3978" spans="1:12" x14ac:dyDescent="0.3">
      <c r="A3978" s="77" t="s">
        <v>8718</v>
      </c>
      <c r="B3978" s="77" t="s">
        <v>8719</v>
      </c>
      <c r="C3978" s="77" t="s">
        <v>925</v>
      </c>
      <c r="D3978" s="79"/>
      <c r="F3978" s="77" t="s">
        <v>925</v>
      </c>
      <c r="G3978" s="77" t="s">
        <v>8718</v>
      </c>
      <c r="I3978"/>
      <c r="L3978" s="83"/>
    </row>
    <row r="3979" spans="1:12" x14ac:dyDescent="0.3">
      <c r="A3979" s="77" t="s">
        <v>8720</v>
      </c>
      <c r="B3979" s="77" t="s">
        <v>8721</v>
      </c>
      <c r="C3979" s="77" t="s">
        <v>758</v>
      </c>
      <c r="D3979" s="79"/>
      <c r="F3979" s="77" t="s">
        <v>758</v>
      </c>
      <c r="G3979" s="77" t="s">
        <v>8720</v>
      </c>
      <c r="I3979"/>
      <c r="L3979" s="83"/>
    </row>
    <row r="3980" spans="1:12" x14ac:dyDescent="0.3">
      <c r="A3980" s="77" t="s">
        <v>8722</v>
      </c>
      <c r="B3980" s="77" t="s">
        <v>8723</v>
      </c>
      <c r="C3980" s="77" t="s">
        <v>782</v>
      </c>
      <c r="D3980" s="79"/>
      <c r="F3980" s="77" t="s">
        <v>782</v>
      </c>
      <c r="G3980" s="77" t="s">
        <v>8722</v>
      </c>
      <c r="I3980"/>
      <c r="L3980" s="83"/>
    </row>
    <row r="3981" spans="1:12" x14ac:dyDescent="0.3">
      <c r="A3981" s="77" t="s">
        <v>8724</v>
      </c>
      <c r="B3981" s="77" t="s">
        <v>8725</v>
      </c>
      <c r="C3981" s="77" t="s">
        <v>934</v>
      </c>
      <c r="D3981" s="79"/>
      <c r="F3981" s="77" t="s">
        <v>934</v>
      </c>
      <c r="G3981" s="77" t="s">
        <v>8724</v>
      </c>
      <c r="I3981"/>
      <c r="L3981" s="83"/>
    </row>
    <row r="3982" spans="1:12" x14ac:dyDescent="0.3">
      <c r="A3982" s="77" t="s">
        <v>8726</v>
      </c>
      <c r="B3982" s="77" t="s">
        <v>8727</v>
      </c>
      <c r="C3982" s="77" t="s">
        <v>707</v>
      </c>
      <c r="D3982" s="79"/>
      <c r="F3982" s="77" t="s">
        <v>707</v>
      </c>
      <c r="G3982" s="77" t="s">
        <v>8726</v>
      </c>
      <c r="I3982"/>
      <c r="L3982" s="83"/>
    </row>
    <row r="3983" spans="1:12" x14ac:dyDescent="0.3">
      <c r="A3983" s="77" t="s">
        <v>8728</v>
      </c>
      <c r="B3983" s="77" t="s">
        <v>8729</v>
      </c>
      <c r="C3983" s="77" t="s">
        <v>714</v>
      </c>
      <c r="D3983" s="79"/>
      <c r="F3983" s="77" t="s">
        <v>714</v>
      </c>
      <c r="G3983" s="77" t="s">
        <v>8728</v>
      </c>
      <c r="I3983"/>
      <c r="L3983" s="83"/>
    </row>
    <row r="3984" spans="1:12" x14ac:dyDescent="0.3">
      <c r="A3984" s="77" t="s">
        <v>8730</v>
      </c>
      <c r="B3984" s="77" t="s">
        <v>8731</v>
      </c>
      <c r="C3984" s="77" t="s">
        <v>937</v>
      </c>
      <c r="D3984" s="79"/>
      <c r="F3984" s="77" t="s">
        <v>937</v>
      </c>
      <c r="G3984" s="77" t="s">
        <v>8730</v>
      </c>
      <c r="I3984"/>
      <c r="L3984" s="83"/>
    </row>
    <row r="3985" spans="1:12" x14ac:dyDescent="0.3">
      <c r="A3985" s="77" t="s">
        <v>8732</v>
      </c>
      <c r="B3985" s="77" t="s">
        <v>8733</v>
      </c>
      <c r="C3985" s="77" t="s">
        <v>767</v>
      </c>
      <c r="D3985" s="79"/>
      <c r="F3985" s="77" t="s">
        <v>767</v>
      </c>
      <c r="G3985" s="77" t="s">
        <v>8732</v>
      </c>
      <c r="I3985"/>
      <c r="L3985" s="83"/>
    </row>
    <row r="3986" spans="1:12" x14ac:dyDescent="0.3">
      <c r="A3986" s="77" t="s">
        <v>8734</v>
      </c>
      <c r="B3986" s="77" t="s">
        <v>8735</v>
      </c>
      <c r="C3986" s="77" t="s">
        <v>767</v>
      </c>
      <c r="D3986" s="79"/>
      <c r="F3986" s="77" t="s">
        <v>767</v>
      </c>
      <c r="G3986" s="77" t="s">
        <v>8734</v>
      </c>
      <c r="I3986"/>
      <c r="L3986" s="83"/>
    </row>
    <row r="3987" spans="1:12" x14ac:dyDescent="0.3">
      <c r="A3987" s="77" t="s">
        <v>8736</v>
      </c>
      <c r="B3987" s="77" t="s">
        <v>8737</v>
      </c>
      <c r="C3987" s="77" t="s">
        <v>856</v>
      </c>
      <c r="D3987" s="79"/>
      <c r="F3987" s="77" t="s">
        <v>856</v>
      </c>
      <c r="G3987" s="77" t="s">
        <v>8736</v>
      </c>
      <c r="I3987"/>
      <c r="L3987" s="83"/>
    </row>
    <row r="3988" spans="1:12" x14ac:dyDescent="0.3">
      <c r="A3988" s="77" t="s">
        <v>8738</v>
      </c>
      <c r="B3988" s="77" t="s">
        <v>8739</v>
      </c>
      <c r="C3988" s="77" t="s">
        <v>846</v>
      </c>
      <c r="D3988" s="79"/>
      <c r="F3988" s="77" t="s">
        <v>846</v>
      </c>
      <c r="G3988" s="77" t="s">
        <v>8738</v>
      </c>
      <c r="I3988"/>
      <c r="L3988" s="83"/>
    </row>
    <row r="3989" spans="1:12" x14ac:dyDescent="0.3">
      <c r="A3989" s="77" t="s">
        <v>8740</v>
      </c>
      <c r="B3989" s="77" t="s">
        <v>8741</v>
      </c>
      <c r="C3989" s="77" t="s">
        <v>670</v>
      </c>
      <c r="D3989" s="79"/>
      <c r="F3989" s="77" t="s">
        <v>670</v>
      </c>
      <c r="G3989" s="77" t="s">
        <v>8740</v>
      </c>
      <c r="I3989"/>
      <c r="L3989" s="83"/>
    </row>
    <row r="3990" spans="1:12" x14ac:dyDescent="0.3">
      <c r="A3990" s="77" t="s">
        <v>8742</v>
      </c>
      <c r="B3990" s="77" t="s">
        <v>8743</v>
      </c>
      <c r="C3990" s="77" t="s">
        <v>934</v>
      </c>
      <c r="D3990" s="79"/>
      <c r="F3990" s="77" t="s">
        <v>934</v>
      </c>
      <c r="G3990" s="77" t="s">
        <v>8742</v>
      </c>
      <c r="I3990"/>
      <c r="L3990" s="83"/>
    </row>
    <row r="3991" spans="1:12" x14ac:dyDescent="0.3">
      <c r="A3991" s="77" t="s">
        <v>8744</v>
      </c>
      <c r="B3991" s="77" t="s">
        <v>8745</v>
      </c>
      <c r="C3991" s="77" t="s">
        <v>722</v>
      </c>
      <c r="D3991" s="79"/>
      <c r="F3991" s="77" t="s">
        <v>722</v>
      </c>
      <c r="G3991" s="77" t="s">
        <v>8744</v>
      </c>
      <c r="I3991"/>
      <c r="L3991" s="83"/>
    </row>
    <row r="3992" spans="1:12" x14ac:dyDescent="0.3">
      <c r="A3992" s="77" t="s">
        <v>8746</v>
      </c>
      <c r="B3992" s="77" t="s">
        <v>8747</v>
      </c>
      <c r="C3992" s="77" t="s">
        <v>893</v>
      </c>
      <c r="D3992" s="79"/>
      <c r="F3992" s="77" t="s">
        <v>893</v>
      </c>
      <c r="G3992" s="77" t="s">
        <v>8746</v>
      </c>
      <c r="I3992"/>
      <c r="L3992" s="83"/>
    </row>
    <row r="3993" spans="1:12" x14ac:dyDescent="0.3">
      <c r="A3993" s="77" t="s">
        <v>8748</v>
      </c>
      <c r="B3993" s="77" t="s">
        <v>8749</v>
      </c>
      <c r="C3993" s="77" t="s">
        <v>743</v>
      </c>
      <c r="D3993" s="79"/>
      <c r="F3993" s="77" t="s">
        <v>743</v>
      </c>
      <c r="G3993" s="77" t="s">
        <v>8748</v>
      </c>
      <c r="I3993"/>
      <c r="L3993" s="83"/>
    </row>
    <row r="3994" spans="1:12" x14ac:dyDescent="0.3">
      <c r="A3994" s="77" t="s">
        <v>8750</v>
      </c>
      <c r="B3994" s="77" t="s">
        <v>8751</v>
      </c>
      <c r="C3994" s="77" t="s">
        <v>699</v>
      </c>
      <c r="D3994" s="79"/>
      <c r="F3994" s="77" t="s">
        <v>699</v>
      </c>
      <c r="G3994" s="77" t="s">
        <v>8750</v>
      </c>
      <c r="I3994"/>
      <c r="L3994" s="83"/>
    </row>
    <row r="3995" spans="1:12" x14ac:dyDescent="0.3">
      <c r="A3995" s="77" t="s">
        <v>8752</v>
      </c>
      <c r="B3995" s="77" t="s">
        <v>8753</v>
      </c>
      <c r="C3995" s="77" t="s">
        <v>761</v>
      </c>
      <c r="D3995" s="79"/>
      <c r="F3995" s="77" t="s">
        <v>761</v>
      </c>
      <c r="G3995" s="77" t="s">
        <v>8752</v>
      </c>
      <c r="I3995"/>
      <c r="L3995" s="83"/>
    </row>
    <row r="3996" spans="1:12" x14ac:dyDescent="0.3">
      <c r="A3996" s="77" t="s">
        <v>8754</v>
      </c>
      <c r="B3996" s="77" t="s">
        <v>8755</v>
      </c>
      <c r="C3996" s="77" t="s">
        <v>892</v>
      </c>
      <c r="D3996" s="79"/>
      <c r="F3996" s="77" t="s">
        <v>892</v>
      </c>
      <c r="G3996" s="77" t="s">
        <v>8754</v>
      </c>
      <c r="I3996"/>
      <c r="L3996" s="83"/>
    </row>
    <row r="3997" spans="1:12" x14ac:dyDescent="0.3">
      <c r="A3997" s="77" t="s">
        <v>8756</v>
      </c>
      <c r="B3997" s="77" t="s">
        <v>8757</v>
      </c>
      <c r="C3997" s="77" t="s">
        <v>682</v>
      </c>
      <c r="D3997" s="79"/>
      <c r="F3997" s="77" t="s">
        <v>682</v>
      </c>
      <c r="G3997" s="77" t="s">
        <v>8756</v>
      </c>
      <c r="I3997"/>
      <c r="L3997" s="83"/>
    </row>
    <row r="3998" spans="1:12" x14ac:dyDescent="0.3">
      <c r="A3998" s="77" t="s">
        <v>8758</v>
      </c>
      <c r="B3998" s="77" t="s">
        <v>8759</v>
      </c>
      <c r="C3998" s="77" t="s">
        <v>694</v>
      </c>
      <c r="D3998" s="79"/>
      <c r="F3998" s="77" t="s">
        <v>694</v>
      </c>
      <c r="G3998" s="77" t="s">
        <v>8758</v>
      </c>
      <c r="I3998"/>
      <c r="L3998" s="83"/>
    </row>
    <row r="3999" spans="1:12" x14ac:dyDescent="0.3">
      <c r="A3999" s="77" t="s">
        <v>8760</v>
      </c>
      <c r="B3999" s="77" t="s">
        <v>8761</v>
      </c>
      <c r="C3999" s="77" t="s">
        <v>739</v>
      </c>
      <c r="D3999" s="79"/>
      <c r="F3999" s="77" t="s">
        <v>739</v>
      </c>
      <c r="G3999" s="77" t="s">
        <v>8760</v>
      </c>
      <c r="I3999"/>
      <c r="L3999" s="83"/>
    </row>
    <row r="4000" spans="1:12" x14ac:dyDescent="0.3">
      <c r="A4000" s="77" t="s">
        <v>8762</v>
      </c>
      <c r="B4000" s="77" t="s">
        <v>8763</v>
      </c>
      <c r="C4000" s="77" t="s">
        <v>739</v>
      </c>
      <c r="D4000" s="79"/>
      <c r="F4000" s="77" t="s">
        <v>739</v>
      </c>
      <c r="G4000" s="77" t="s">
        <v>8762</v>
      </c>
      <c r="I4000"/>
      <c r="L4000" s="83"/>
    </row>
    <row r="4001" spans="1:12" x14ac:dyDescent="0.3">
      <c r="A4001" s="77" t="s">
        <v>8764</v>
      </c>
      <c r="B4001" s="77" t="s">
        <v>8765</v>
      </c>
      <c r="C4001" s="77" t="s">
        <v>702</v>
      </c>
      <c r="D4001" s="79"/>
      <c r="F4001" s="77" t="s">
        <v>702</v>
      </c>
      <c r="G4001" s="77" t="s">
        <v>8764</v>
      </c>
      <c r="I4001"/>
      <c r="L4001" s="83"/>
    </row>
    <row r="4002" spans="1:12" x14ac:dyDescent="0.3">
      <c r="A4002" s="77" t="s">
        <v>8766</v>
      </c>
      <c r="B4002" s="77" t="s">
        <v>8767</v>
      </c>
      <c r="C4002" s="77" t="s">
        <v>674</v>
      </c>
      <c r="D4002" s="79"/>
      <c r="F4002" s="77" t="s">
        <v>674</v>
      </c>
      <c r="G4002" s="77" t="s">
        <v>8766</v>
      </c>
      <c r="I4002"/>
      <c r="L4002" s="83"/>
    </row>
    <row r="4003" spans="1:12" x14ac:dyDescent="0.3">
      <c r="A4003" s="77" t="s">
        <v>8768</v>
      </c>
      <c r="B4003" s="77" t="s">
        <v>8769</v>
      </c>
      <c r="C4003" s="77" t="s">
        <v>953</v>
      </c>
      <c r="D4003" s="79"/>
      <c r="F4003" s="77" t="s">
        <v>953</v>
      </c>
      <c r="G4003" s="77" t="s">
        <v>8768</v>
      </c>
      <c r="I4003"/>
      <c r="L4003" s="83"/>
    </row>
    <row r="4004" spans="1:12" x14ac:dyDescent="0.3">
      <c r="A4004" s="77" t="s">
        <v>8770</v>
      </c>
      <c r="B4004" s="77" t="s">
        <v>8771</v>
      </c>
      <c r="C4004" s="77" t="s">
        <v>850</v>
      </c>
      <c r="D4004" s="79"/>
      <c r="F4004" s="77" t="s">
        <v>850</v>
      </c>
      <c r="G4004" s="77" t="s">
        <v>8770</v>
      </c>
      <c r="I4004"/>
      <c r="L4004" s="83"/>
    </row>
    <row r="4005" spans="1:12" x14ac:dyDescent="0.3">
      <c r="A4005" s="77" t="s">
        <v>8772</v>
      </c>
      <c r="B4005" s="77" t="s">
        <v>8773</v>
      </c>
      <c r="C4005" s="77" t="s">
        <v>666</v>
      </c>
      <c r="D4005" s="79"/>
      <c r="F4005" s="77" t="s">
        <v>666</v>
      </c>
      <c r="G4005" s="77" t="s">
        <v>8772</v>
      </c>
      <c r="I4005"/>
      <c r="L4005" s="83"/>
    </row>
    <row r="4006" spans="1:12" x14ac:dyDescent="0.3">
      <c r="A4006" s="77" t="s">
        <v>8774</v>
      </c>
      <c r="B4006" s="77" t="s">
        <v>8775</v>
      </c>
      <c r="C4006" s="77" t="s">
        <v>953</v>
      </c>
      <c r="D4006" s="79"/>
      <c r="F4006" s="77" t="s">
        <v>953</v>
      </c>
      <c r="G4006" s="77" t="s">
        <v>8774</v>
      </c>
      <c r="I4006"/>
      <c r="L4006" s="83"/>
    </row>
    <row r="4007" spans="1:12" x14ac:dyDescent="0.3">
      <c r="A4007" s="77" t="s">
        <v>8776</v>
      </c>
      <c r="B4007" s="77" t="s">
        <v>8777</v>
      </c>
      <c r="C4007" s="77" t="s">
        <v>666</v>
      </c>
      <c r="D4007" s="79"/>
      <c r="F4007" s="77" t="s">
        <v>666</v>
      </c>
      <c r="G4007" s="77" t="s">
        <v>8776</v>
      </c>
      <c r="I4007"/>
      <c r="L4007" s="83"/>
    </row>
    <row r="4008" spans="1:12" x14ac:dyDescent="0.3">
      <c r="A4008" s="77" t="s">
        <v>8778</v>
      </c>
      <c r="B4008" s="77" t="s">
        <v>8779</v>
      </c>
      <c r="C4008" s="77" t="s">
        <v>777</v>
      </c>
      <c r="D4008" s="79"/>
      <c r="F4008" s="77" t="s">
        <v>777</v>
      </c>
      <c r="G4008" s="77" t="s">
        <v>8778</v>
      </c>
      <c r="I4008"/>
      <c r="L4008" s="83"/>
    </row>
    <row r="4009" spans="1:12" x14ac:dyDescent="0.3">
      <c r="A4009" s="77" t="s">
        <v>8780</v>
      </c>
      <c r="B4009" s="77" t="s">
        <v>8781</v>
      </c>
      <c r="C4009" s="77" t="s">
        <v>671</v>
      </c>
      <c r="D4009" s="79"/>
      <c r="F4009" s="77" t="s">
        <v>671</v>
      </c>
      <c r="G4009" s="77" t="s">
        <v>8780</v>
      </c>
      <c r="I4009"/>
      <c r="L4009" s="83"/>
    </row>
    <row r="4010" spans="1:12" x14ac:dyDescent="0.3">
      <c r="A4010" s="77" t="s">
        <v>8782</v>
      </c>
      <c r="B4010" s="77" t="s">
        <v>8783</v>
      </c>
      <c r="C4010" s="77" t="s">
        <v>674</v>
      </c>
      <c r="D4010" s="79"/>
      <c r="F4010" s="77" t="s">
        <v>674</v>
      </c>
      <c r="G4010" s="77" t="s">
        <v>8782</v>
      </c>
      <c r="I4010"/>
      <c r="L4010" s="83"/>
    </row>
    <row r="4011" spans="1:12" x14ac:dyDescent="0.3">
      <c r="A4011" s="77" t="s">
        <v>8784</v>
      </c>
      <c r="B4011" s="77" t="s">
        <v>8785</v>
      </c>
      <c r="C4011" s="77" t="s">
        <v>908</v>
      </c>
      <c r="D4011" s="79"/>
      <c r="F4011" s="77" t="s">
        <v>908</v>
      </c>
      <c r="G4011" s="77" t="s">
        <v>8784</v>
      </c>
      <c r="I4011"/>
      <c r="L4011" s="83"/>
    </row>
    <row r="4012" spans="1:12" x14ac:dyDescent="0.3">
      <c r="A4012" s="77" t="s">
        <v>8786</v>
      </c>
      <c r="B4012" s="77" t="s">
        <v>8787</v>
      </c>
      <c r="C4012" s="77" t="s">
        <v>794</v>
      </c>
      <c r="D4012" s="79"/>
      <c r="F4012" s="77" t="s">
        <v>794</v>
      </c>
      <c r="G4012" s="77" t="s">
        <v>8786</v>
      </c>
      <c r="I4012"/>
      <c r="L4012" s="83"/>
    </row>
    <row r="4013" spans="1:12" x14ac:dyDescent="0.3">
      <c r="A4013" s="77" t="s">
        <v>8788</v>
      </c>
      <c r="B4013" s="77" t="s">
        <v>8789</v>
      </c>
      <c r="C4013" s="77" t="s">
        <v>837</v>
      </c>
      <c r="D4013" s="79"/>
      <c r="F4013" s="77" t="s">
        <v>837</v>
      </c>
      <c r="G4013" s="77" t="s">
        <v>8788</v>
      </c>
      <c r="I4013"/>
      <c r="L4013" s="83"/>
    </row>
    <row r="4014" spans="1:12" x14ac:dyDescent="0.3">
      <c r="A4014" s="77" t="s">
        <v>8790</v>
      </c>
      <c r="B4014" s="77" t="s">
        <v>8791</v>
      </c>
      <c r="C4014" s="77" t="s">
        <v>687</v>
      </c>
      <c r="D4014" s="79"/>
      <c r="F4014" s="77" t="s">
        <v>687</v>
      </c>
      <c r="G4014" s="77" t="s">
        <v>8790</v>
      </c>
      <c r="I4014"/>
      <c r="L4014" s="83"/>
    </row>
    <row r="4015" spans="1:12" x14ac:dyDescent="0.3">
      <c r="A4015" s="77" t="s">
        <v>8792</v>
      </c>
      <c r="B4015" s="77" t="s">
        <v>8793</v>
      </c>
      <c r="C4015" s="77" t="s">
        <v>736</v>
      </c>
      <c r="D4015" s="79"/>
      <c r="F4015" s="77" t="s">
        <v>736</v>
      </c>
      <c r="G4015" s="77" t="s">
        <v>8792</v>
      </c>
      <c r="I4015"/>
      <c r="L4015" s="83"/>
    </row>
    <row r="4016" spans="1:12" x14ac:dyDescent="0.3">
      <c r="A4016" s="77" t="s">
        <v>8794</v>
      </c>
      <c r="B4016" s="77" t="s">
        <v>8795</v>
      </c>
      <c r="C4016" s="77" t="s">
        <v>698</v>
      </c>
      <c r="D4016" s="79"/>
      <c r="F4016" s="77" t="s">
        <v>698</v>
      </c>
      <c r="G4016" s="77" t="s">
        <v>8794</v>
      </c>
      <c r="I4016"/>
      <c r="L4016" s="83"/>
    </row>
    <row r="4017" spans="1:12" x14ac:dyDescent="0.3">
      <c r="A4017" s="77" t="s">
        <v>8796</v>
      </c>
      <c r="B4017" s="77" t="s">
        <v>8797</v>
      </c>
      <c r="C4017" s="77" t="s">
        <v>683</v>
      </c>
      <c r="D4017" s="79"/>
      <c r="F4017" s="77" t="s">
        <v>683</v>
      </c>
      <c r="G4017" s="77" t="s">
        <v>8796</v>
      </c>
      <c r="I4017"/>
      <c r="L4017" s="83"/>
    </row>
    <row r="4018" spans="1:12" x14ac:dyDescent="0.3">
      <c r="A4018" s="77" t="s">
        <v>8798</v>
      </c>
      <c r="B4018" s="77" t="s">
        <v>8799</v>
      </c>
      <c r="C4018" s="77" t="s">
        <v>898</v>
      </c>
      <c r="D4018" s="79"/>
      <c r="F4018" s="77" t="s">
        <v>898</v>
      </c>
      <c r="G4018" s="77" t="s">
        <v>8798</v>
      </c>
      <c r="I4018"/>
      <c r="L4018" s="83"/>
    </row>
    <row r="4019" spans="1:12" x14ac:dyDescent="0.3">
      <c r="A4019" s="77" t="s">
        <v>8800</v>
      </c>
      <c r="B4019" s="77" t="s">
        <v>8801</v>
      </c>
      <c r="C4019" s="77" t="s">
        <v>736</v>
      </c>
      <c r="D4019" s="79"/>
      <c r="F4019" s="77" t="s">
        <v>736</v>
      </c>
      <c r="G4019" s="77" t="s">
        <v>8800</v>
      </c>
      <c r="I4019"/>
      <c r="L4019" s="83"/>
    </row>
    <row r="4020" spans="1:12" x14ac:dyDescent="0.3">
      <c r="A4020" s="77" t="s">
        <v>8802</v>
      </c>
      <c r="B4020" s="77" t="s">
        <v>8803</v>
      </c>
      <c r="C4020" s="77" t="s">
        <v>801</v>
      </c>
      <c r="D4020" s="79"/>
      <c r="F4020" s="77" t="s">
        <v>801</v>
      </c>
      <c r="G4020" s="77" t="s">
        <v>8802</v>
      </c>
      <c r="I4020"/>
      <c r="L4020" s="83"/>
    </row>
    <row r="4021" spans="1:12" x14ac:dyDescent="0.3">
      <c r="A4021" s="77" t="s">
        <v>8804</v>
      </c>
      <c r="B4021" s="77" t="s">
        <v>8805</v>
      </c>
      <c r="C4021" s="77" t="s">
        <v>873</v>
      </c>
      <c r="D4021" s="79"/>
      <c r="F4021" s="77" t="s">
        <v>873</v>
      </c>
      <c r="G4021" s="77" t="s">
        <v>8804</v>
      </c>
      <c r="I4021"/>
      <c r="L4021" s="83"/>
    </row>
    <row r="4022" spans="1:12" x14ac:dyDescent="0.3">
      <c r="A4022" s="77" t="s">
        <v>8806</v>
      </c>
      <c r="B4022" s="77" t="s">
        <v>8807</v>
      </c>
      <c r="C4022" s="77" t="s">
        <v>777</v>
      </c>
      <c r="D4022" s="79"/>
      <c r="F4022" s="77" t="s">
        <v>777</v>
      </c>
      <c r="G4022" s="77" t="s">
        <v>8806</v>
      </c>
      <c r="I4022"/>
      <c r="L4022" s="83"/>
    </row>
    <row r="4023" spans="1:12" x14ac:dyDescent="0.3">
      <c r="A4023" s="77" t="s">
        <v>8808</v>
      </c>
      <c r="B4023" s="77" t="s">
        <v>8809</v>
      </c>
      <c r="C4023" s="77" t="s">
        <v>934</v>
      </c>
      <c r="D4023" s="79"/>
      <c r="F4023" s="77" t="s">
        <v>934</v>
      </c>
      <c r="G4023" s="77" t="s">
        <v>8808</v>
      </c>
      <c r="I4023"/>
      <c r="L4023" s="83"/>
    </row>
    <row r="4024" spans="1:12" x14ac:dyDescent="0.3">
      <c r="A4024" s="77" t="s">
        <v>8810</v>
      </c>
      <c r="B4024" s="77" t="s">
        <v>8811</v>
      </c>
      <c r="C4024" s="77" t="s">
        <v>670</v>
      </c>
      <c r="D4024" s="79"/>
      <c r="F4024" s="77" t="s">
        <v>670</v>
      </c>
      <c r="G4024" s="77" t="s">
        <v>8810</v>
      </c>
      <c r="I4024"/>
      <c r="L4024" s="83"/>
    </row>
    <row r="4025" spans="1:12" x14ac:dyDescent="0.3">
      <c r="A4025" s="77" t="s">
        <v>8812</v>
      </c>
      <c r="B4025" s="77" t="s">
        <v>8813</v>
      </c>
      <c r="C4025" s="77" t="s">
        <v>666</v>
      </c>
      <c r="D4025" s="79"/>
      <c r="F4025" s="77" t="s">
        <v>666</v>
      </c>
      <c r="G4025" s="77" t="s">
        <v>8812</v>
      </c>
      <c r="I4025"/>
      <c r="L4025" s="83"/>
    </row>
    <row r="4026" spans="1:12" x14ac:dyDescent="0.3">
      <c r="A4026" s="77" t="s">
        <v>8814</v>
      </c>
      <c r="B4026" s="77" t="s">
        <v>8815</v>
      </c>
      <c r="C4026" s="77" t="s">
        <v>820</v>
      </c>
      <c r="D4026" s="79"/>
      <c r="F4026" s="77" t="s">
        <v>820</v>
      </c>
      <c r="G4026" s="77" t="s">
        <v>8814</v>
      </c>
      <c r="I4026"/>
      <c r="L4026" s="83"/>
    </row>
    <row r="4027" spans="1:12" x14ac:dyDescent="0.3">
      <c r="A4027" s="77" t="s">
        <v>8816</v>
      </c>
      <c r="B4027" s="77" t="s">
        <v>8817</v>
      </c>
      <c r="C4027" s="77" t="s">
        <v>711</v>
      </c>
      <c r="D4027" s="79"/>
      <c r="F4027" s="77" t="s">
        <v>711</v>
      </c>
      <c r="G4027" s="77" t="s">
        <v>8816</v>
      </c>
      <c r="I4027"/>
      <c r="L4027" s="83"/>
    </row>
    <row r="4028" spans="1:12" x14ac:dyDescent="0.3">
      <c r="A4028" s="77" t="s">
        <v>8818</v>
      </c>
      <c r="B4028" s="77" t="s">
        <v>8819</v>
      </c>
      <c r="C4028" s="77" t="s">
        <v>868</v>
      </c>
      <c r="D4028" s="79"/>
      <c r="F4028" s="77" t="s">
        <v>868</v>
      </c>
      <c r="G4028" s="77" t="s">
        <v>8818</v>
      </c>
      <c r="I4028"/>
      <c r="L4028" s="83"/>
    </row>
    <row r="4029" spans="1:12" x14ac:dyDescent="0.3">
      <c r="A4029" s="77" t="s">
        <v>8820</v>
      </c>
      <c r="B4029" s="77" t="s">
        <v>8821</v>
      </c>
      <c r="C4029" s="77" t="s">
        <v>711</v>
      </c>
      <c r="D4029" s="79"/>
      <c r="F4029" s="77" t="s">
        <v>711</v>
      </c>
      <c r="G4029" s="77" t="s">
        <v>8820</v>
      </c>
      <c r="I4029"/>
      <c r="L4029" s="83"/>
    </row>
    <row r="4030" spans="1:12" x14ac:dyDescent="0.3">
      <c r="A4030" s="77" t="s">
        <v>8822</v>
      </c>
      <c r="B4030" s="77" t="s">
        <v>8823</v>
      </c>
      <c r="C4030" s="77" t="s">
        <v>683</v>
      </c>
      <c r="D4030" s="79"/>
      <c r="F4030" s="77" t="s">
        <v>683</v>
      </c>
      <c r="G4030" s="77" t="s">
        <v>8822</v>
      </c>
      <c r="I4030"/>
      <c r="L4030" s="83"/>
    </row>
    <row r="4031" spans="1:12" x14ac:dyDescent="0.3">
      <c r="A4031" s="77" t="s">
        <v>8824</v>
      </c>
      <c r="B4031" s="77" t="s">
        <v>8825</v>
      </c>
      <c r="C4031" s="77" t="s">
        <v>940</v>
      </c>
      <c r="D4031" s="79"/>
      <c r="F4031" s="77" t="s">
        <v>940</v>
      </c>
      <c r="G4031" s="77" t="s">
        <v>8824</v>
      </c>
      <c r="I4031"/>
      <c r="L4031" s="83"/>
    </row>
    <row r="4032" spans="1:12" x14ac:dyDescent="0.3">
      <c r="A4032" s="77" t="s">
        <v>8826</v>
      </c>
      <c r="B4032" s="77" t="s">
        <v>8827</v>
      </c>
      <c r="C4032" s="77" t="s">
        <v>931</v>
      </c>
      <c r="D4032" s="79"/>
      <c r="F4032" s="77" t="s">
        <v>931</v>
      </c>
      <c r="G4032" s="77" t="s">
        <v>8826</v>
      </c>
      <c r="I4032"/>
      <c r="L4032" s="83"/>
    </row>
    <row r="4033" spans="1:12" x14ac:dyDescent="0.3">
      <c r="A4033" s="77" t="s">
        <v>8828</v>
      </c>
      <c r="B4033" s="77" t="s">
        <v>8829</v>
      </c>
      <c r="C4033" s="77" t="s">
        <v>850</v>
      </c>
      <c r="D4033" s="79"/>
      <c r="F4033" s="77" t="s">
        <v>850</v>
      </c>
      <c r="G4033" s="77" t="s">
        <v>8828</v>
      </c>
      <c r="I4033"/>
      <c r="L4033" s="83"/>
    </row>
    <row r="4034" spans="1:12" x14ac:dyDescent="0.3">
      <c r="A4034" s="77" t="s">
        <v>8830</v>
      </c>
      <c r="B4034" s="77" t="s">
        <v>8831</v>
      </c>
      <c r="C4034" s="77" t="s">
        <v>850</v>
      </c>
      <c r="D4034" s="79"/>
      <c r="F4034" s="77" t="s">
        <v>850</v>
      </c>
      <c r="G4034" s="77" t="s">
        <v>8830</v>
      </c>
      <c r="I4034"/>
      <c r="L4034" s="83"/>
    </row>
    <row r="4035" spans="1:12" x14ac:dyDescent="0.3">
      <c r="A4035" s="77" t="s">
        <v>8832</v>
      </c>
      <c r="B4035" s="77" t="s">
        <v>8833</v>
      </c>
      <c r="C4035" s="77" t="s">
        <v>682</v>
      </c>
      <c r="D4035" s="79"/>
      <c r="F4035" s="77" t="s">
        <v>682</v>
      </c>
      <c r="G4035" s="77" t="s">
        <v>8832</v>
      </c>
      <c r="I4035"/>
      <c r="L4035" s="83"/>
    </row>
    <row r="4036" spans="1:12" x14ac:dyDescent="0.3">
      <c r="A4036" s="77" t="s">
        <v>8834</v>
      </c>
      <c r="B4036" s="77" t="s">
        <v>8835</v>
      </c>
      <c r="C4036" s="77" t="s">
        <v>754</v>
      </c>
      <c r="D4036" s="79"/>
      <c r="F4036" s="77" t="s">
        <v>754</v>
      </c>
      <c r="G4036" s="77" t="s">
        <v>8834</v>
      </c>
      <c r="I4036"/>
      <c r="L4036" s="83"/>
    </row>
    <row r="4037" spans="1:12" x14ac:dyDescent="0.3">
      <c r="A4037" s="77" t="s">
        <v>8836</v>
      </c>
      <c r="B4037" s="77" t="s">
        <v>8837</v>
      </c>
      <c r="C4037" s="77" t="s">
        <v>718</v>
      </c>
      <c r="D4037" s="79"/>
      <c r="F4037" s="77" t="s">
        <v>718</v>
      </c>
      <c r="G4037" s="77" t="s">
        <v>8836</v>
      </c>
      <c r="I4037"/>
      <c r="L4037" s="83"/>
    </row>
    <row r="4038" spans="1:12" x14ac:dyDescent="0.3">
      <c r="A4038" s="77" t="s">
        <v>8838</v>
      </c>
      <c r="B4038" s="77" t="s">
        <v>8839</v>
      </c>
      <c r="C4038" s="77" t="s">
        <v>868</v>
      </c>
      <c r="D4038" s="79"/>
      <c r="F4038" s="77" t="s">
        <v>868</v>
      </c>
      <c r="G4038" s="77" t="s">
        <v>8838</v>
      </c>
      <c r="I4038"/>
      <c r="L4038" s="83"/>
    </row>
    <row r="4039" spans="1:12" x14ac:dyDescent="0.3">
      <c r="A4039" s="77" t="s">
        <v>8840</v>
      </c>
      <c r="B4039" s="77" t="s">
        <v>8841</v>
      </c>
      <c r="C4039" s="77" t="s">
        <v>782</v>
      </c>
      <c r="D4039" s="79"/>
      <c r="F4039" s="77" t="s">
        <v>782</v>
      </c>
      <c r="G4039" s="77" t="s">
        <v>8840</v>
      </c>
      <c r="I4039"/>
      <c r="L4039" s="83"/>
    </row>
    <row r="4040" spans="1:12" x14ac:dyDescent="0.3">
      <c r="A4040" s="77" t="s">
        <v>8842</v>
      </c>
      <c r="B4040" s="77" t="s">
        <v>8843</v>
      </c>
      <c r="C4040" s="77" t="s">
        <v>740</v>
      </c>
      <c r="D4040" s="79"/>
      <c r="F4040" s="77" t="s">
        <v>740</v>
      </c>
      <c r="G4040" s="77" t="s">
        <v>8842</v>
      </c>
      <c r="I4040"/>
      <c r="L4040" s="83"/>
    </row>
    <row r="4041" spans="1:12" x14ac:dyDescent="0.3">
      <c r="A4041" s="77" t="s">
        <v>8844</v>
      </c>
      <c r="B4041" s="77" t="s">
        <v>8845</v>
      </c>
      <c r="C4041" s="77" t="s">
        <v>690</v>
      </c>
      <c r="D4041" s="79"/>
      <c r="F4041" s="77" t="s">
        <v>690</v>
      </c>
      <c r="G4041" s="77" t="s">
        <v>8844</v>
      </c>
      <c r="I4041"/>
      <c r="L4041" s="83"/>
    </row>
    <row r="4042" spans="1:12" x14ac:dyDescent="0.3">
      <c r="A4042" s="77" t="s">
        <v>8846</v>
      </c>
      <c r="B4042" s="77" t="s">
        <v>8847</v>
      </c>
      <c r="C4042" s="77" t="s">
        <v>868</v>
      </c>
      <c r="D4042" s="79"/>
      <c r="F4042" s="77" t="s">
        <v>868</v>
      </c>
      <c r="G4042" s="77" t="s">
        <v>8846</v>
      </c>
      <c r="I4042"/>
      <c r="L4042" s="83"/>
    </row>
    <row r="4043" spans="1:12" x14ac:dyDescent="0.3">
      <c r="A4043" s="77" t="s">
        <v>8848</v>
      </c>
      <c r="B4043" s="77" t="s">
        <v>8849</v>
      </c>
      <c r="C4043" s="77" t="s">
        <v>710</v>
      </c>
      <c r="D4043" s="79"/>
      <c r="F4043" s="77" t="s">
        <v>710</v>
      </c>
      <c r="G4043" s="77" t="s">
        <v>8848</v>
      </c>
      <c r="I4043"/>
      <c r="L4043" s="83"/>
    </row>
    <row r="4044" spans="1:12" x14ac:dyDescent="0.3">
      <c r="A4044" s="77" t="s">
        <v>8850</v>
      </c>
      <c r="B4044" s="77" t="s">
        <v>8851</v>
      </c>
      <c r="C4044" s="77" t="s">
        <v>690</v>
      </c>
      <c r="D4044" s="79"/>
      <c r="F4044" s="77" t="s">
        <v>690</v>
      </c>
      <c r="G4044" s="77" t="s">
        <v>8850</v>
      </c>
      <c r="I4044"/>
      <c r="L4044" s="83"/>
    </row>
    <row r="4045" spans="1:12" x14ac:dyDescent="0.3">
      <c r="A4045" s="77" t="s">
        <v>8852</v>
      </c>
      <c r="B4045" s="77" t="s">
        <v>8853</v>
      </c>
      <c r="C4045" s="77" t="s">
        <v>945</v>
      </c>
      <c r="D4045" s="79"/>
      <c r="F4045" s="77" t="s">
        <v>945</v>
      </c>
      <c r="G4045" s="77" t="s">
        <v>8852</v>
      </c>
      <c r="I4045"/>
      <c r="L4045" s="83"/>
    </row>
    <row r="4046" spans="1:12" x14ac:dyDescent="0.3">
      <c r="A4046" s="77" t="s">
        <v>8854</v>
      </c>
      <c r="B4046" s="77" t="s">
        <v>8855</v>
      </c>
      <c r="C4046" s="77" t="s">
        <v>729</v>
      </c>
      <c r="D4046" s="79"/>
      <c r="F4046" s="77" t="s">
        <v>729</v>
      </c>
      <c r="G4046" s="77" t="s">
        <v>8854</v>
      </c>
      <c r="I4046"/>
      <c r="L4046" s="83"/>
    </row>
    <row r="4047" spans="1:12" x14ac:dyDescent="0.3">
      <c r="A4047" s="77" t="s">
        <v>8856</v>
      </c>
      <c r="B4047" s="77" t="s">
        <v>8857</v>
      </c>
      <c r="C4047" s="77" t="s">
        <v>840</v>
      </c>
      <c r="D4047" s="79"/>
      <c r="F4047" s="77" t="s">
        <v>840</v>
      </c>
      <c r="G4047" s="77" t="s">
        <v>8856</v>
      </c>
      <c r="I4047"/>
      <c r="L4047" s="83"/>
    </row>
    <row r="4048" spans="1:12" x14ac:dyDescent="0.3">
      <c r="A4048" s="77" t="s">
        <v>8858</v>
      </c>
      <c r="B4048" s="77" t="s">
        <v>8859</v>
      </c>
      <c r="C4048" s="77" t="s">
        <v>749</v>
      </c>
      <c r="D4048" s="79"/>
      <c r="F4048" s="77" t="s">
        <v>749</v>
      </c>
      <c r="G4048" s="77" t="s">
        <v>8858</v>
      </c>
      <c r="I4048"/>
      <c r="L4048" s="83"/>
    </row>
    <row r="4049" spans="1:12" x14ac:dyDescent="0.3">
      <c r="A4049" s="77" t="s">
        <v>8860</v>
      </c>
      <c r="B4049" s="77" t="s">
        <v>8861</v>
      </c>
      <c r="C4049" s="77" t="s">
        <v>809</v>
      </c>
      <c r="D4049" s="79"/>
      <c r="F4049" s="77" t="s">
        <v>809</v>
      </c>
      <c r="G4049" s="77" t="s">
        <v>8860</v>
      </c>
      <c r="I4049"/>
      <c r="L4049" s="83"/>
    </row>
    <row r="4050" spans="1:12" x14ac:dyDescent="0.3">
      <c r="A4050" s="77" t="s">
        <v>8862</v>
      </c>
      <c r="B4050" s="77" t="s">
        <v>8863</v>
      </c>
      <c r="C4050" s="77" t="s">
        <v>739</v>
      </c>
      <c r="D4050" s="79"/>
      <c r="F4050" s="77" t="s">
        <v>739</v>
      </c>
      <c r="G4050" s="77" t="s">
        <v>8862</v>
      </c>
      <c r="I4050"/>
      <c r="L4050" s="83"/>
    </row>
    <row r="4051" spans="1:12" x14ac:dyDescent="0.3">
      <c r="A4051" s="77" t="s">
        <v>8864</v>
      </c>
      <c r="B4051" s="77" t="s">
        <v>8865</v>
      </c>
      <c r="C4051" s="77" t="s">
        <v>868</v>
      </c>
      <c r="D4051" s="79"/>
      <c r="F4051" s="77" t="s">
        <v>868</v>
      </c>
      <c r="G4051" s="77" t="s">
        <v>8864</v>
      </c>
      <c r="I4051"/>
      <c r="L4051" s="83"/>
    </row>
    <row r="4052" spans="1:12" x14ac:dyDescent="0.3">
      <c r="A4052" s="77" t="s">
        <v>8866</v>
      </c>
      <c r="B4052" s="77" t="s">
        <v>8867</v>
      </c>
      <c r="C4052" s="77" t="s">
        <v>940</v>
      </c>
      <c r="D4052" s="79"/>
      <c r="F4052" s="77" t="s">
        <v>940</v>
      </c>
      <c r="G4052" s="77" t="s">
        <v>8866</v>
      </c>
      <c r="I4052"/>
      <c r="L4052" s="83"/>
    </row>
    <row r="4053" spans="1:12" x14ac:dyDescent="0.3">
      <c r="A4053" s="77" t="s">
        <v>8868</v>
      </c>
      <c r="B4053" s="77" t="s">
        <v>8869</v>
      </c>
      <c r="C4053" s="77" t="s">
        <v>919</v>
      </c>
      <c r="D4053" s="79"/>
      <c r="F4053" s="77" t="s">
        <v>919</v>
      </c>
      <c r="G4053" s="77" t="s">
        <v>8868</v>
      </c>
      <c r="I4053"/>
      <c r="L4053" s="83"/>
    </row>
    <row r="4054" spans="1:12" x14ac:dyDescent="0.3">
      <c r="A4054" s="77" t="s">
        <v>8870</v>
      </c>
      <c r="B4054" s="77" t="s">
        <v>8871</v>
      </c>
      <c r="C4054" s="77" t="s">
        <v>868</v>
      </c>
      <c r="D4054" s="79"/>
      <c r="F4054" s="77" t="s">
        <v>868</v>
      </c>
      <c r="G4054" s="77" t="s">
        <v>8870</v>
      </c>
      <c r="I4054"/>
      <c r="L4054" s="83"/>
    </row>
    <row r="4055" spans="1:12" x14ac:dyDescent="0.3">
      <c r="A4055" s="77" t="s">
        <v>8872</v>
      </c>
      <c r="B4055" s="77" t="s">
        <v>8873</v>
      </c>
      <c r="C4055" s="77" t="s">
        <v>682</v>
      </c>
      <c r="D4055" s="79"/>
      <c r="F4055" s="77" t="s">
        <v>682</v>
      </c>
      <c r="G4055" s="77" t="s">
        <v>8872</v>
      </c>
      <c r="I4055"/>
      <c r="L4055" s="83"/>
    </row>
    <row r="4056" spans="1:12" x14ac:dyDescent="0.3">
      <c r="A4056" s="77" t="s">
        <v>8874</v>
      </c>
      <c r="B4056" s="77" t="s">
        <v>8875</v>
      </c>
      <c r="C4056" s="77" t="s">
        <v>694</v>
      </c>
      <c r="D4056" s="79"/>
      <c r="F4056" s="77" t="s">
        <v>694</v>
      </c>
      <c r="G4056" s="77" t="s">
        <v>8874</v>
      </c>
      <c r="I4056"/>
      <c r="L4056" s="83"/>
    </row>
    <row r="4057" spans="1:12" x14ac:dyDescent="0.3">
      <c r="A4057" s="77" t="s">
        <v>8876</v>
      </c>
      <c r="B4057" s="77" t="s">
        <v>8877</v>
      </c>
      <c r="C4057" s="77" t="s">
        <v>893</v>
      </c>
      <c r="D4057" s="79"/>
      <c r="F4057" s="77" t="s">
        <v>893</v>
      </c>
      <c r="G4057" s="77" t="s">
        <v>8876</v>
      </c>
      <c r="I4057"/>
      <c r="L4057" s="83"/>
    </row>
    <row r="4058" spans="1:12" x14ac:dyDescent="0.3">
      <c r="A4058" s="77" t="s">
        <v>8878</v>
      </c>
      <c r="B4058" s="77" t="s">
        <v>8879</v>
      </c>
      <c r="C4058" s="77" t="s">
        <v>797</v>
      </c>
      <c r="D4058" s="79"/>
      <c r="F4058" s="77" t="s">
        <v>797</v>
      </c>
      <c r="G4058" s="77" t="s">
        <v>8878</v>
      </c>
      <c r="I4058"/>
      <c r="L4058" s="83"/>
    </row>
    <row r="4059" spans="1:12" x14ac:dyDescent="0.3">
      <c r="A4059" s="77" t="s">
        <v>8880</v>
      </c>
      <c r="B4059" s="77" t="s">
        <v>8881</v>
      </c>
      <c r="C4059" s="77" t="s">
        <v>885</v>
      </c>
      <c r="D4059" s="79"/>
      <c r="F4059" s="77" t="s">
        <v>885</v>
      </c>
      <c r="G4059" s="77" t="s">
        <v>8880</v>
      </c>
      <c r="I4059"/>
      <c r="L4059" s="83"/>
    </row>
    <row r="4060" spans="1:12" x14ac:dyDescent="0.3">
      <c r="A4060" s="77" t="s">
        <v>8882</v>
      </c>
      <c r="B4060" s="77" t="s">
        <v>8883</v>
      </c>
      <c r="C4060" s="77" t="s">
        <v>722</v>
      </c>
      <c r="D4060" s="79"/>
      <c r="F4060" s="77" t="s">
        <v>722</v>
      </c>
      <c r="G4060" s="77" t="s">
        <v>8882</v>
      </c>
      <c r="I4060"/>
      <c r="L4060" s="83"/>
    </row>
    <row r="4061" spans="1:12" x14ac:dyDescent="0.3">
      <c r="A4061" s="77" t="s">
        <v>8884</v>
      </c>
      <c r="B4061" s="77" t="s">
        <v>8885</v>
      </c>
      <c r="C4061" s="77" t="s">
        <v>694</v>
      </c>
      <c r="D4061" s="79"/>
      <c r="F4061" s="77" t="s">
        <v>694</v>
      </c>
      <c r="G4061" s="77" t="s">
        <v>8884</v>
      </c>
      <c r="I4061"/>
      <c r="L4061" s="83"/>
    </row>
    <row r="4062" spans="1:12" x14ac:dyDescent="0.3">
      <c r="A4062" s="77" t="s">
        <v>8886</v>
      </c>
      <c r="B4062" s="77" t="s">
        <v>8887</v>
      </c>
      <c r="C4062" s="77" t="s">
        <v>707</v>
      </c>
      <c r="D4062" s="79"/>
      <c r="F4062" s="77" t="s">
        <v>707</v>
      </c>
      <c r="G4062" s="77" t="s">
        <v>8886</v>
      </c>
      <c r="I4062"/>
      <c r="L4062" s="83"/>
    </row>
    <row r="4063" spans="1:12" x14ac:dyDescent="0.3">
      <c r="A4063" s="77" t="s">
        <v>8888</v>
      </c>
      <c r="B4063" s="77" t="s">
        <v>8889</v>
      </c>
      <c r="C4063" s="77" t="s">
        <v>830</v>
      </c>
      <c r="D4063" s="79"/>
      <c r="F4063" s="77" t="s">
        <v>830</v>
      </c>
      <c r="G4063" s="77" t="s">
        <v>8888</v>
      </c>
      <c r="I4063"/>
      <c r="L4063" s="83"/>
    </row>
    <row r="4064" spans="1:12" x14ac:dyDescent="0.3">
      <c r="A4064" s="77" t="s">
        <v>8890</v>
      </c>
      <c r="B4064" s="77" t="s">
        <v>8891</v>
      </c>
      <c r="C4064" s="77" t="s">
        <v>833</v>
      </c>
      <c r="D4064" s="79"/>
      <c r="F4064" s="77" t="s">
        <v>833</v>
      </c>
      <c r="G4064" s="77" t="s">
        <v>8890</v>
      </c>
      <c r="I4064"/>
      <c r="L4064" s="83"/>
    </row>
    <row r="4065" spans="1:12" x14ac:dyDescent="0.3">
      <c r="A4065" s="77" t="s">
        <v>8892</v>
      </c>
      <c r="B4065" s="77" t="s">
        <v>8893</v>
      </c>
      <c r="C4065" s="77" t="s">
        <v>953</v>
      </c>
      <c r="D4065" s="79"/>
      <c r="F4065" s="77" t="s">
        <v>953</v>
      </c>
      <c r="G4065" s="77" t="s">
        <v>8892</v>
      </c>
      <c r="I4065"/>
      <c r="L4065" s="83"/>
    </row>
    <row r="4066" spans="1:12" x14ac:dyDescent="0.3">
      <c r="A4066" s="77" t="s">
        <v>8894</v>
      </c>
      <c r="B4066" s="77" t="s">
        <v>8895</v>
      </c>
      <c r="C4066" s="77" t="s">
        <v>882</v>
      </c>
      <c r="D4066" s="79"/>
      <c r="F4066" s="77" t="s">
        <v>882</v>
      </c>
      <c r="G4066" s="77" t="s">
        <v>8894</v>
      </c>
      <c r="I4066"/>
      <c r="L4066" s="83"/>
    </row>
    <row r="4067" spans="1:12" x14ac:dyDescent="0.3">
      <c r="A4067" s="77" t="s">
        <v>8896</v>
      </c>
      <c r="B4067" s="77" t="s">
        <v>8897</v>
      </c>
      <c r="C4067" s="77" t="s">
        <v>666</v>
      </c>
      <c r="D4067" s="79"/>
      <c r="F4067" s="77" t="s">
        <v>666</v>
      </c>
      <c r="G4067" s="77" t="s">
        <v>8896</v>
      </c>
      <c r="I4067"/>
      <c r="L4067" s="83"/>
    </row>
    <row r="4068" spans="1:12" x14ac:dyDescent="0.3">
      <c r="A4068" s="77" t="s">
        <v>8898</v>
      </c>
      <c r="B4068" s="77" t="s">
        <v>8899</v>
      </c>
      <c r="C4068" s="77" t="s">
        <v>666</v>
      </c>
      <c r="D4068" s="79"/>
      <c r="F4068" s="77" t="s">
        <v>666</v>
      </c>
      <c r="G4068" s="77" t="s">
        <v>8898</v>
      </c>
      <c r="I4068"/>
      <c r="L4068" s="83"/>
    </row>
    <row r="4069" spans="1:12" x14ac:dyDescent="0.3">
      <c r="A4069" s="77" t="s">
        <v>8900</v>
      </c>
      <c r="B4069" s="77" t="s">
        <v>8901</v>
      </c>
      <c r="C4069" s="77" t="s">
        <v>850</v>
      </c>
      <c r="D4069" s="79"/>
      <c r="F4069" s="77" t="s">
        <v>850</v>
      </c>
      <c r="G4069" s="77" t="s">
        <v>8900</v>
      </c>
      <c r="I4069"/>
      <c r="L4069" s="83"/>
    </row>
    <row r="4070" spans="1:12" x14ac:dyDescent="0.3">
      <c r="A4070" s="77" t="s">
        <v>8902</v>
      </c>
      <c r="B4070" s="77" t="s">
        <v>8903</v>
      </c>
      <c r="C4070" s="77" t="s">
        <v>715</v>
      </c>
      <c r="D4070" s="79"/>
      <c r="F4070" s="77" t="s">
        <v>715</v>
      </c>
      <c r="G4070" s="77" t="s">
        <v>8902</v>
      </c>
      <c r="I4070"/>
      <c r="L4070" s="83"/>
    </row>
    <row r="4071" spans="1:12" x14ac:dyDescent="0.3">
      <c r="A4071" s="77" t="s">
        <v>8904</v>
      </c>
      <c r="B4071" s="77" t="s">
        <v>8905</v>
      </c>
      <c r="C4071" s="77" t="s">
        <v>829</v>
      </c>
      <c r="D4071" s="79"/>
      <c r="F4071" s="77" t="s">
        <v>829</v>
      </c>
      <c r="G4071" s="77" t="s">
        <v>8904</v>
      </c>
      <c r="I4071"/>
      <c r="L4071" s="83"/>
    </row>
    <row r="4072" spans="1:12" x14ac:dyDescent="0.3">
      <c r="A4072" s="77" t="s">
        <v>8906</v>
      </c>
      <c r="B4072" s="77" t="s">
        <v>8907</v>
      </c>
      <c r="C4072" s="77" t="s">
        <v>671</v>
      </c>
      <c r="D4072" s="79"/>
      <c r="F4072" s="77" t="s">
        <v>671</v>
      </c>
      <c r="G4072" s="77" t="s">
        <v>8906</v>
      </c>
      <c r="I4072"/>
      <c r="L4072" s="83"/>
    </row>
    <row r="4073" spans="1:12" x14ac:dyDescent="0.3">
      <c r="A4073" s="77" t="s">
        <v>8908</v>
      </c>
      <c r="B4073" s="77" t="s">
        <v>8909</v>
      </c>
      <c r="C4073" s="77" t="s">
        <v>773</v>
      </c>
      <c r="D4073" s="79"/>
      <c r="F4073" s="77" t="s">
        <v>773</v>
      </c>
      <c r="G4073" s="77" t="s">
        <v>8908</v>
      </c>
      <c r="I4073"/>
      <c r="L4073" s="83"/>
    </row>
    <row r="4074" spans="1:12" x14ac:dyDescent="0.3">
      <c r="A4074" s="77" t="s">
        <v>8910</v>
      </c>
      <c r="B4074" s="77" t="s">
        <v>8911</v>
      </c>
      <c r="C4074" s="77" t="s">
        <v>794</v>
      </c>
      <c r="D4074" s="79"/>
      <c r="F4074" s="77" t="s">
        <v>794</v>
      </c>
      <c r="G4074" s="77" t="s">
        <v>8910</v>
      </c>
      <c r="I4074"/>
      <c r="L4074" s="83"/>
    </row>
    <row r="4075" spans="1:12" x14ac:dyDescent="0.3">
      <c r="A4075" s="77" t="s">
        <v>8912</v>
      </c>
      <c r="B4075" s="77" t="s">
        <v>8913</v>
      </c>
      <c r="C4075" s="77" t="s">
        <v>694</v>
      </c>
      <c r="D4075" s="79"/>
      <c r="F4075" s="77" t="s">
        <v>694</v>
      </c>
      <c r="G4075" s="77" t="s">
        <v>8912</v>
      </c>
      <c r="I4075"/>
      <c r="L4075" s="83"/>
    </row>
    <row r="4076" spans="1:12" x14ac:dyDescent="0.3">
      <c r="A4076" s="77" t="s">
        <v>8914</v>
      </c>
      <c r="B4076" s="77" t="s">
        <v>8915</v>
      </c>
      <c r="C4076" s="77" t="s">
        <v>782</v>
      </c>
      <c r="D4076" s="79"/>
      <c r="F4076" s="77" t="s">
        <v>782</v>
      </c>
      <c r="G4076" s="77" t="s">
        <v>8914</v>
      </c>
      <c r="I4076"/>
      <c r="L4076" s="83"/>
    </row>
    <row r="4077" spans="1:12" x14ac:dyDescent="0.3">
      <c r="A4077" s="77" t="s">
        <v>8916</v>
      </c>
      <c r="B4077" s="77" t="s">
        <v>8917</v>
      </c>
      <c r="C4077" s="77" t="s">
        <v>670</v>
      </c>
      <c r="D4077" s="79"/>
      <c r="F4077" s="77" t="s">
        <v>670</v>
      </c>
      <c r="G4077" s="77" t="s">
        <v>8916</v>
      </c>
      <c r="I4077"/>
      <c r="L4077" s="83"/>
    </row>
    <row r="4078" spans="1:12" x14ac:dyDescent="0.3">
      <c r="A4078" s="77" t="s">
        <v>8918</v>
      </c>
      <c r="B4078" s="77" t="s">
        <v>8919</v>
      </c>
      <c r="C4078" s="77" t="s">
        <v>702</v>
      </c>
      <c r="D4078" s="79"/>
      <c r="F4078" s="77" t="s">
        <v>702</v>
      </c>
      <c r="G4078" s="77" t="s">
        <v>8918</v>
      </c>
      <c r="I4078"/>
      <c r="L4078" s="83"/>
    </row>
    <row r="4079" spans="1:12" x14ac:dyDescent="0.3">
      <c r="A4079" s="77" t="s">
        <v>8920</v>
      </c>
      <c r="B4079" s="77" t="s">
        <v>8921</v>
      </c>
      <c r="C4079" s="77" t="s">
        <v>846</v>
      </c>
      <c r="D4079" s="79"/>
      <c r="F4079" s="77" t="s">
        <v>846</v>
      </c>
      <c r="G4079" s="77" t="s">
        <v>8920</v>
      </c>
      <c r="I4079"/>
      <c r="L4079" s="83"/>
    </row>
    <row r="4080" spans="1:12" x14ac:dyDescent="0.3">
      <c r="A4080" s="77" t="s">
        <v>8922</v>
      </c>
      <c r="B4080" s="77" t="s">
        <v>8923</v>
      </c>
      <c r="C4080" s="77" t="s">
        <v>846</v>
      </c>
      <c r="D4080" s="79"/>
      <c r="F4080" s="77" t="s">
        <v>846</v>
      </c>
      <c r="G4080" s="77" t="s">
        <v>8922</v>
      </c>
      <c r="I4080"/>
      <c r="L4080" s="83"/>
    </row>
    <row r="4081" spans="1:12" x14ac:dyDescent="0.3">
      <c r="A4081" s="77" t="s">
        <v>8924</v>
      </c>
      <c r="B4081" s="77" t="s">
        <v>8925</v>
      </c>
      <c r="C4081" s="77" t="s">
        <v>926</v>
      </c>
      <c r="D4081" s="79"/>
      <c r="F4081" s="77" t="s">
        <v>926</v>
      </c>
      <c r="G4081" s="77" t="s">
        <v>8924</v>
      </c>
      <c r="I4081"/>
      <c r="L4081" s="83"/>
    </row>
    <row r="4082" spans="1:12" x14ac:dyDescent="0.3">
      <c r="A4082" s="77" t="s">
        <v>8926</v>
      </c>
      <c r="B4082" s="77" t="s">
        <v>8927</v>
      </c>
      <c r="C4082" s="77" t="s">
        <v>767</v>
      </c>
      <c r="D4082" s="79"/>
      <c r="F4082" s="77" t="s">
        <v>767</v>
      </c>
      <c r="G4082" s="77" t="s">
        <v>8926</v>
      </c>
      <c r="I4082"/>
      <c r="L4082" s="83"/>
    </row>
    <row r="4083" spans="1:12" x14ac:dyDescent="0.3">
      <c r="A4083" s="77" t="s">
        <v>8928</v>
      </c>
      <c r="B4083" s="77" t="s">
        <v>8929</v>
      </c>
      <c r="C4083" s="77" t="s">
        <v>782</v>
      </c>
      <c r="D4083" s="79"/>
      <c r="F4083" s="77" t="s">
        <v>782</v>
      </c>
      <c r="G4083" s="77" t="s">
        <v>8928</v>
      </c>
      <c r="I4083"/>
      <c r="L4083" s="83"/>
    </row>
    <row r="4084" spans="1:12" x14ac:dyDescent="0.3">
      <c r="A4084" s="77" t="s">
        <v>8930</v>
      </c>
      <c r="B4084" s="77" t="s">
        <v>8931</v>
      </c>
      <c r="C4084" s="77" t="s">
        <v>736</v>
      </c>
      <c r="D4084" s="79"/>
      <c r="F4084" s="77" t="s">
        <v>736</v>
      </c>
      <c r="G4084" s="77" t="s">
        <v>8930</v>
      </c>
      <c r="I4084"/>
      <c r="L4084" s="83"/>
    </row>
    <row r="4085" spans="1:12" x14ac:dyDescent="0.3">
      <c r="A4085" s="77" t="s">
        <v>8932</v>
      </c>
      <c r="B4085" s="77" t="s">
        <v>8933</v>
      </c>
      <c r="C4085" s="77" t="s">
        <v>846</v>
      </c>
      <c r="D4085" s="79"/>
      <c r="F4085" s="77" t="s">
        <v>846</v>
      </c>
      <c r="G4085" s="77" t="s">
        <v>8932</v>
      </c>
      <c r="I4085"/>
      <c r="L4085" s="83"/>
    </row>
    <row r="4086" spans="1:12" x14ac:dyDescent="0.3">
      <c r="A4086" s="77" t="s">
        <v>8934</v>
      </c>
      <c r="B4086" s="77" t="s">
        <v>8935</v>
      </c>
      <c r="C4086" s="77" t="s">
        <v>699</v>
      </c>
      <c r="D4086" s="79"/>
      <c r="F4086" s="77" t="s">
        <v>699</v>
      </c>
      <c r="G4086" s="77" t="s">
        <v>8934</v>
      </c>
      <c r="I4086"/>
      <c r="L4086" s="83"/>
    </row>
    <row r="4087" spans="1:12" x14ac:dyDescent="0.3">
      <c r="A4087" s="77" t="s">
        <v>8936</v>
      </c>
      <c r="B4087" s="77" t="s">
        <v>8937</v>
      </c>
      <c r="C4087" s="77" t="s">
        <v>719</v>
      </c>
      <c r="D4087" s="79"/>
      <c r="F4087" s="77" t="s">
        <v>719</v>
      </c>
      <c r="G4087" s="77" t="s">
        <v>8936</v>
      </c>
      <c r="I4087"/>
      <c r="L4087" s="83"/>
    </row>
    <row r="4088" spans="1:12" x14ac:dyDescent="0.3">
      <c r="A4088" s="77" t="s">
        <v>8938</v>
      </c>
      <c r="B4088" s="77" t="s">
        <v>8939</v>
      </c>
      <c r="C4088" s="77" t="s">
        <v>714</v>
      </c>
      <c r="D4088" s="79"/>
      <c r="F4088" s="77" t="s">
        <v>714</v>
      </c>
      <c r="G4088" s="77" t="s">
        <v>8938</v>
      </c>
      <c r="I4088"/>
      <c r="L4088" s="83"/>
    </row>
    <row r="4089" spans="1:12" x14ac:dyDescent="0.3">
      <c r="A4089" s="77" t="s">
        <v>8940</v>
      </c>
      <c r="B4089" s="77" t="s">
        <v>8941</v>
      </c>
      <c r="C4089" s="77" t="s">
        <v>919</v>
      </c>
      <c r="D4089" s="79"/>
      <c r="F4089" s="77" t="s">
        <v>919</v>
      </c>
      <c r="G4089" s="77" t="s">
        <v>8940</v>
      </c>
      <c r="I4089"/>
      <c r="L4089" s="83"/>
    </row>
    <row r="4090" spans="1:12" x14ac:dyDescent="0.3">
      <c r="A4090" s="77" t="s">
        <v>8942</v>
      </c>
      <c r="B4090" s="77" t="s">
        <v>8943</v>
      </c>
      <c r="C4090" s="77" t="s">
        <v>782</v>
      </c>
      <c r="D4090" s="79"/>
      <c r="F4090" s="77" t="s">
        <v>782</v>
      </c>
      <c r="G4090" s="77" t="s">
        <v>8942</v>
      </c>
      <c r="I4090"/>
      <c r="L4090" s="83"/>
    </row>
    <row r="4091" spans="1:12" x14ac:dyDescent="0.3">
      <c r="A4091" s="77" t="s">
        <v>8944</v>
      </c>
      <c r="B4091" s="77" t="s">
        <v>8945</v>
      </c>
      <c r="C4091" s="77" t="s">
        <v>733</v>
      </c>
      <c r="D4091" s="79"/>
      <c r="F4091" s="77" t="s">
        <v>733</v>
      </c>
      <c r="G4091" s="77" t="s">
        <v>8944</v>
      </c>
      <c r="I4091"/>
      <c r="L4091" s="83"/>
    </row>
    <row r="4092" spans="1:12" x14ac:dyDescent="0.3">
      <c r="A4092" s="77" t="s">
        <v>8946</v>
      </c>
      <c r="B4092" s="77" t="s">
        <v>8947</v>
      </c>
      <c r="C4092" s="77" t="s">
        <v>694</v>
      </c>
      <c r="D4092" s="79"/>
      <c r="F4092" s="77" t="s">
        <v>694</v>
      </c>
      <c r="G4092" s="77" t="s">
        <v>8946</v>
      </c>
      <c r="I4092"/>
      <c r="L4092" s="83"/>
    </row>
    <row r="4093" spans="1:12" x14ac:dyDescent="0.3">
      <c r="A4093" s="77" t="s">
        <v>8948</v>
      </c>
      <c r="B4093" s="77" t="s">
        <v>8949</v>
      </c>
      <c r="C4093" s="77" t="s">
        <v>674</v>
      </c>
      <c r="D4093" s="79"/>
      <c r="F4093" s="77" t="s">
        <v>674</v>
      </c>
      <c r="G4093" s="77" t="s">
        <v>8948</v>
      </c>
      <c r="I4093"/>
      <c r="L4093" s="83"/>
    </row>
    <row r="4094" spans="1:12" x14ac:dyDescent="0.3">
      <c r="A4094" s="77" t="s">
        <v>8950</v>
      </c>
      <c r="B4094" s="77" t="s">
        <v>8951</v>
      </c>
      <c r="C4094" s="77" t="s">
        <v>919</v>
      </c>
      <c r="D4094" s="79"/>
      <c r="F4094" s="77" t="s">
        <v>919</v>
      </c>
      <c r="G4094" s="77" t="s">
        <v>8950</v>
      </c>
      <c r="I4094"/>
      <c r="L4094" s="83"/>
    </row>
    <row r="4095" spans="1:12" x14ac:dyDescent="0.3">
      <c r="A4095" s="77" t="s">
        <v>8952</v>
      </c>
      <c r="B4095" s="77" t="s">
        <v>8953</v>
      </c>
      <c r="C4095" s="77" t="s">
        <v>893</v>
      </c>
      <c r="D4095" s="79"/>
      <c r="F4095" s="77" t="s">
        <v>893</v>
      </c>
      <c r="G4095" s="77" t="s">
        <v>8952</v>
      </c>
      <c r="I4095"/>
      <c r="L4095" s="83"/>
    </row>
    <row r="4096" spans="1:12" x14ac:dyDescent="0.3">
      <c r="A4096" s="77" t="s">
        <v>8954</v>
      </c>
      <c r="B4096" s="77" t="s">
        <v>8955</v>
      </c>
      <c r="C4096" s="77" t="s">
        <v>804</v>
      </c>
      <c r="D4096" s="79"/>
      <c r="F4096" s="77" t="s">
        <v>804</v>
      </c>
      <c r="G4096" s="77" t="s">
        <v>8954</v>
      </c>
      <c r="I4096"/>
      <c r="L4096" s="83"/>
    </row>
    <row r="4097" spans="1:12" x14ac:dyDescent="0.3">
      <c r="A4097" s="77" t="s">
        <v>8956</v>
      </c>
      <c r="B4097" s="77" t="s">
        <v>8957</v>
      </c>
      <c r="C4097" s="77" t="s">
        <v>761</v>
      </c>
      <c r="D4097" s="79"/>
      <c r="F4097" s="77" t="s">
        <v>761</v>
      </c>
      <c r="G4097" s="77" t="s">
        <v>8956</v>
      </c>
      <c r="I4097"/>
      <c r="L4097" s="83"/>
    </row>
    <row r="4098" spans="1:12" x14ac:dyDescent="0.3">
      <c r="A4098" s="77" t="s">
        <v>8958</v>
      </c>
      <c r="B4098" s="77" t="s">
        <v>8959</v>
      </c>
      <c r="C4098" s="77" t="s">
        <v>667</v>
      </c>
      <c r="D4098" s="79"/>
      <c r="F4098" s="77" t="s">
        <v>667</v>
      </c>
      <c r="G4098" s="77" t="s">
        <v>8958</v>
      </c>
      <c r="I4098"/>
      <c r="L4098" s="83"/>
    </row>
    <row r="4099" spans="1:12" x14ac:dyDescent="0.3">
      <c r="A4099" s="77" t="s">
        <v>8960</v>
      </c>
      <c r="B4099" s="77" t="s">
        <v>8961</v>
      </c>
      <c r="C4099" s="77" t="s">
        <v>840</v>
      </c>
      <c r="D4099" s="79"/>
      <c r="F4099" s="77" t="s">
        <v>840</v>
      </c>
      <c r="G4099" s="77" t="s">
        <v>8960</v>
      </c>
      <c r="I4099"/>
      <c r="L4099" s="83"/>
    </row>
    <row r="4100" spans="1:12" x14ac:dyDescent="0.3">
      <c r="A4100" s="77" t="s">
        <v>8962</v>
      </c>
      <c r="B4100" s="77" t="s">
        <v>8963</v>
      </c>
      <c r="C4100" s="77" t="s">
        <v>963</v>
      </c>
      <c r="D4100" s="79"/>
      <c r="F4100" s="77" t="s">
        <v>963</v>
      </c>
      <c r="G4100" s="77" t="s">
        <v>8962</v>
      </c>
      <c r="I4100"/>
      <c r="L4100" s="83"/>
    </row>
    <row r="4101" spans="1:12" x14ac:dyDescent="0.3">
      <c r="A4101" s="77" t="s">
        <v>8964</v>
      </c>
      <c r="B4101" s="77" t="s">
        <v>8965</v>
      </c>
      <c r="C4101" s="77" t="s">
        <v>671</v>
      </c>
      <c r="D4101" s="79"/>
      <c r="F4101" s="77" t="s">
        <v>671</v>
      </c>
      <c r="G4101" s="77" t="s">
        <v>8964</v>
      </c>
      <c r="I4101"/>
      <c r="L4101" s="83"/>
    </row>
    <row r="4102" spans="1:12" x14ac:dyDescent="0.3">
      <c r="A4102" s="77" t="s">
        <v>8966</v>
      </c>
      <c r="B4102" s="77" t="s">
        <v>8967</v>
      </c>
      <c r="C4102" s="77" t="s">
        <v>733</v>
      </c>
      <c r="D4102" s="79"/>
      <c r="F4102" s="77" t="s">
        <v>733</v>
      </c>
      <c r="G4102" s="77" t="s">
        <v>8966</v>
      </c>
      <c r="I4102"/>
      <c r="L4102" s="83"/>
    </row>
    <row r="4103" spans="1:12" x14ac:dyDescent="0.3">
      <c r="A4103" s="77" t="s">
        <v>8968</v>
      </c>
      <c r="B4103" s="77" t="s">
        <v>8969</v>
      </c>
      <c r="C4103" s="77" t="s">
        <v>674</v>
      </c>
      <c r="D4103" s="79"/>
      <c r="F4103" s="77" t="s">
        <v>674</v>
      </c>
      <c r="G4103" s="77" t="s">
        <v>8968</v>
      </c>
      <c r="I4103"/>
      <c r="L4103" s="83"/>
    </row>
    <row r="4104" spans="1:12" x14ac:dyDescent="0.3">
      <c r="A4104" s="77" t="s">
        <v>8970</v>
      </c>
      <c r="B4104" s="77" t="s">
        <v>8971</v>
      </c>
      <c r="C4104" s="77" t="s">
        <v>892</v>
      </c>
      <c r="D4104" s="79"/>
      <c r="F4104" s="77" t="s">
        <v>892</v>
      </c>
      <c r="G4104" s="77" t="s">
        <v>8970</v>
      </c>
      <c r="I4104"/>
      <c r="L4104" s="83"/>
    </row>
    <row r="4105" spans="1:12" x14ac:dyDescent="0.3">
      <c r="A4105" s="77" t="s">
        <v>8972</v>
      </c>
      <c r="B4105" s="77" t="s">
        <v>8973</v>
      </c>
      <c r="C4105" s="77" t="s">
        <v>766</v>
      </c>
      <c r="D4105" s="79"/>
      <c r="F4105" s="77" t="s">
        <v>766</v>
      </c>
      <c r="G4105" s="77" t="s">
        <v>8972</v>
      </c>
      <c r="I4105"/>
      <c r="L4105" s="83"/>
    </row>
    <row r="4106" spans="1:12" x14ac:dyDescent="0.3">
      <c r="A4106" s="77" t="s">
        <v>8974</v>
      </c>
      <c r="B4106" s="77" t="s">
        <v>8975</v>
      </c>
      <c r="C4106" s="77" t="s">
        <v>766</v>
      </c>
      <c r="D4106" s="79"/>
      <c r="F4106" s="77" t="s">
        <v>766</v>
      </c>
      <c r="G4106" s="77" t="s">
        <v>8974</v>
      </c>
      <c r="I4106"/>
      <c r="L4106" s="83"/>
    </row>
    <row r="4107" spans="1:12" x14ac:dyDescent="0.3">
      <c r="A4107" s="77" t="s">
        <v>8976</v>
      </c>
      <c r="B4107" s="77" t="s">
        <v>8977</v>
      </c>
      <c r="C4107" s="77" t="s">
        <v>732</v>
      </c>
      <c r="D4107" s="79"/>
      <c r="F4107" s="77" t="s">
        <v>732</v>
      </c>
      <c r="G4107" s="77" t="s">
        <v>8976</v>
      </c>
      <c r="I4107"/>
      <c r="L4107" s="83"/>
    </row>
    <row r="4108" spans="1:12" x14ac:dyDescent="0.3">
      <c r="A4108" s="77" t="s">
        <v>8978</v>
      </c>
      <c r="B4108" s="77" t="s">
        <v>8979</v>
      </c>
      <c r="C4108" s="77" t="s">
        <v>773</v>
      </c>
      <c r="D4108" s="79"/>
      <c r="F4108" s="77" t="s">
        <v>773</v>
      </c>
      <c r="G4108" s="77" t="s">
        <v>8978</v>
      </c>
      <c r="I4108"/>
      <c r="L4108" s="83"/>
    </row>
    <row r="4109" spans="1:12" x14ac:dyDescent="0.3">
      <c r="A4109" s="77" t="s">
        <v>8980</v>
      </c>
      <c r="B4109" s="77" t="s">
        <v>8981</v>
      </c>
      <c r="C4109" s="77" t="s">
        <v>868</v>
      </c>
      <c r="D4109" s="79"/>
      <c r="F4109" s="77" t="s">
        <v>868</v>
      </c>
      <c r="G4109" s="77" t="s">
        <v>8980</v>
      </c>
      <c r="I4109"/>
      <c r="L4109" s="83"/>
    </row>
    <row r="4110" spans="1:12" x14ac:dyDescent="0.3">
      <c r="A4110" s="77" t="s">
        <v>8982</v>
      </c>
      <c r="B4110" s="77" t="s">
        <v>8983</v>
      </c>
      <c r="C4110" s="77" t="s">
        <v>699</v>
      </c>
      <c r="D4110" s="79"/>
      <c r="F4110" s="77" t="s">
        <v>699</v>
      </c>
      <c r="G4110" s="77" t="s">
        <v>8982</v>
      </c>
      <c r="I4110"/>
      <c r="L4110" s="83"/>
    </row>
    <row r="4111" spans="1:12" x14ac:dyDescent="0.3">
      <c r="A4111" s="77" t="s">
        <v>8984</v>
      </c>
      <c r="B4111" s="77" t="s">
        <v>8985</v>
      </c>
      <c r="C4111" s="77" t="s">
        <v>925</v>
      </c>
      <c r="D4111" s="79"/>
      <c r="F4111" s="77" t="s">
        <v>925</v>
      </c>
      <c r="G4111" s="77" t="s">
        <v>8984</v>
      </c>
      <c r="I4111"/>
      <c r="L4111" s="83"/>
    </row>
    <row r="4112" spans="1:12" x14ac:dyDescent="0.3">
      <c r="A4112" s="77" t="s">
        <v>8986</v>
      </c>
      <c r="B4112" s="77" t="s">
        <v>8987</v>
      </c>
      <c r="C4112" s="77" t="s">
        <v>675</v>
      </c>
      <c r="D4112" s="79"/>
      <c r="F4112" s="77" t="s">
        <v>675</v>
      </c>
      <c r="G4112" s="77" t="s">
        <v>8986</v>
      </c>
      <c r="I4112"/>
      <c r="L4112" s="83"/>
    </row>
    <row r="4113" spans="1:12" x14ac:dyDescent="0.3">
      <c r="A4113" s="77" t="s">
        <v>8988</v>
      </c>
      <c r="B4113" s="77" t="s">
        <v>8989</v>
      </c>
      <c r="C4113" s="77" t="s">
        <v>850</v>
      </c>
      <c r="D4113" s="79"/>
      <c r="F4113" s="77" t="s">
        <v>850</v>
      </c>
      <c r="G4113" s="77" t="s">
        <v>8988</v>
      </c>
      <c r="I4113"/>
      <c r="L4113" s="83"/>
    </row>
    <row r="4114" spans="1:12" x14ac:dyDescent="0.3">
      <c r="A4114" s="77" t="s">
        <v>8990</v>
      </c>
      <c r="B4114" s="77" t="s">
        <v>8991</v>
      </c>
      <c r="C4114" s="77" t="s">
        <v>809</v>
      </c>
      <c r="D4114" s="79"/>
      <c r="F4114" s="77" t="s">
        <v>809</v>
      </c>
      <c r="G4114" s="77" t="s">
        <v>8990</v>
      </c>
      <c r="I4114"/>
      <c r="L4114" s="83"/>
    </row>
    <row r="4115" spans="1:12" x14ac:dyDescent="0.3">
      <c r="A4115" s="77" t="s">
        <v>8992</v>
      </c>
      <c r="B4115" s="77" t="s">
        <v>8993</v>
      </c>
      <c r="C4115" s="77" t="s">
        <v>666</v>
      </c>
      <c r="D4115" s="79"/>
      <c r="F4115" s="77" t="s">
        <v>666</v>
      </c>
      <c r="G4115" s="77" t="s">
        <v>8992</v>
      </c>
      <c r="I4115"/>
      <c r="L4115" s="83"/>
    </row>
    <row r="4116" spans="1:12" x14ac:dyDescent="0.3">
      <c r="A4116" s="77" t="s">
        <v>8994</v>
      </c>
      <c r="B4116" s="77" t="s">
        <v>8995</v>
      </c>
      <c r="C4116" s="77" t="s">
        <v>670</v>
      </c>
      <c r="D4116" s="79"/>
      <c r="F4116" s="77" t="s">
        <v>670</v>
      </c>
      <c r="G4116" s="77" t="s">
        <v>8994</v>
      </c>
      <c r="I4116"/>
      <c r="L4116" s="83"/>
    </row>
    <row r="4117" spans="1:12" x14ac:dyDescent="0.3">
      <c r="A4117" s="77" t="s">
        <v>8996</v>
      </c>
      <c r="B4117" s="77" t="s">
        <v>8997</v>
      </c>
      <c r="C4117" s="77" t="s">
        <v>797</v>
      </c>
      <c r="D4117" s="79"/>
      <c r="F4117" s="77" t="s">
        <v>797</v>
      </c>
      <c r="G4117" s="77" t="s">
        <v>8996</v>
      </c>
      <c r="I4117"/>
      <c r="L4117" s="83"/>
    </row>
    <row r="4118" spans="1:12" x14ac:dyDescent="0.3">
      <c r="A4118" s="77" t="s">
        <v>8998</v>
      </c>
      <c r="B4118" s="77" t="s">
        <v>8999</v>
      </c>
      <c r="C4118" s="77" t="s">
        <v>674</v>
      </c>
      <c r="D4118" s="79"/>
      <c r="F4118" s="77" t="s">
        <v>674</v>
      </c>
      <c r="G4118" s="77" t="s">
        <v>8998</v>
      </c>
      <c r="I4118"/>
      <c r="L4118" s="83"/>
    </row>
    <row r="4119" spans="1:12" x14ac:dyDescent="0.3">
      <c r="A4119" s="77" t="s">
        <v>9000</v>
      </c>
      <c r="B4119" s="77" t="s">
        <v>9001</v>
      </c>
      <c r="C4119" s="77" t="s">
        <v>726</v>
      </c>
      <c r="D4119" s="79"/>
      <c r="F4119" s="77" t="s">
        <v>726</v>
      </c>
      <c r="G4119" s="77" t="s">
        <v>9000</v>
      </c>
      <c r="I4119"/>
      <c r="L4119" s="83"/>
    </row>
    <row r="4120" spans="1:12" x14ac:dyDescent="0.3">
      <c r="A4120" s="77" t="s">
        <v>9002</v>
      </c>
      <c r="B4120" s="77" t="s">
        <v>9003</v>
      </c>
      <c r="C4120" s="77" t="s">
        <v>919</v>
      </c>
      <c r="D4120" s="79"/>
      <c r="F4120" s="77" t="s">
        <v>919</v>
      </c>
      <c r="G4120" s="77" t="s">
        <v>9002</v>
      </c>
      <c r="I4120"/>
      <c r="L4120" s="83"/>
    </row>
    <row r="4121" spans="1:12" x14ac:dyDescent="0.3">
      <c r="A4121" s="77" t="s">
        <v>9004</v>
      </c>
      <c r="B4121" s="77" t="s">
        <v>9005</v>
      </c>
      <c r="C4121" s="77" t="s">
        <v>892</v>
      </c>
      <c r="D4121" s="79"/>
      <c r="F4121" s="77" t="s">
        <v>892</v>
      </c>
      <c r="G4121" s="77" t="s">
        <v>9004</v>
      </c>
      <c r="I4121"/>
      <c r="L4121" s="83"/>
    </row>
    <row r="4122" spans="1:12" x14ac:dyDescent="0.3">
      <c r="A4122" s="77" t="s">
        <v>9006</v>
      </c>
      <c r="B4122" s="77" t="s">
        <v>9007</v>
      </c>
      <c r="C4122" s="77" t="s">
        <v>694</v>
      </c>
      <c r="D4122" s="79"/>
      <c r="F4122" s="77" t="s">
        <v>694</v>
      </c>
      <c r="G4122" s="77" t="s">
        <v>9006</v>
      </c>
      <c r="I4122"/>
      <c r="L4122" s="83"/>
    </row>
    <row r="4123" spans="1:12" x14ac:dyDescent="0.3">
      <c r="A4123" s="77" t="s">
        <v>9008</v>
      </c>
      <c r="B4123" s="77" t="s">
        <v>9009</v>
      </c>
      <c r="C4123" s="77" t="s">
        <v>777</v>
      </c>
      <c r="D4123" s="79"/>
      <c r="F4123" s="77" t="s">
        <v>777</v>
      </c>
      <c r="G4123" s="77" t="s">
        <v>9008</v>
      </c>
      <c r="I4123"/>
      <c r="L4123" s="83"/>
    </row>
    <row r="4124" spans="1:12" x14ac:dyDescent="0.3">
      <c r="A4124" s="77" t="s">
        <v>9010</v>
      </c>
      <c r="B4124" s="77" t="s">
        <v>9011</v>
      </c>
      <c r="C4124" s="77" t="s">
        <v>767</v>
      </c>
      <c r="D4124" s="79"/>
      <c r="F4124" s="77" t="s">
        <v>767</v>
      </c>
      <c r="G4124" s="77" t="s">
        <v>9010</v>
      </c>
      <c r="I4124"/>
      <c r="L4124" s="83"/>
    </row>
    <row r="4125" spans="1:12" x14ac:dyDescent="0.3">
      <c r="A4125" s="77" t="s">
        <v>9012</v>
      </c>
      <c r="B4125" s="77" t="s">
        <v>9013</v>
      </c>
      <c r="C4125" s="77" t="s">
        <v>809</v>
      </c>
      <c r="D4125" s="79"/>
      <c r="F4125" s="77" t="s">
        <v>809</v>
      </c>
      <c r="G4125" s="77" t="s">
        <v>9012</v>
      </c>
      <c r="I4125"/>
      <c r="L4125" s="83"/>
    </row>
    <row r="4126" spans="1:12" x14ac:dyDescent="0.3">
      <c r="A4126" s="77" t="s">
        <v>9014</v>
      </c>
      <c r="B4126" s="77" t="s">
        <v>9015</v>
      </c>
      <c r="C4126" s="77" t="s">
        <v>963</v>
      </c>
      <c r="D4126" s="79"/>
      <c r="F4126" s="77" t="s">
        <v>963</v>
      </c>
      <c r="G4126" s="77" t="s">
        <v>9014</v>
      </c>
      <c r="I4126"/>
      <c r="L4126" s="83"/>
    </row>
    <row r="4127" spans="1:12" x14ac:dyDescent="0.3">
      <c r="A4127" s="77" t="s">
        <v>9016</v>
      </c>
      <c r="B4127" s="77" t="s">
        <v>9017</v>
      </c>
      <c r="C4127" s="77" t="s">
        <v>666</v>
      </c>
      <c r="D4127" s="79"/>
      <c r="F4127" s="77" t="s">
        <v>666</v>
      </c>
      <c r="G4127" s="77" t="s">
        <v>9016</v>
      </c>
      <c r="I4127"/>
      <c r="L4127" s="83"/>
    </row>
    <row r="4128" spans="1:12" x14ac:dyDescent="0.3">
      <c r="A4128" s="77" t="s">
        <v>9018</v>
      </c>
      <c r="B4128" s="77" t="s">
        <v>9019</v>
      </c>
      <c r="C4128" s="77" t="s">
        <v>736</v>
      </c>
      <c r="D4128" s="79"/>
      <c r="F4128" s="77" t="s">
        <v>736</v>
      </c>
      <c r="G4128" s="77" t="s">
        <v>9018</v>
      </c>
      <c r="I4128"/>
      <c r="L4128" s="83"/>
    </row>
    <row r="4129" spans="1:12" x14ac:dyDescent="0.3">
      <c r="A4129" s="77" t="s">
        <v>9020</v>
      </c>
      <c r="B4129" s="77" t="s">
        <v>9021</v>
      </c>
      <c r="C4129" s="77" t="s">
        <v>868</v>
      </c>
      <c r="D4129" s="79"/>
      <c r="F4129" s="77" t="s">
        <v>868</v>
      </c>
      <c r="G4129" s="77" t="s">
        <v>9020</v>
      </c>
      <c r="I4129"/>
      <c r="L4129" s="83"/>
    </row>
    <row r="4130" spans="1:12" x14ac:dyDescent="0.3">
      <c r="A4130" s="77" t="s">
        <v>9022</v>
      </c>
      <c r="B4130" s="77" t="s">
        <v>9023</v>
      </c>
      <c r="C4130" s="77" t="s">
        <v>694</v>
      </c>
      <c r="D4130" s="79"/>
      <c r="F4130" s="77" t="s">
        <v>694</v>
      </c>
      <c r="G4130" s="77" t="s">
        <v>9022</v>
      </c>
      <c r="I4130"/>
      <c r="L4130" s="83"/>
    </row>
    <row r="4131" spans="1:12" x14ac:dyDescent="0.3">
      <c r="A4131" s="77" t="s">
        <v>9024</v>
      </c>
      <c r="B4131" s="77" t="s">
        <v>9025</v>
      </c>
      <c r="C4131" s="77" t="s">
        <v>940</v>
      </c>
      <c r="D4131" s="79"/>
      <c r="F4131" s="77" t="s">
        <v>940</v>
      </c>
      <c r="G4131" s="77" t="s">
        <v>9024</v>
      </c>
      <c r="I4131"/>
      <c r="L4131" s="83"/>
    </row>
    <row r="4132" spans="1:12" x14ac:dyDescent="0.3">
      <c r="A4132" s="77" t="s">
        <v>9026</v>
      </c>
      <c r="B4132" s="77" t="s">
        <v>9027</v>
      </c>
      <c r="C4132" s="77" t="s">
        <v>893</v>
      </c>
      <c r="D4132" s="79"/>
      <c r="F4132" s="77" t="s">
        <v>893</v>
      </c>
      <c r="G4132" s="77" t="s">
        <v>9026</v>
      </c>
      <c r="I4132"/>
      <c r="L4132" s="83"/>
    </row>
    <row r="4133" spans="1:12" x14ac:dyDescent="0.3">
      <c r="A4133" s="77" t="s">
        <v>9028</v>
      </c>
      <c r="B4133" s="77" t="s">
        <v>9029</v>
      </c>
      <c r="C4133" s="77" t="s">
        <v>850</v>
      </c>
      <c r="D4133" s="79"/>
      <c r="F4133" s="77" t="s">
        <v>850</v>
      </c>
      <c r="G4133" s="77" t="s">
        <v>9028</v>
      </c>
      <c r="I4133"/>
      <c r="L4133" s="83"/>
    </row>
    <row r="4134" spans="1:12" x14ac:dyDescent="0.3">
      <c r="A4134" s="77" t="s">
        <v>9030</v>
      </c>
      <c r="B4134" s="77" t="s">
        <v>9031</v>
      </c>
      <c r="C4134" s="77" t="s">
        <v>893</v>
      </c>
      <c r="D4134" s="79"/>
      <c r="F4134" s="77" t="s">
        <v>893</v>
      </c>
      <c r="G4134" s="77" t="s">
        <v>9030</v>
      </c>
      <c r="I4134"/>
      <c r="L4134" s="83"/>
    </row>
    <row r="4135" spans="1:12" x14ac:dyDescent="0.3">
      <c r="A4135" s="77" t="s">
        <v>9032</v>
      </c>
      <c r="B4135" s="77" t="s">
        <v>9033</v>
      </c>
      <c r="C4135" s="77" t="s">
        <v>836</v>
      </c>
      <c r="D4135" s="79"/>
      <c r="F4135" s="77" t="s">
        <v>836</v>
      </c>
      <c r="G4135" s="77" t="s">
        <v>9032</v>
      </c>
      <c r="I4135"/>
      <c r="L4135" s="83"/>
    </row>
    <row r="4136" spans="1:12" x14ac:dyDescent="0.3">
      <c r="A4136" s="77" t="s">
        <v>9034</v>
      </c>
      <c r="B4136" s="77" t="s">
        <v>9035</v>
      </c>
      <c r="C4136" s="77" t="s">
        <v>794</v>
      </c>
      <c r="D4136" s="79"/>
      <c r="F4136" s="77" t="s">
        <v>794</v>
      </c>
      <c r="G4136" s="77" t="s">
        <v>9034</v>
      </c>
      <c r="I4136"/>
      <c r="L4136" s="83"/>
    </row>
    <row r="4137" spans="1:12" x14ac:dyDescent="0.3">
      <c r="A4137" s="77" t="s">
        <v>9036</v>
      </c>
      <c r="B4137" s="77" t="s">
        <v>9037</v>
      </c>
      <c r="C4137" s="77" t="s">
        <v>885</v>
      </c>
      <c r="D4137" s="79"/>
      <c r="F4137" s="77" t="s">
        <v>885</v>
      </c>
      <c r="G4137" s="77" t="s">
        <v>9036</v>
      </c>
      <c r="I4137"/>
      <c r="L4137" s="83"/>
    </row>
    <row r="4138" spans="1:12" x14ac:dyDescent="0.3">
      <c r="A4138" s="77" t="s">
        <v>9038</v>
      </c>
      <c r="B4138" s="77" t="s">
        <v>9039</v>
      </c>
      <c r="C4138" s="77" t="s">
        <v>893</v>
      </c>
      <c r="D4138" s="79"/>
      <c r="F4138" s="77" t="s">
        <v>893</v>
      </c>
      <c r="G4138" s="77" t="s">
        <v>9038</v>
      </c>
      <c r="I4138"/>
      <c r="L4138" s="83"/>
    </row>
    <row r="4139" spans="1:12" x14ac:dyDescent="0.3">
      <c r="A4139" s="77" t="s">
        <v>9040</v>
      </c>
      <c r="B4139" s="77" t="s">
        <v>9041</v>
      </c>
      <c r="C4139" s="77" t="s">
        <v>940</v>
      </c>
      <c r="D4139" s="79"/>
      <c r="F4139" s="77" t="s">
        <v>940</v>
      </c>
      <c r="G4139" s="77" t="s">
        <v>9040</v>
      </c>
      <c r="I4139"/>
      <c r="L4139" s="83"/>
    </row>
    <row r="4140" spans="1:12" x14ac:dyDescent="0.3">
      <c r="A4140" s="77" t="s">
        <v>9042</v>
      </c>
      <c r="B4140" s="77" t="s">
        <v>9043</v>
      </c>
      <c r="C4140" s="77" t="s">
        <v>674</v>
      </c>
      <c r="D4140" s="79"/>
      <c r="F4140" s="77" t="s">
        <v>674</v>
      </c>
      <c r="G4140" s="77" t="s">
        <v>9042</v>
      </c>
      <c r="I4140"/>
      <c r="L4140" s="83"/>
    </row>
    <row r="4141" spans="1:12" x14ac:dyDescent="0.3">
      <c r="A4141" s="77" t="s">
        <v>9044</v>
      </c>
      <c r="B4141" s="77" t="s">
        <v>9045</v>
      </c>
      <c r="C4141" s="77" t="s">
        <v>868</v>
      </c>
      <c r="D4141" s="79"/>
      <c r="F4141" s="77" t="s">
        <v>868</v>
      </c>
      <c r="G4141" s="77" t="s">
        <v>9044</v>
      </c>
      <c r="I4141"/>
      <c r="L4141" s="83"/>
    </row>
    <row r="4142" spans="1:12" x14ac:dyDescent="0.3">
      <c r="A4142" s="77" t="s">
        <v>9046</v>
      </c>
      <c r="B4142" s="77" t="s">
        <v>9047</v>
      </c>
      <c r="C4142" s="77" t="s">
        <v>940</v>
      </c>
      <c r="D4142" s="79"/>
      <c r="F4142" s="77" t="s">
        <v>940</v>
      </c>
      <c r="G4142" s="77" t="s">
        <v>9046</v>
      </c>
      <c r="I4142"/>
      <c r="L4142" s="83"/>
    </row>
    <row r="4143" spans="1:12" x14ac:dyDescent="0.3">
      <c r="A4143" s="77" t="s">
        <v>9048</v>
      </c>
      <c r="B4143" s="77" t="s">
        <v>9049</v>
      </c>
      <c r="C4143" s="77" t="s">
        <v>863</v>
      </c>
      <c r="D4143" s="79"/>
      <c r="F4143" s="77" t="s">
        <v>863</v>
      </c>
      <c r="G4143" s="77" t="s">
        <v>9048</v>
      </c>
      <c r="I4143"/>
      <c r="L4143" s="83"/>
    </row>
    <row r="4144" spans="1:12" x14ac:dyDescent="0.3">
      <c r="A4144" s="77" t="s">
        <v>9050</v>
      </c>
      <c r="B4144" s="77" t="s">
        <v>9051</v>
      </c>
      <c r="C4144" s="77" t="s">
        <v>707</v>
      </c>
      <c r="D4144" s="79"/>
      <c r="F4144" s="77" t="s">
        <v>707</v>
      </c>
      <c r="G4144" s="77" t="s">
        <v>9050</v>
      </c>
      <c r="I4144"/>
      <c r="L4144" s="83"/>
    </row>
    <row r="4145" spans="1:12" x14ac:dyDescent="0.3">
      <c r="A4145" s="77" t="s">
        <v>9052</v>
      </c>
      <c r="B4145" s="77" t="s">
        <v>9053</v>
      </c>
      <c r="C4145" s="77" t="s">
        <v>940</v>
      </c>
      <c r="D4145" s="79"/>
      <c r="F4145" s="77" t="s">
        <v>940</v>
      </c>
      <c r="G4145" s="77" t="s">
        <v>9052</v>
      </c>
      <c r="I4145"/>
      <c r="L4145" s="83"/>
    </row>
    <row r="4146" spans="1:12" x14ac:dyDescent="0.3">
      <c r="A4146" s="77" t="s">
        <v>9054</v>
      </c>
      <c r="B4146" s="77" t="s">
        <v>9055</v>
      </c>
      <c r="C4146" s="77" t="s">
        <v>850</v>
      </c>
      <c r="D4146" s="79"/>
      <c r="F4146" s="77" t="s">
        <v>850</v>
      </c>
      <c r="G4146" s="77" t="s">
        <v>9054</v>
      </c>
      <c r="I4146"/>
      <c r="L4146" s="83"/>
    </row>
    <row r="4147" spans="1:12" x14ac:dyDescent="0.3">
      <c r="A4147" s="77" t="s">
        <v>9056</v>
      </c>
      <c r="B4147" s="77" t="s">
        <v>9057</v>
      </c>
      <c r="C4147" s="77" t="s">
        <v>711</v>
      </c>
      <c r="D4147" s="79"/>
      <c r="F4147" s="77" t="s">
        <v>711</v>
      </c>
      <c r="G4147" s="77" t="s">
        <v>9056</v>
      </c>
      <c r="I4147"/>
      <c r="L4147" s="83"/>
    </row>
    <row r="4148" spans="1:12" x14ac:dyDescent="0.3">
      <c r="A4148" s="77" t="s">
        <v>9058</v>
      </c>
      <c r="B4148" s="77" t="s">
        <v>9059</v>
      </c>
      <c r="C4148" s="77" t="s">
        <v>953</v>
      </c>
      <c r="D4148" s="79"/>
      <c r="F4148" s="77" t="s">
        <v>953</v>
      </c>
      <c r="G4148" s="77" t="s">
        <v>9058</v>
      </c>
      <c r="I4148"/>
      <c r="L4148" s="83"/>
    </row>
    <row r="4149" spans="1:12" x14ac:dyDescent="0.3">
      <c r="A4149" s="77" t="s">
        <v>9060</v>
      </c>
      <c r="B4149" s="77" t="s">
        <v>9061</v>
      </c>
      <c r="C4149" s="77" t="s">
        <v>850</v>
      </c>
      <c r="D4149" s="79"/>
      <c r="F4149" s="77" t="s">
        <v>850</v>
      </c>
      <c r="G4149" s="77" t="s">
        <v>9060</v>
      </c>
      <c r="I4149"/>
      <c r="L4149" s="83"/>
    </row>
    <row r="4150" spans="1:12" x14ac:dyDescent="0.3">
      <c r="A4150" s="77" t="s">
        <v>9062</v>
      </c>
      <c r="B4150" s="77" t="s">
        <v>9063</v>
      </c>
      <c r="C4150" s="77" t="s">
        <v>850</v>
      </c>
      <c r="D4150" s="79"/>
      <c r="F4150" s="77" t="s">
        <v>850</v>
      </c>
      <c r="G4150" s="77" t="s">
        <v>9062</v>
      </c>
      <c r="I4150"/>
      <c r="L4150" s="83"/>
    </row>
    <row r="4151" spans="1:12" x14ac:dyDescent="0.3">
      <c r="A4151" s="77" t="s">
        <v>9064</v>
      </c>
      <c r="B4151" s="77" t="s">
        <v>9065</v>
      </c>
      <c r="C4151" s="77" t="s">
        <v>725</v>
      </c>
      <c r="D4151" s="79"/>
      <c r="F4151" s="77" t="s">
        <v>725</v>
      </c>
      <c r="G4151" s="77" t="s">
        <v>9064</v>
      </c>
      <c r="I4151"/>
      <c r="L4151" s="83"/>
    </row>
    <row r="4152" spans="1:12" x14ac:dyDescent="0.3">
      <c r="A4152" s="77" t="s">
        <v>9066</v>
      </c>
      <c r="B4152" s="77" t="s">
        <v>9067</v>
      </c>
      <c r="C4152" s="77" t="s">
        <v>782</v>
      </c>
      <c r="D4152" s="79"/>
      <c r="F4152" s="77" t="s">
        <v>782</v>
      </c>
      <c r="G4152" s="77" t="s">
        <v>9066</v>
      </c>
      <c r="I4152"/>
      <c r="L4152" s="83"/>
    </row>
    <row r="4153" spans="1:12" x14ac:dyDescent="0.3">
      <c r="A4153" s="77" t="s">
        <v>9068</v>
      </c>
      <c r="B4153" s="77" t="s">
        <v>9069</v>
      </c>
      <c r="C4153" s="77" t="s">
        <v>746</v>
      </c>
      <c r="D4153" s="79"/>
      <c r="F4153" s="77" t="s">
        <v>746</v>
      </c>
      <c r="G4153" s="77" t="s">
        <v>9068</v>
      </c>
      <c r="I4153"/>
      <c r="L4153" s="83"/>
    </row>
    <row r="4154" spans="1:12" x14ac:dyDescent="0.3">
      <c r="A4154" s="77" t="s">
        <v>9070</v>
      </c>
      <c r="B4154" s="77" t="s">
        <v>9071</v>
      </c>
      <c r="C4154" s="77" t="s">
        <v>777</v>
      </c>
      <c r="D4154" s="79"/>
      <c r="F4154" s="77" t="s">
        <v>777</v>
      </c>
      <c r="G4154" s="77" t="s">
        <v>9070</v>
      </c>
      <c r="I4154"/>
      <c r="L4154" s="83"/>
    </row>
    <row r="4155" spans="1:12" x14ac:dyDescent="0.3">
      <c r="A4155" s="77" t="s">
        <v>9072</v>
      </c>
      <c r="B4155" s="77" t="s">
        <v>9073</v>
      </c>
      <c r="C4155" s="77" t="s">
        <v>777</v>
      </c>
      <c r="D4155" s="79"/>
      <c r="F4155" s="77" t="s">
        <v>777</v>
      </c>
      <c r="G4155" s="77" t="s">
        <v>9072</v>
      </c>
      <c r="I4155"/>
      <c r="L4155" s="83"/>
    </row>
    <row r="4156" spans="1:12" x14ac:dyDescent="0.3">
      <c r="A4156" s="77" t="s">
        <v>9074</v>
      </c>
      <c r="B4156" s="77" t="s">
        <v>9075</v>
      </c>
      <c r="C4156" s="77" t="s">
        <v>767</v>
      </c>
      <c r="D4156" s="79"/>
      <c r="F4156" s="77" t="s">
        <v>767</v>
      </c>
      <c r="G4156" s="77" t="s">
        <v>9074</v>
      </c>
      <c r="I4156"/>
      <c r="L4156" s="83"/>
    </row>
    <row r="4157" spans="1:12" x14ac:dyDescent="0.3">
      <c r="A4157" s="77" t="s">
        <v>9076</v>
      </c>
      <c r="B4157" s="77" t="s">
        <v>9077</v>
      </c>
      <c r="C4157" s="77" t="s">
        <v>718</v>
      </c>
      <c r="D4157" s="79"/>
      <c r="F4157" s="77" t="s">
        <v>718</v>
      </c>
      <c r="G4157" s="77" t="s">
        <v>9076</v>
      </c>
      <c r="I4157"/>
      <c r="L4157" s="83"/>
    </row>
    <row r="4158" spans="1:12" x14ac:dyDescent="0.3">
      <c r="A4158" s="77" t="s">
        <v>9078</v>
      </c>
      <c r="B4158" s="77" t="s">
        <v>9079</v>
      </c>
      <c r="C4158" s="77" t="s">
        <v>794</v>
      </c>
      <c r="D4158" s="79"/>
      <c r="F4158" s="77" t="s">
        <v>794</v>
      </c>
      <c r="G4158" s="77" t="s">
        <v>9078</v>
      </c>
      <c r="I4158"/>
      <c r="L4158" s="83"/>
    </row>
    <row r="4159" spans="1:12" x14ac:dyDescent="0.3">
      <c r="A4159" s="77" t="s">
        <v>9080</v>
      </c>
      <c r="B4159" s="77" t="s">
        <v>9081</v>
      </c>
      <c r="C4159" s="77" t="s">
        <v>743</v>
      </c>
      <c r="D4159" s="79"/>
      <c r="F4159" s="77" t="s">
        <v>743</v>
      </c>
      <c r="G4159" s="77" t="s">
        <v>9080</v>
      </c>
      <c r="I4159"/>
      <c r="L4159" s="83"/>
    </row>
    <row r="4160" spans="1:12" x14ac:dyDescent="0.3">
      <c r="A4160" s="77" t="s">
        <v>9082</v>
      </c>
      <c r="B4160" s="77" t="s">
        <v>9083</v>
      </c>
      <c r="C4160" s="77" t="s">
        <v>694</v>
      </c>
      <c r="D4160" s="79"/>
      <c r="F4160" s="77" t="s">
        <v>694</v>
      </c>
      <c r="G4160" s="77" t="s">
        <v>9082</v>
      </c>
      <c r="I4160"/>
      <c r="L4160" s="83"/>
    </row>
    <row r="4161" spans="1:12" x14ac:dyDescent="0.3">
      <c r="A4161" s="77" t="s">
        <v>9084</v>
      </c>
      <c r="B4161" s="77" t="s">
        <v>9085</v>
      </c>
      <c r="C4161" s="77" t="s">
        <v>809</v>
      </c>
      <c r="D4161" s="79"/>
      <c r="F4161" s="77" t="s">
        <v>809</v>
      </c>
      <c r="G4161" s="77" t="s">
        <v>9084</v>
      </c>
      <c r="I4161"/>
      <c r="L4161" s="83"/>
    </row>
    <row r="4162" spans="1:12" x14ac:dyDescent="0.3">
      <c r="A4162" s="77" t="s">
        <v>9086</v>
      </c>
      <c r="B4162" s="77" t="s">
        <v>9087</v>
      </c>
      <c r="C4162" s="77" t="s">
        <v>749</v>
      </c>
      <c r="D4162" s="79"/>
      <c r="F4162" s="77" t="s">
        <v>749</v>
      </c>
      <c r="G4162" s="77" t="s">
        <v>9086</v>
      </c>
      <c r="I4162"/>
      <c r="L4162" s="83"/>
    </row>
    <row r="4163" spans="1:12" x14ac:dyDescent="0.3">
      <c r="A4163" s="77" t="s">
        <v>9088</v>
      </c>
      <c r="B4163" s="77" t="s">
        <v>9089</v>
      </c>
      <c r="C4163" s="77" t="s">
        <v>767</v>
      </c>
      <c r="D4163" s="79"/>
      <c r="F4163" s="77" t="s">
        <v>767</v>
      </c>
      <c r="G4163" s="77" t="s">
        <v>9088</v>
      </c>
      <c r="I4163"/>
      <c r="L4163" s="83"/>
    </row>
    <row r="4164" spans="1:12" x14ac:dyDescent="0.3">
      <c r="A4164" s="77" t="s">
        <v>9090</v>
      </c>
      <c r="B4164" s="77" t="s">
        <v>9091</v>
      </c>
      <c r="C4164" s="77" t="s">
        <v>682</v>
      </c>
      <c r="D4164" s="79"/>
      <c r="F4164" s="77" t="s">
        <v>682</v>
      </c>
      <c r="G4164" s="77" t="s">
        <v>9090</v>
      </c>
      <c r="I4164"/>
      <c r="L4164" s="83"/>
    </row>
    <row r="4165" spans="1:12" x14ac:dyDescent="0.3">
      <c r="A4165" s="77" t="s">
        <v>9092</v>
      </c>
      <c r="B4165" s="77" t="s">
        <v>9093</v>
      </c>
      <c r="C4165" s="77" t="s">
        <v>739</v>
      </c>
      <c r="D4165" s="79"/>
      <c r="F4165" s="77" t="s">
        <v>739</v>
      </c>
      <c r="G4165" s="77" t="s">
        <v>9092</v>
      </c>
      <c r="I4165"/>
      <c r="L4165" s="83"/>
    </row>
    <row r="4166" spans="1:12" x14ac:dyDescent="0.3">
      <c r="A4166" s="77" t="s">
        <v>9094</v>
      </c>
      <c r="B4166" s="77" t="s">
        <v>9095</v>
      </c>
      <c r="C4166" s="77" t="s">
        <v>809</v>
      </c>
      <c r="D4166" s="79"/>
      <c r="F4166" s="77" t="s">
        <v>809</v>
      </c>
      <c r="G4166" s="77" t="s">
        <v>9094</v>
      </c>
      <c r="I4166"/>
      <c r="L4166" s="83"/>
    </row>
    <row r="4167" spans="1:12" x14ac:dyDescent="0.3">
      <c r="A4167" s="77" t="s">
        <v>9096</v>
      </c>
      <c r="B4167" s="77" t="s">
        <v>9097</v>
      </c>
      <c r="C4167" s="77" t="s">
        <v>931</v>
      </c>
      <c r="D4167" s="79"/>
      <c r="F4167" s="77" t="s">
        <v>931</v>
      </c>
      <c r="G4167" s="77" t="s">
        <v>9096</v>
      </c>
      <c r="I4167"/>
      <c r="L4167" s="83"/>
    </row>
    <row r="4168" spans="1:12" x14ac:dyDescent="0.3">
      <c r="A4168" s="77" t="s">
        <v>9098</v>
      </c>
      <c r="B4168" s="77" t="s">
        <v>9099</v>
      </c>
      <c r="C4168" s="77" t="s">
        <v>739</v>
      </c>
      <c r="D4168" s="79"/>
      <c r="F4168" s="77" t="s">
        <v>739</v>
      </c>
      <c r="G4168" s="77" t="s">
        <v>9098</v>
      </c>
      <c r="I4168"/>
      <c r="L4168" s="83"/>
    </row>
    <row r="4169" spans="1:12" x14ac:dyDescent="0.3">
      <c r="A4169" s="77" t="s">
        <v>9100</v>
      </c>
      <c r="B4169" s="77" t="s">
        <v>9101</v>
      </c>
      <c r="C4169" s="77" t="s">
        <v>729</v>
      </c>
      <c r="D4169" s="79"/>
      <c r="F4169" s="77" t="s">
        <v>729</v>
      </c>
      <c r="G4169" s="77" t="s">
        <v>9100</v>
      </c>
      <c r="I4169"/>
      <c r="L4169" s="83"/>
    </row>
    <row r="4170" spans="1:12" x14ac:dyDescent="0.3">
      <c r="A4170" s="77" t="s">
        <v>9102</v>
      </c>
      <c r="B4170" s="77" t="s">
        <v>9103</v>
      </c>
      <c r="C4170" s="77" t="s">
        <v>739</v>
      </c>
      <c r="D4170" s="79"/>
      <c r="F4170" s="77" t="s">
        <v>739</v>
      </c>
      <c r="G4170" s="77" t="s">
        <v>9102</v>
      </c>
      <c r="I4170"/>
      <c r="L4170" s="83"/>
    </row>
    <row r="4171" spans="1:12" x14ac:dyDescent="0.3">
      <c r="A4171" s="77" t="s">
        <v>9104</v>
      </c>
      <c r="B4171" s="77" t="s">
        <v>9105</v>
      </c>
      <c r="C4171" s="77" t="s">
        <v>836</v>
      </c>
      <c r="D4171" s="79"/>
      <c r="F4171" s="77" t="s">
        <v>836</v>
      </c>
      <c r="G4171" s="77" t="s">
        <v>9104</v>
      </c>
      <c r="I4171"/>
      <c r="L4171" s="83"/>
    </row>
    <row r="4172" spans="1:12" x14ac:dyDescent="0.3">
      <c r="A4172" s="77" t="s">
        <v>9106</v>
      </c>
      <c r="B4172" s="77" t="s">
        <v>9107</v>
      </c>
      <c r="C4172" s="77" t="s">
        <v>722</v>
      </c>
      <c r="D4172" s="79"/>
      <c r="F4172" s="77" t="s">
        <v>722</v>
      </c>
      <c r="G4172" s="77" t="s">
        <v>9106</v>
      </c>
      <c r="I4172"/>
      <c r="L4172" s="83"/>
    </row>
    <row r="4173" spans="1:12" x14ac:dyDescent="0.3">
      <c r="A4173" s="77" t="s">
        <v>9108</v>
      </c>
      <c r="B4173" s="77" t="s">
        <v>9109</v>
      </c>
      <c r="C4173" s="77" t="s">
        <v>782</v>
      </c>
      <c r="D4173" s="79"/>
      <c r="F4173" s="77" t="s">
        <v>782</v>
      </c>
      <c r="G4173" s="77" t="s">
        <v>9108</v>
      </c>
      <c r="I4173"/>
      <c r="L4173" s="83"/>
    </row>
    <row r="4174" spans="1:12" x14ac:dyDescent="0.3">
      <c r="A4174" s="77" t="s">
        <v>9110</v>
      </c>
      <c r="B4174" s="77" t="s">
        <v>9111</v>
      </c>
      <c r="C4174" s="77" t="s">
        <v>703</v>
      </c>
      <c r="D4174" s="79"/>
      <c r="F4174" s="77" t="s">
        <v>703</v>
      </c>
      <c r="G4174" s="77" t="s">
        <v>9110</v>
      </c>
      <c r="I4174"/>
      <c r="L4174" s="83"/>
    </row>
    <row r="4175" spans="1:12" x14ac:dyDescent="0.3">
      <c r="A4175" s="77" t="s">
        <v>9112</v>
      </c>
      <c r="B4175" s="77" t="s">
        <v>9113</v>
      </c>
      <c r="C4175" s="77" t="s">
        <v>732</v>
      </c>
      <c r="D4175" s="79"/>
      <c r="F4175" s="77" t="s">
        <v>732</v>
      </c>
      <c r="G4175" s="77" t="s">
        <v>9112</v>
      </c>
      <c r="I4175"/>
      <c r="L4175" s="83"/>
    </row>
    <row r="4176" spans="1:12" x14ac:dyDescent="0.3">
      <c r="A4176" s="77" t="s">
        <v>9114</v>
      </c>
      <c r="B4176" s="77" t="s">
        <v>9115</v>
      </c>
      <c r="C4176" s="77" t="s">
        <v>817</v>
      </c>
      <c r="D4176" s="79"/>
      <c r="F4176" s="77" t="s">
        <v>817</v>
      </c>
      <c r="G4176" s="77" t="s">
        <v>9114</v>
      </c>
      <c r="I4176"/>
      <c r="L4176" s="83"/>
    </row>
    <row r="4177" spans="1:12" x14ac:dyDescent="0.3">
      <c r="A4177" s="77" t="s">
        <v>9116</v>
      </c>
      <c r="B4177" s="77" t="s">
        <v>9117</v>
      </c>
      <c r="C4177" s="77" t="s">
        <v>820</v>
      </c>
      <c r="D4177" s="79"/>
      <c r="F4177" s="77" t="s">
        <v>820</v>
      </c>
      <c r="G4177" s="77" t="s">
        <v>9116</v>
      </c>
      <c r="I4177"/>
      <c r="L4177" s="83"/>
    </row>
    <row r="4178" spans="1:12" x14ac:dyDescent="0.3">
      <c r="A4178" s="77" t="s">
        <v>9118</v>
      </c>
      <c r="B4178" s="77" t="s">
        <v>9119</v>
      </c>
      <c r="C4178" s="77" t="s">
        <v>931</v>
      </c>
      <c r="D4178" s="79"/>
      <c r="F4178" s="77" t="s">
        <v>931</v>
      </c>
      <c r="G4178" s="77" t="s">
        <v>9118</v>
      </c>
      <c r="I4178"/>
      <c r="L4178" s="83"/>
    </row>
    <row r="4179" spans="1:12" x14ac:dyDescent="0.3">
      <c r="A4179" s="77" t="s">
        <v>9120</v>
      </c>
      <c r="B4179" s="77" t="s">
        <v>9121</v>
      </c>
      <c r="C4179" s="77" t="s">
        <v>963</v>
      </c>
      <c r="D4179" s="79"/>
      <c r="F4179" s="77" t="s">
        <v>963</v>
      </c>
      <c r="G4179" s="77" t="s">
        <v>9120</v>
      </c>
      <c r="I4179"/>
      <c r="L4179" s="83"/>
    </row>
    <row r="4180" spans="1:12" x14ac:dyDescent="0.3">
      <c r="A4180" s="77" t="s">
        <v>9122</v>
      </c>
      <c r="B4180" s="77" t="s">
        <v>9123</v>
      </c>
      <c r="C4180" s="77" t="s">
        <v>699</v>
      </c>
      <c r="D4180" s="79"/>
      <c r="F4180" s="77" t="s">
        <v>699</v>
      </c>
      <c r="G4180" s="77" t="s">
        <v>9122</v>
      </c>
      <c r="I4180"/>
      <c r="L4180" s="83"/>
    </row>
    <row r="4181" spans="1:12" x14ac:dyDescent="0.3">
      <c r="A4181" s="77" t="s">
        <v>9124</v>
      </c>
      <c r="B4181" s="77" t="s">
        <v>9125</v>
      </c>
      <c r="C4181" s="77" t="s">
        <v>739</v>
      </c>
      <c r="D4181" s="79"/>
      <c r="F4181" s="77" t="s">
        <v>739</v>
      </c>
      <c r="G4181" s="77" t="s">
        <v>9124</v>
      </c>
      <c r="I4181"/>
      <c r="L4181" s="83"/>
    </row>
    <row r="4182" spans="1:12" x14ac:dyDescent="0.3">
      <c r="A4182" s="77" t="s">
        <v>9126</v>
      </c>
      <c r="B4182" s="77" t="s">
        <v>9127</v>
      </c>
      <c r="C4182" s="77" t="s">
        <v>777</v>
      </c>
      <c r="D4182" s="79"/>
      <c r="F4182" s="77" t="s">
        <v>777</v>
      </c>
      <c r="G4182" s="77" t="s">
        <v>9126</v>
      </c>
      <c r="I4182"/>
      <c r="L4182" s="83"/>
    </row>
    <row r="4183" spans="1:12" x14ac:dyDescent="0.3">
      <c r="A4183" s="77" t="s">
        <v>9128</v>
      </c>
      <c r="B4183" s="77" t="s">
        <v>9129</v>
      </c>
      <c r="C4183" s="77" t="s">
        <v>671</v>
      </c>
      <c r="D4183" s="79"/>
      <c r="F4183" s="77" t="s">
        <v>671</v>
      </c>
      <c r="G4183" s="77" t="s">
        <v>9128</v>
      </c>
      <c r="I4183"/>
      <c r="L4183" s="83"/>
    </row>
    <row r="4184" spans="1:12" x14ac:dyDescent="0.3">
      <c r="A4184" s="77" t="s">
        <v>9130</v>
      </c>
      <c r="B4184" s="77" t="s">
        <v>9131</v>
      </c>
      <c r="C4184" s="77" t="s">
        <v>740</v>
      </c>
      <c r="D4184" s="79"/>
      <c r="F4184" s="77" t="s">
        <v>740</v>
      </c>
      <c r="G4184" s="77" t="s">
        <v>9130</v>
      </c>
      <c r="I4184"/>
      <c r="L4184" s="83"/>
    </row>
    <row r="4185" spans="1:12" x14ac:dyDescent="0.3">
      <c r="A4185" s="77" t="s">
        <v>9132</v>
      </c>
      <c r="B4185" s="77" t="s">
        <v>9133</v>
      </c>
      <c r="C4185" s="77" t="s">
        <v>893</v>
      </c>
      <c r="D4185" s="79"/>
      <c r="F4185" s="77" t="s">
        <v>893</v>
      </c>
      <c r="G4185" s="77" t="s">
        <v>9132</v>
      </c>
      <c r="I4185"/>
      <c r="L4185" s="83"/>
    </row>
    <row r="4186" spans="1:12" x14ac:dyDescent="0.3">
      <c r="A4186" s="77" t="s">
        <v>9134</v>
      </c>
      <c r="B4186" s="77" t="s">
        <v>9135</v>
      </c>
      <c r="C4186" s="77" t="s">
        <v>800</v>
      </c>
      <c r="D4186" s="79"/>
      <c r="F4186" s="77" t="s">
        <v>800</v>
      </c>
      <c r="G4186" s="77" t="s">
        <v>9134</v>
      </c>
      <c r="I4186"/>
      <c r="L4186" s="83"/>
    </row>
    <row r="4187" spans="1:12" x14ac:dyDescent="0.3">
      <c r="A4187" s="77" t="s">
        <v>9136</v>
      </c>
      <c r="B4187" s="77" t="s">
        <v>9137</v>
      </c>
      <c r="C4187" s="77" t="s">
        <v>833</v>
      </c>
      <c r="D4187" s="79"/>
      <c r="F4187" s="77" t="s">
        <v>833</v>
      </c>
      <c r="G4187" s="77" t="s">
        <v>9136</v>
      </c>
      <c r="I4187"/>
      <c r="L4187" s="83"/>
    </row>
    <row r="4188" spans="1:12" x14ac:dyDescent="0.3">
      <c r="A4188" s="77" t="s">
        <v>9138</v>
      </c>
      <c r="B4188" s="77" t="s">
        <v>9139</v>
      </c>
      <c r="C4188" s="77" t="s">
        <v>963</v>
      </c>
      <c r="D4188" s="79"/>
      <c r="F4188" s="77" t="s">
        <v>963</v>
      </c>
      <c r="G4188" s="77" t="s">
        <v>9138</v>
      </c>
      <c r="I4188"/>
      <c r="L4188" s="83"/>
    </row>
    <row r="4189" spans="1:12" x14ac:dyDescent="0.3">
      <c r="A4189" s="77" t="s">
        <v>9140</v>
      </c>
      <c r="B4189" s="77" t="s">
        <v>9141</v>
      </c>
      <c r="C4189" s="77" t="s">
        <v>809</v>
      </c>
      <c r="D4189" s="79"/>
      <c r="F4189" s="77" t="s">
        <v>809</v>
      </c>
      <c r="G4189" s="77" t="s">
        <v>9140</v>
      </c>
      <c r="I4189"/>
      <c r="L4189" s="83"/>
    </row>
    <row r="4190" spans="1:12" x14ac:dyDescent="0.3">
      <c r="A4190" s="77" t="s">
        <v>9142</v>
      </c>
      <c r="B4190" s="77" t="s">
        <v>9143</v>
      </c>
      <c r="C4190" s="77" t="s">
        <v>773</v>
      </c>
      <c r="D4190" s="79"/>
      <c r="F4190" s="77" t="s">
        <v>773</v>
      </c>
      <c r="G4190" s="77" t="s">
        <v>9142</v>
      </c>
      <c r="I4190"/>
      <c r="L4190" s="83"/>
    </row>
    <row r="4191" spans="1:12" x14ac:dyDescent="0.3">
      <c r="A4191" s="77" t="s">
        <v>9144</v>
      </c>
      <c r="B4191" s="77" t="s">
        <v>9145</v>
      </c>
      <c r="C4191" s="77" t="s">
        <v>707</v>
      </c>
      <c r="D4191" s="79"/>
      <c r="F4191" s="77" t="s">
        <v>707</v>
      </c>
      <c r="G4191" s="77" t="s">
        <v>9144</v>
      </c>
      <c r="I4191"/>
      <c r="L4191" s="83"/>
    </row>
    <row r="4192" spans="1:12" x14ac:dyDescent="0.3">
      <c r="A4192" s="77" t="s">
        <v>9146</v>
      </c>
      <c r="B4192" s="77" t="s">
        <v>9147</v>
      </c>
      <c r="C4192" s="77" t="s">
        <v>863</v>
      </c>
      <c r="D4192" s="79"/>
      <c r="F4192" s="77" t="s">
        <v>863</v>
      </c>
      <c r="G4192" s="77" t="s">
        <v>9146</v>
      </c>
      <c r="I4192"/>
      <c r="L4192" s="83"/>
    </row>
    <row r="4193" spans="1:12" x14ac:dyDescent="0.3">
      <c r="A4193" s="77" t="s">
        <v>9148</v>
      </c>
      <c r="B4193" s="77" t="s">
        <v>9149</v>
      </c>
      <c r="C4193" s="77" t="s">
        <v>694</v>
      </c>
      <c r="D4193" s="79"/>
      <c r="F4193" s="77" t="s">
        <v>694</v>
      </c>
      <c r="G4193" s="77" t="s">
        <v>9148</v>
      </c>
      <c r="I4193"/>
      <c r="L4193" s="83"/>
    </row>
    <row r="4194" spans="1:12" x14ac:dyDescent="0.3">
      <c r="A4194" s="77" t="s">
        <v>9150</v>
      </c>
      <c r="B4194" s="77" t="s">
        <v>9151</v>
      </c>
      <c r="C4194" s="77" t="s">
        <v>674</v>
      </c>
      <c r="D4194" s="79"/>
      <c r="F4194" s="77" t="s">
        <v>674</v>
      </c>
      <c r="G4194" s="77" t="s">
        <v>9150</v>
      </c>
      <c r="I4194"/>
      <c r="L4194" s="83"/>
    </row>
    <row r="4195" spans="1:12" x14ac:dyDescent="0.3">
      <c r="A4195" s="77" t="s">
        <v>9152</v>
      </c>
      <c r="B4195" s="77" t="s">
        <v>9153</v>
      </c>
      <c r="C4195" s="77" t="s">
        <v>702</v>
      </c>
      <c r="D4195" s="79"/>
      <c r="F4195" s="77" t="s">
        <v>702</v>
      </c>
      <c r="G4195" s="77" t="s">
        <v>9152</v>
      </c>
      <c r="I4195"/>
      <c r="L4195" s="83"/>
    </row>
    <row r="4196" spans="1:12" x14ac:dyDescent="0.3">
      <c r="A4196" s="77" t="s">
        <v>9154</v>
      </c>
      <c r="B4196" s="77" t="s">
        <v>9155</v>
      </c>
      <c r="C4196" s="77" t="s">
        <v>739</v>
      </c>
      <c r="D4196" s="79"/>
      <c r="F4196" s="77" t="s">
        <v>739</v>
      </c>
      <c r="G4196" s="77" t="s">
        <v>9154</v>
      </c>
      <c r="I4196"/>
      <c r="L4196" s="83"/>
    </row>
    <row r="4197" spans="1:12" x14ac:dyDescent="0.3">
      <c r="A4197" s="77" t="s">
        <v>9156</v>
      </c>
      <c r="B4197" s="77" t="s">
        <v>9157</v>
      </c>
      <c r="C4197" s="77" t="s">
        <v>809</v>
      </c>
      <c r="D4197" s="79"/>
      <c r="F4197" s="77" t="s">
        <v>809</v>
      </c>
      <c r="G4197" s="77" t="s">
        <v>9156</v>
      </c>
      <c r="I4197"/>
      <c r="L4197" s="83"/>
    </row>
    <row r="4198" spans="1:12" x14ac:dyDescent="0.3">
      <c r="A4198" s="77" t="s">
        <v>9158</v>
      </c>
      <c r="B4198" s="77" t="s">
        <v>9159</v>
      </c>
      <c r="C4198" s="77" t="s">
        <v>695</v>
      </c>
      <c r="D4198" s="79"/>
      <c r="F4198" s="77" t="s">
        <v>695</v>
      </c>
      <c r="G4198" s="77" t="s">
        <v>9158</v>
      </c>
      <c r="I4198"/>
      <c r="L4198" s="83"/>
    </row>
    <row r="4199" spans="1:12" x14ac:dyDescent="0.3">
      <c r="A4199" s="77" t="s">
        <v>9160</v>
      </c>
      <c r="B4199" s="77" t="s">
        <v>9161</v>
      </c>
      <c r="C4199" s="77" t="s">
        <v>794</v>
      </c>
      <c r="D4199" s="79"/>
      <c r="F4199" s="77" t="s">
        <v>794</v>
      </c>
      <c r="G4199" s="77" t="s">
        <v>9160</v>
      </c>
      <c r="I4199"/>
      <c r="L4199" s="83"/>
    </row>
    <row r="4200" spans="1:12" x14ac:dyDescent="0.3">
      <c r="A4200" s="77" t="s">
        <v>9162</v>
      </c>
      <c r="B4200" s="77" t="s">
        <v>9163</v>
      </c>
      <c r="C4200" s="77" t="s">
        <v>833</v>
      </c>
      <c r="D4200" s="79"/>
      <c r="F4200" s="77" t="s">
        <v>833</v>
      </c>
      <c r="G4200" s="77" t="s">
        <v>9162</v>
      </c>
      <c r="I4200"/>
      <c r="L4200" s="83"/>
    </row>
    <row r="4201" spans="1:12" x14ac:dyDescent="0.3">
      <c r="A4201" s="77" t="s">
        <v>9164</v>
      </c>
      <c r="B4201" s="77" t="s">
        <v>9165</v>
      </c>
      <c r="C4201" s="77" t="s">
        <v>706</v>
      </c>
      <c r="D4201" s="79"/>
      <c r="F4201" s="77" t="s">
        <v>706</v>
      </c>
      <c r="G4201" s="77" t="s">
        <v>9164</v>
      </c>
      <c r="I4201"/>
      <c r="L4201" s="83"/>
    </row>
    <row r="4202" spans="1:12" x14ac:dyDescent="0.3">
      <c r="A4202" s="77" t="s">
        <v>9166</v>
      </c>
      <c r="B4202" s="77" t="s">
        <v>9167</v>
      </c>
      <c r="C4202" s="77" t="s">
        <v>773</v>
      </c>
      <c r="D4202" s="79"/>
      <c r="F4202" s="77" t="s">
        <v>773</v>
      </c>
      <c r="G4202" s="77" t="s">
        <v>9166</v>
      </c>
      <c r="I4202"/>
      <c r="L4202" s="83"/>
    </row>
    <row r="4203" spans="1:12" x14ac:dyDescent="0.3">
      <c r="A4203" s="77" t="s">
        <v>9168</v>
      </c>
      <c r="B4203" s="77" t="s">
        <v>9169</v>
      </c>
      <c r="C4203" s="77" t="s">
        <v>853</v>
      </c>
      <c r="D4203" s="79"/>
      <c r="F4203" s="77" t="s">
        <v>853</v>
      </c>
      <c r="G4203" s="77" t="s">
        <v>9168</v>
      </c>
      <c r="I4203"/>
      <c r="L4203" s="83"/>
    </row>
    <row r="4204" spans="1:12" x14ac:dyDescent="0.3">
      <c r="A4204" s="77" t="s">
        <v>9170</v>
      </c>
      <c r="B4204" s="77" t="s">
        <v>9171</v>
      </c>
      <c r="C4204" s="77" t="s">
        <v>703</v>
      </c>
      <c r="D4204" s="79"/>
      <c r="F4204" s="77" t="s">
        <v>703</v>
      </c>
      <c r="G4204" s="77" t="s">
        <v>9170</v>
      </c>
      <c r="I4204"/>
      <c r="L4204" s="83"/>
    </row>
    <row r="4205" spans="1:12" x14ac:dyDescent="0.3">
      <c r="A4205" s="77" t="s">
        <v>9172</v>
      </c>
      <c r="B4205" s="77" t="s">
        <v>9173</v>
      </c>
      <c r="C4205" s="77" t="s">
        <v>940</v>
      </c>
      <c r="D4205" s="79"/>
      <c r="F4205" s="77" t="s">
        <v>940</v>
      </c>
      <c r="G4205" s="77" t="s">
        <v>9172</v>
      </c>
      <c r="I4205"/>
      <c r="L4205" s="83"/>
    </row>
    <row r="4206" spans="1:12" x14ac:dyDescent="0.3">
      <c r="A4206" s="77" t="s">
        <v>9174</v>
      </c>
      <c r="B4206" s="77" t="s">
        <v>9175</v>
      </c>
      <c r="C4206" s="77" t="s">
        <v>674</v>
      </c>
      <c r="D4206" s="79"/>
      <c r="F4206" s="77" t="s">
        <v>674</v>
      </c>
      <c r="G4206" s="77" t="s">
        <v>9174</v>
      </c>
      <c r="I4206"/>
      <c r="L4206" s="83"/>
    </row>
    <row r="4207" spans="1:12" x14ac:dyDescent="0.3">
      <c r="A4207" s="77" t="s">
        <v>9176</v>
      </c>
      <c r="B4207" s="77" t="s">
        <v>9177</v>
      </c>
      <c r="C4207" s="77" t="s">
        <v>925</v>
      </c>
      <c r="D4207" s="79"/>
      <c r="F4207" s="77" t="s">
        <v>925</v>
      </c>
      <c r="G4207" s="77" t="s">
        <v>9176</v>
      </c>
      <c r="I4207"/>
      <c r="L4207" s="83"/>
    </row>
    <row r="4208" spans="1:12" x14ac:dyDescent="0.3">
      <c r="A4208" s="77" t="s">
        <v>9178</v>
      </c>
      <c r="B4208" s="77" t="s">
        <v>9179</v>
      </c>
      <c r="C4208" s="77" t="s">
        <v>830</v>
      </c>
      <c r="D4208" s="79"/>
      <c r="F4208" s="77" t="s">
        <v>830</v>
      </c>
      <c r="G4208" s="77" t="s">
        <v>9178</v>
      </c>
      <c r="I4208"/>
      <c r="L4208" s="83"/>
    </row>
    <row r="4209" spans="1:12" x14ac:dyDescent="0.3">
      <c r="A4209" s="77" t="s">
        <v>9180</v>
      </c>
      <c r="B4209" s="77" t="s">
        <v>9181</v>
      </c>
      <c r="C4209" s="77" t="s">
        <v>754</v>
      </c>
      <c r="D4209" s="79"/>
      <c r="F4209" s="77" t="s">
        <v>754</v>
      </c>
      <c r="G4209" s="77" t="s">
        <v>9180</v>
      </c>
      <c r="I4209"/>
      <c r="L4209" s="83"/>
    </row>
    <row r="4210" spans="1:12" x14ac:dyDescent="0.3">
      <c r="A4210" s="77" t="s">
        <v>9182</v>
      </c>
      <c r="B4210" s="77" t="s">
        <v>9183</v>
      </c>
      <c r="C4210" s="77" t="s">
        <v>953</v>
      </c>
      <c r="D4210" s="79"/>
      <c r="F4210" s="77" t="s">
        <v>953</v>
      </c>
      <c r="G4210" s="77" t="s">
        <v>9182</v>
      </c>
      <c r="I4210"/>
      <c r="L4210" s="83"/>
    </row>
    <row r="4211" spans="1:12" x14ac:dyDescent="0.3">
      <c r="A4211" s="77" t="s">
        <v>9184</v>
      </c>
      <c r="B4211" s="77" t="s">
        <v>9185</v>
      </c>
      <c r="C4211" s="77" t="s">
        <v>682</v>
      </c>
      <c r="D4211" s="79"/>
      <c r="F4211" s="77" t="s">
        <v>682</v>
      </c>
      <c r="G4211" s="77" t="s">
        <v>9184</v>
      </c>
      <c r="I4211"/>
      <c r="L4211" s="83"/>
    </row>
    <row r="4212" spans="1:12" x14ac:dyDescent="0.3">
      <c r="A4212" s="77" t="s">
        <v>9186</v>
      </c>
      <c r="B4212" s="77" t="s">
        <v>9187</v>
      </c>
      <c r="C4212" s="77" t="s">
        <v>682</v>
      </c>
      <c r="D4212" s="79"/>
      <c r="F4212" s="77" t="s">
        <v>682</v>
      </c>
      <c r="G4212" s="77" t="s">
        <v>9186</v>
      </c>
      <c r="I4212"/>
      <c r="L4212" s="83"/>
    </row>
    <row r="4213" spans="1:12" x14ac:dyDescent="0.3">
      <c r="A4213" s="77" t="s">
        <v>9188</v>
      </c>
      <c r="B4213" s="77" t="s">
        <v>9189</v>
      </c>
      <c r="C4213" s="77" t="s">
        <v>719</v>
      </c>
      <c r="D4213" s="79"/>
      <c r="F4213" s="77" t="s">
        <v>719</v>
      </c>
      <c r="G4213" s="77" t="s">
        <v>9188</v>
      </c>
      <c r="I4213"/>
      <c r="L4213" s="83"/>
    </row>
    <row r="4214" spans="1:12" x14ac:dyDescent="0.3">
      <c r="A4214" s="77" t="s">
        <v>9190</v>
      </c>
      <c r="B4214" s="77" t="s">
        <v>9191</v>
      </c>
      <c r="C4214" s="77" t="s">
        <v>925</v>
      </c>
      <c r="D4214" s="79"/>
      <c r="F4214" s="77" t="s">
        <v>925</v>
      </c>
      <c r="G4214" s="77" t="s">
        <v>9190</v>
      </c>
      <c r="I4214"/>
      <c r="L4214" s="83"/>
    </row>
    <row r="4215" spans="1:12" x14ac:dyDescent="0.3">
      <c r="A4215" s="77" t="s">
        <v>9192</v>
      </c>
      <c r="B4215" s="77" t="s">
        <v>9193</v>
      </c>
      <c r="C4215" s="77" t="s">
        <v>809</v>
      </c>
      <c r="D4215" s="79"/>
      <c r="F4215" s="77" t="s">
        <v>809</v>
      </c>
      <c r="G4215" s="77" t="s">
        <v>9192</v>
      </c>
      <c r="I4215"/>
      <c r="L4215" s="83"/>
    </row>
    <row r="4216" spans="1:12" x14ac:dyDescent="0.3">
      <c r="A4216" s="77" t="s">
        <v>9194</v>
      </c>
      <c r="B4216" s="77" t="s">
        <v>9195</v>
      </c>
      <c r="C4216" s="77" t="s">
        <v>707</v>
      </c>
      <c r="D4216" s="79"/>
      <c r="F4216" s="77" t="s">
        <v>707</v>
      </c>
      <c r="G4216" s="77" t="s">
        <v>9194</v>
      </c>
      <c r="I4216"/>
      <c r="L4216" s="83"/>
    </row>
    <row r="4217" spans="1:12" x14ac:dyDescent="0.3">
      <c r="A4217" s="77" t="s">
        <v>9196</v>
      </c>
      <c r="B4217" s="77" t="s">
        <v>9197</v>
      </c>
      <c r="C4217" s="77" t="s">
        <v>732</v>
      </c>
      <c r="D4217" s="79"/>
      <c r="F4217" s="77" t="s">
        <v>732</v>
      </c>
      <c r="G4217" s="77" t="s">
        <v>9196</v>
      </c>
      <c r="I4217"/>
      <c r="L4217" s="83"/>
    </row>
    <row r="4218" spans="1:12" x14ac:dyDescent="0.3">
      <c r="A4218" s="77" t="s">
        <v>9198</v>
      </c>
      <c r="B4218" s="77" t="s">
        <v>9199</v>
      </c>
      <c r="C4218" s="77" t="s">
        <v>714</v>
      </c>
      <c r="D4218" s="79"/>
      <c r="F4218" s="77" t="s">
        <v>714</v>
      </c>
      <c r="G4218" s="77" t="s">
        <v>9198</v>
      </c>
      <c r="I4218"/>
      <c r="L4218" s="83"/>
    </row>
    <row r="4219" spans="1:12" x14ac:dyDescent="0.3">
      <c r="A4219" s="77" t="s">
        <v>9200</v>
      </c>
      <c r="B4219" s="77" t="s">
        <v>9201</v>
      </c>
      <c r="C4219" s="77" t="s">
        <v>703</v>
      </c>
      <c r="D4219" s="79"/>
      <c r="F4219" s="77" t="s">
        <v>703</v>
      </c>
      <c r="G4219" s="77" t="s">
        <v>9200</v>
      </c>
      <c r="I4219"/>
      <c r="L4219" s="83"/>
    </row>
    <row r="4220" spans="1:12" x14ac:dyDescent="0.3">
      <c r="A4220" s="77" t="s">
        <v>9202</v>
      </c>
      <c r="B4220" s="77" t="s">
        <v>9203</v>
      </c>
      <c r="C4220" s="77" t="s">
        <v>671</v>
      </c>
      <c r="D4220" s="79"/>
      <c r="F4220" s="77" t="s">
        <v>671</v>
      </c>
      <c r="G4220" s="77" t="s">
        <v>9202</v>
      </c>
      <c r="I4220"/>
      <c r="L4220" s="83"/>
    </row>
    <row r="4221" spans="1:12" x14ac:dyDescent="0.3">
      <c r="A4221" s="77" t="s">
        <v>9204</v>
      </c>
      <c r="B4221" s="77" t="s">
        <v>9205</v>
      </c>
      <c r="C4221" s="77" t="s">
        <v>820</v>
      </c>
      <c r="D4221" s="79"/>
      <c r="F4221" s="77" t="s">
        <v>820</v>
      </c>
      <c r="G4221" s="77" t="s">
        <v>9204</v>
      </c>
      <c r="I4221"/>
      <c r="L4221" s="83"/>
    </row>
    <row r="4222" spans="1:12" x14ac:dyDescent="0.3">
      <c r="A4222" s="77" t="s">
        <v>9206</v>
      </c>
      <c r="B4222" s="77" t="s">
        <v>9207</v>
      </c>
      <c r="C4222" s="77" t="s">
        <v>703</v>
      </c>
      <c r="D4222" s="79"/>
      <c r="F4222" s="77" t="s">
        <v>703</v>
      </c>
      <c r="G4222" s="77" t="s">
        <v>9206</v>
      </c>
      <c r="I4222"/>
      <c r="L4222" s="83"/>
    </row>
    <row r="4223" spans="1:12" x14ac:dyDescent="0.3">
      <c r="A4223" s="77" t="s">
        <v>9208</v>
      </c>
      <c r="B4223" s="77" t="s">
        <v>9209</v>
      </c>
      <c r="C4223" s="77" t="s">
        <v>687</v>
      </c>
      <c r="D4223" s="79"/>
      <c r="F4223" s="77" t="s">
        <v>687</v>
      </c>
      <c r="G4223" s="77" t="s">
        <v>9208</v>
      </c>
      <c r="I4223"/>
      <c r="L4223" s="83"/>
    </row>
    <row r="4224" spans="1:12" x14ac:dyDescent="0.3">
      <c r="A4224" s="77" t="s">
        <v>9210</v>
      </c>
      <c r="B4224" s="77" t="s">
        <v>9211</v>
      </c>
      <c r="C4224" s="77" t="s">
        <v>940</v>
      </c>
      <c r="D4224" s="79"/>
      <c r="F4224" s="77" t="s">
        <v>940</v>
      </c>
      <c r="G4224" s="77" t="s">
        <v>9210</v>
      </c>
      <c r="I4224"/>
      <c r="L4224" s="83"/>
    </row>
    <row r="4225" spans="1:12" x14ac:dyDescent="0.3">
      <c r="A4225" s="77" t="s">
        <v>9212</v>
      </c>
      <c r="B4225" s="77" t="s">
        <v>9213</v>
      </c>
      <c r="C4225" s="77" t="s">
        <v>719</v>
      </c>
      <c r="D4225" s="79"/>
      <c r="F4225" s="77" t="s">
        <v>719</v>
      </c>
      <c r="G4225" s="77" t="s">
        <v>9212</v>
      </c>
      <c r="I4225"/>
      <c r="L4225" s="83"/>
    </row>
    <row r="4226" spans="1:12" x14ac:dyDescent="0.3">
      <c r="A4226" s="77" t="s">
        <v>9214</v>
      </c>
      <c r="B4226" s="77" t="s">
        <v>9215</v>
      </c>
      <c r="C4226" s="77" t="s">
        <v>722</v>
      </c>
      <c r="D4226" s="79"/>
      <c r="F4226" s="77" t="s">
        <v>722</v>
      </c>
      <c r="G4226" s="77" t="s">
        <v>9214</v>
      </c>
      <c r="I4226"/>
      <c r="L4226" s="83"/>
    </row>
    <row r="4227" spans="1:12" x14ac:dyDescent="0.3">
      <c r="A4227" s="77" t="s">
        <v>9216</v>
      </c>
      <c r="B4227" s="77" t="s">
        <v>9217</v>
      </c>
      <c r="C4227" s="77" t="s">
        <v>804</v>
      </c>
      <c r="D4227" s="79"/>
      <c r="F4227" s="77" t="s">
        <v>804</v>
      </c>
      <c r="G4227" s="77" t="s">
        <v>9216</v>
      </c>
      <c r="I4227"/>
      <c r="L4227" s="83"/>
    </row>
    <row r="4228" spans="1:12" x14ac:dyDescent="0.3">
      <c r="A4228" s="77" t="s">
        <v>9218</v>
      </c>
      <c r="B4228" s="77" t="s">
        <v>9219</v>
      </c>
      <c r="C4228" s="77" t="s">
        <v>671</v>
      </c>
      <c r="D4228" s="79"/>
      <c r="F4228" s="77" t="s">
        <v>671</v>
      </c>
      <c r="G4228" s="77" t="s">
        <v>9218</v>
      </c>
      <c r="I4228"/>
      <c r="L4228" s="83"/>
    </row>
    <row r="4229" spans="1:12" x14ac:dyDescent="0.3">
      <c r="A4229" s="77" t="s">
        <v>9220</v>
      </c>
      <c r="B4229" s="77" t="s">
        <v>9221</v>
      </c>
      <c r="C4229" s="77" t="s">
        <v>671</v>
      </c>
      <c r="D4229" s="79"/>
      <c r="F4229" s="77" t="s">
        <v>671</v>
      </c>
      <c r="G4229" s="77" t="s">
        <v>9220</v>
      </c>
      <c r="I4229"/>
      <c r="L4229" s="83"/>
    </row>
    <row r="4230" spans="1:12" x14ac:dyDescent="0.3">
      <c r="A4230" s="77" t="s">
        <v>9222</v>
      </c>
      <c r="B4230" s="77" t="s">
        <v>9223</v>
      </c>
      <c r="C4230" s="77" t="s">
        <v>740</v>
      </c>
      <c r="D4230" s="79"/>
      <c r="F4230" s="77" t="s">
        <v>740</v>
      </c>
      <c r="G4230" s="77" t="s">
        <v>9222</v>
      </c>
      <c r="I4230"/>
      <c r="L4230" s="83"/>
    </row>
    <row r="4231" spans="1:12" x14ac:dyDescent="0.3">
      <c r="A4231" s="77" t="s">
        <v>9224</v>
      </c>
      <c r="B4231" s="77" t="s">
        <v>9225</v>
      </c>
      <c r="C4231" s="77" t="s">
        <v>702</v>
      </c>
      <c r="D4231" s="79"/>
      <c r="F4231" s="77" t="s">
        <v>702</v>
      </c>
      <c r="G4231" s="77" t="s">
        <v>9224</v>
      </c>
      <c r="I4231"/>
      <c r="L4231" s="83"/>
    </row>
    <row r="4232" spans="1:12" x14ac:dyDescent="0.3">
      <c r="A4232" s="77" t="s">
        <v>9226</v>
      </c>
      <c r="B4232" s="77" t="s">
        <v>9227</v>
      </c>
      <c r="C4232" s="77" t="s">
        <v>960</v>
      </c>
      <c r="D4232" s="79"/>
      <c r="F4232" s="77" t="s">
        <v>960</v>
      </c>
      <c r="G4232" s="77" t="s">
        <v>9226</v>
      </c>
      <c r="I4232"/>
      <c r="L4232" s="83"/>
    </row>
    <row r="4233" spans="1:12" x14ac:dyDescent="0.3">
      <c r="A4233" s="77" t="s">
        <v>9228</v>
      </c>
      <c r="B4233" s="77" t="s">
        <v>9229</v>
      </c>
      <c r="C4233" s="77" t="s">
        <v>846</v>
      </c>
      <c r="D4233" s="79"/>
      <c r="F4233" s="77" t="s">
        <v>846</v>
      </c>
      <c r="G4233" s="77" t="s">
        <v>9228</v>
      </c>
      <c r="I4233"/>
      <c r="L4233" s="83"/>
    </row>
    <row r="4234" spans="1:12" x14ac:dyDescent="0.3">
      <c r="A4234" s="77" t="s">
        <v>9230</v>
      </c>
      <c r="B4234" s="77" t="s">
        <v>9231</v>
      </c>
      <c r="C4234" s="77" t="s">
        <v>674</v>
      </c>
      <c r="D4234" s="79"/>
      <c r="F4234" s="77" t="s">
        <v>674</v>
      </c>
      <c r="G4234" s="77" t="s">
        <v>9230</v>
      </c>
      <c r="I4234"/>
      <c r="L4234" s="83"/>
    </row>
    <row r="4235" spans="1:12" x14ac:dyDescent="0.3">
      <c r="A4235" s="77" t="s">
        <v>9232</v>
      </c>
      <c r="B4235" s="77" t="s">
        <v>9233</v>
      </c>
      <c r="C4235" s="77" t="s">
        <v>674</v>
      </c>
      <c r="D4235" s="79"/>
      <c r="F4235" s="77" t="s">
        <v>674</v>
      </c>
      <c r="G4235" s="77" t="s">
        <v>9232</v>
      </c>
      <c r="I4235"/>
      <c r="L4235" s="83"/>
    </row>
    <row r="4236" spans="1:12" x14ac:dyDescent="0.3">
      <c r="A4236" s="77" t="s">
        <v>9234</v>
      </c>
      <c r="B4236" s="77" t="s">
        <v>9235</v>
      </c>
      <c r="C4236" s="77" t="s">
        <v>908</v>
      </c>
      <c r="D4236" s="79"/>
      <c r="F4236" s="77" t="s">
        <v>908</v>
      </c>
      <c r="G4236" s="77" t="s">
        <v>9234</v>
      </c>
      <c r="I4236"/>
      <c r="L4236" s="83"/>
    </row>
    <row r="4237" spans="1:12" x14ac:dyDescent="0.3">
      <c r="A4237" s="77" t="s">
        <v>9236</v>
      </c>
      <c r="B4237" s="77" t="s">
        <v>9237</v>
      </c>
      <c r="C4237" s="77" t="s">
        <v>940</v>
      </c>
      <c r="D4237" s="79"/>
      <c r="F4237" s="77" t="s">
        <v>940</v>
      </c>
      <c r="G4237" s="77" t="s">
        <v>9236</v>
      </c>
      <c r="I4237"/>
      <c r="L4237" s="83"/>
    </row>
    <row r="4238" spans="1:12" x14ac:dyDescent="0.3">
      <c r="A4238" s="77" t="s">
        <v>9238</v>
      </c>
      <c r="B4238" s="77" t="s">
        <v>9239</v>
      </c>
      <c r="C4238" s="77" t="s">
        <v>695</v>
      </c>
      <c r="D4238" s="79"/>
      <c r="F4238" s="77" t="s">
        <v>695</v>
      </c>
      <c r="G4238" s="77" t="s">
        <v>9238</v>
      </c>
      <c r="I4238"/>
      <c r="L4238" s="83"/>
    </row>
    <row r="4239" spans="1:12" x14ac:dyDescent="0.3">
      <c r="A4239" s="77" t="s">
        <v>9240</v>
      </c>
      <c r="B4239" s="77" t="s">
        <v>9241</v>
      </c>
      <c r="C4239" s="77" t="s">
        <v>714</v>
      </c>
      <c r="D4239" s="79"/>
      <c r="F4239" s="77" t="s">
        <v>714</v>
      </c>
      <c r="G4239" s="77" t="s">
        <v>9240</v>
      </c>
      <c r="I4239"/>
      <c r="L4239" s="83"/>
    </row>
    <row r="4240" spans="1:12" x14ac:dyDescent="0.3">
      <c r="A4240" s="77" t="s">
        <v>9242</v>
      </c>
      <c r="B4240" s="77" t="s">
        <v>9243</v>
      </c>
      <c r="C4240" s="77" t="s">
        <v>766</v>
      </c>
      <c r="D4240" s="79"/>
      <c r="F4240" s="77" t="s">
        <v>766</v>
      </c>
      <c r="G4240" s="77" t="s">
        <v>9242</v>
      </c>
      <c r="I4240"/>
      <c r="L4240" s="83"/>
    </row>
    <row r="4241" spans="1:12" x14ac:dyDescent="0.3">
      <c r="A4241" s="77" t="s">
        <v>9244</v>
      </c>
      <c r="B4241" s="77" t="s">
        <v>9245</v>
      </c>
      <c r="C4241" s="77" t="s">
        <v>695</v>
      </c>
      <c r="D4241" s="79"/>
      <c r="F4241" s="77" t="s">
        <v>695</v>
      </c>
      <c r="G4241" s="77" t="s">
        <v>9244</v>
      </c>
      <c r="I4241"/>
      <c r="L4241" s="83"/>
    </row>
    <row r="4242" spans="1:12" x14ac:dyDescent="0.3">
      <c r="A4242" s="77" t="s">
        <v>9246</v>
      </c>
      <c r="B4242" s="77" t="s">
        <v>9247</v>
      </c>
      <c r="C4242" s="77" t="s">
        <v>714</v>
      </c>
      <c r="D4242" s="79"/>
      <c r="F4242" s="77" t="s">
        <v>714</v>
      </c>
      <c r="G4242" s="77" t="s">
        <v>9246</v>
      </c>
      <c r="I4242"/>
      <c r="L4242" s="83"/>
    </row>
    <row r="4243" spans="1:12" x14ac:dyDescent="0.3">
      <c r="A4243" s="77" t="s">
        <v>9248</v>
      </c>
      <c r="B4243" s="77" t="s">
        <v>9249</v>
      </c>
      <c r="C4243" s="77" t="s">
        <v>868</v>
      </c>
      <c r="D4243" s="79"/>
      <c r="F4243" s="77" t="s">
        <v>868</v>
      </c>
      <c r="G4243" s="77" t="s">
        <v>9248</v>
      </c>
      <c r="I4243"/>
      <c r="L4243" s="83"/>
    </row>
    <row r="4244" spans="1:12" x14ac:dyDescent="0.3">
      <c r="A4244" s="77" t="s">
        <v>9250</v>
      </c>
      <c r="B4244" s="77" t="s">
        <v>9251</v>
      </c>
      <c r="C4244" s="77" t="s">
        <v>671</v>
      </c>
      <c r="D4244" s="79"/>
      <c r="F4244" s="77" t="s">
        <v>671</v>
      </c>
      <c r="G4244" s="77" t="s">
        <v>9250</v>
      </c>
      <c r="I4244"/>
      <c r="L4244" s="83"/>
    </row>
    <row r="4245" spans="1:12" x14ac:dyDescent="0.3">
      <c r="A4245" s="77" t="s">
        <v>9252</v>
      </c>
      <c r="B4245" s="77" t="s">
        <v>9253</v>
      </c>
      <c r="C4245" s="77" t="s">
        <v>695</v>
      </c>
      <c r="D4245" s="79"/>
      <c r="F4245" s="77" t="s">
        <v>695</v>
      </c>
      <c r="G4245" s="77" t="s">
        <v>9252</v>
      </c>
      <c r="I4245"/>
      <c r="L4245" s="83"/>
    </row>
    <row r="4246" spans="1:12" x14ac:dyDescent="0.3">
      <c r="A4246" s="77" t="s">
        <v>9254</v>
      </c>
      <c r="B4246" s="77" t="s">
        <v>9255</v>
      </c>
      <c r="C4246" s="77" t="s">
        <v>850</v>
      </c>
      <c r="D4246" s="79"/>
      <c r="F4246" s="77" t="s">
        <v>850</v>
      </c>
      <c r="G4246" s="77" t="s">
        <v>9254</v>
      </c>
      <c r="I4246"/>
      <c r="L4246" s="83"/>
    </row>
    <row r="4247" spans="1:12" x14ac:dyDescent="0.3">
      <c r="A4247" s="77" t="s">
        <v>9256</v>
      </c>
      <c r="B4247" s="77" t="s">
        <v>9257</v>
      </c>
      <c r="C4247" s="77" t="s">
        <v>868</v>
      </c>
      <c r="D4247" s="79"/>
      <c r="F4247" s="77" t="s">
        <v>868</v>
      </c>
      <c r="G4247" s="77" t="s">
        <v>9256</v>
      </c>
      <c r="I4247"/>
      <c r="L4247" s="83"/>
    </row>
    <row r="4248" spans="1:12" x14ac:dyDescent="0.3">
      <c r="A4248" s="77" t="s">
        <v>9258</v>
      </c>
      <c r="B4248" s="77" t="s">
        <v>9259</v>
      </c>
      <c r="C4248" s="77" t="s">
        <v>725</v>
      </c>
      <c r="D4248" s="79"/>
      <c r="F4248" s="77" t="s">
        <v>725</v>
      </c>
      <c r="G4248" s="77" t="s">
        <v>9258</v>
      </c>
      <c r="I4248"/>
      <c r="L4248" s="83"/>
    </row>
    <row r="4249" spans="1:12" x14ac:dyDescent="0.3">
      <c r="A4249" s="77" t="s">
        <v>9260</v>
      </c>
      <c r="B4249" s="77" t="s">
        <v>9261</v>
      </c>
      <c r="C4249" s="77" t="s">
        <v>671</v>
      </c>
      <c r="D4249" s="79"/>
      <c r="F4249" s="77" t="s">
        <v>671</v>
      </c>
      <c r="G4249" s="77" t="s">
        <v>9260</v>
      </c>
      <c r="I4249"/>
      <c r="L4249" s="83"/>
    </row>
    <row r="4250" spans="1:12" x14ac:dyDescent="0.3">
      <c r="A4250" s="77" t="s">
        <v>9262</v>
      </c>
      <c r="B4250" s="77" t="s">
        <v>9263</v>
      </c>
      <c r="C4250" s="77" t="s">
        <v>740</v>
      </c>
      <c r="D4250" s="79"/>
      <c r="F4250" s="77" t="s">
        <v>740</v>
      </c>
      <c r="G4250" s="77" t="s">
        <v>9262</v>
      </c>
      <c r="I4250"/>
      <c r="L4250" s="83"/>
    </row>
    <row r="4251" spans="1:12" x14ac:dyDescent="0.3">
      <c r="A4251" s="77" t="s">
        <v>9264</v>
      </c>
      <c r="B4251" s="77" t="s">
        <v>9265</v>
      </c>
      <c r="C4251" s="77" t="s">
        <v>695</v>
      </c>
      <c r="D4251" s="79"/>
      <c r="F4251" s="77" t="s">
        <v>695</v>
      </c>
      <c r="G4251" s="77" t="s">
        <v>9264</v>
      </c>
      <c r="I4251"/>
      <c r="L4251" s="83"/>
    </row>
    <row r="4252" spans="1:12" x14ac:dyDescent="0.3">
      <c r="A4252" s="77" t="s">
        <v>9266</v>
      </c>
      <c r="B4252" s="77" t="s">
        <v>9267</v>
      </c>
      <c r="C4252" s="77" t="s">
        <v>846</v>
      </c>
      <c r="D4252" s="79"/>
      <c r="F4252" s="77" t="s">
        <v>846</v>
      </c>
      <c r="G4252" s="77" t="s">
        <v>9266</v>
      </c>
      <c r="I4252"/>
      <c r="L4252" s="83"/>
    </row>
    <row r="4253" spans="1:12" x14ac:dyDescent="0.3">
      <c r="A4253" s="77" t="s">
        <v>9268</v>
      </c>
      <c r="B4253" s="77" t="s">
        <v>9269</v>
      </c>
      <c r="C4253" s="77" t="s">
        <v>671</v>
      </c>
      <c r="D4253" s="79"/>
      <c r="F4253" s="77" t="s">
        <v>671</v>
      </c>
      <c r="G4253" s="77" t="s">
        <v>9268</v>
      </c>
      <c r="I4253"/>
      <c r="L4253" s="83"/>
    </row>
    <row r="4254" spans="1:12" x14ac:dyDescent="0.3">
      <c r="A4254" s="77" t="s">
        <v>9270</v>
      </c>
      <c r="B4254" s="77" t="s">
        <v>9271</v>
      </c>
      <c r="C4254" s="77" t="s">
        <v>868</v>
      </c>
      <c r="D4254" s="79"/>
      <c r="F4254" s="77" t="s">
        <v>868</v>
      </c>
      <c r="G4254" s="77" t="s">
        <v>9270</v>
      </c>
      <c r="I4254"/>
      <c r="L4254" s="83"/>
    </row>
    <row r="4255" spans="1:12" x14ac:dyDescent="0.3">
      <c r="A4255" s="77" t="s">
        <v>9272</v>
      </c>
      <c r="B4255" s="77" t="s">
        <v>9273</v>
      </c>
      <c r="C4255" s="77" t="s">
        <v>714</v>
      </c>
      <c r="D4255" s="79"/>
      <c r="F4255" s="77" t="s">
        <v>714</v>
      </c>
      <c r="G4255" s="77" t="s">
        <v>9272</v>
      </c>
      <c r="I4255"/>
      <c r="L4255" s="83"/>
    </row>
    <row r="4256" spans="1:12" x14ac:dyDescent="0.3">
      <c r="A4256" s="77" t="s">
        <v>9274</v>
      </c>
      <c r="B4256" s="77" t="s">
        <v>9275</v>
      </c>
      <c r="C4256" s="77" t="s">
        <v>714</v>
      </c>
      <c r="D4256" s="79"/>
      <c r="F4256" s="77" t="s">
        <v>714</v>
      </c>
      <c r="G4256" s="77" t="s">
        <v>9274</v>
      </c>
      <c r="I4256"/>
      <c r="L4256" s="83"/>
    </row>
    <row r="4257" spans="1:12" x14ac:dyDescent="0.3">
      <c r="A4257" s="77" t="s">
        <v>9276</v>
      </c>
      <c r="B4257" s="77" t="s">
        <v>9277</v>
      </c>
      <c r="C4257" s="77" t="s">
        <v>707</v>
      </c>
      <c r="D4257" s="79"/>
      <c r="F4257" s="77" t="s">
        <v>707</v>
      </c>
      <c r="G4257" s="77" t="s">
        <v>9276</v>
      </c>
      <c r="I4257"/>
      <c r="L4257" s="83"/>
    </row>
    <row r="4258" spans="1:12" x14ac:dyDescent="0.3">
      <c r="A4258" s="77" t="s">
        <v>9278</v>
      </c>
      <c r="B4258" s="77" t="s">
        <v>9279</v>
      </c>
      <c r="C4258" s="77" t="s">
        <v>714</v>
      </c>
      <c r="D4258" s="79"/>
      <c r="F4258" s="77" t="s">
        <v>714</v>
      </c>
      <c r="G4258" s="77" t="s">
        <v>9278</v>
      </c>
      <c r="I4258"/>
      <c r="L4258" s="83"/>
    </row>
    <row r="4259" spans="1:12" x14ac:dyDescent="0.3">
      <c r="A4259" s="77" t="s">
        <v>9280</v>
      </c>
      <c r="B4259" s="77" t="s">
        <v>9281</v>
      </c>
      <c r="C4259" s="77" t="s">
        <v>953</v>
      </c>
      <c r="D4259" s="79"/>
      <c r="F4259" s="77" t="s">
        <v>953</v>
      </c>
      <c r="G4259" s="77" t="s">
        <v>9280</v>
      </c>
      <c r="I4259"/>
      <c r="L4259" s="83"/>
    </row>
    <row r="4260" spans="1:12" x14ac:dyDescent="0.3">
      <c r="A4260" s="77" t="s">
        <v>9282</v>
      </c>
      <c r="B4260" s="77" t="s">
        <v>9283</v>
      </c>
      <c r="C4260" s="77" t="s">
        <v>682</v>
      </c>
      <c r="D4260" s="79"/>
      <c r="F4260" s="77" t="s">
        <v>682</v>
      </c>
      <c r="G4260" s="77" t="s">
        <v>9282</v>
      </c>
      <c r="I4260"/>
      <c r="L4260" s="83"/>
    </row>
    <row r="4261" spans="1:12" x14ac:dyDescent="0.3">
      <c r="A4261" s="77" t="s">
        <v>9284</v>
      </c>
      <c r="B4261" s="77" t="s">
        <v>9285</v>
      </c>
      <c r="C4261" s="77" t="s">
        <v>868</v>
      </c>
      <c r="D4261" s="79"/>
      <c r="F4261" s="77" t="s">
        <v>868</v>
      </c>
      <c r="G4261" s="77" t="s">
        <v>9284</v>
      </c>
      <c r="I4261"/>
      <c r="L4261" s="83"/>
    </row>
    <row r="4262" spans="1:12" x14ac:dyDescent="0.3">
      <c r="A4262" s="77" t="s">
        <v>9286</v>
      </c>
      <c r="B4262" s="77" t="s">
        <v>9287</v>
      </c>
      <c r="C4262" s="77" t="s">
        <v>695</v>
      </c>
      <c r="D4262" s="79"/>
      <c r="F4262" s="77" t="s">
        <v>695</v>
      </c>
      <c r="G4262" s="77" t="s">
        <v>9286</v>
      </c>
      <c r="I4262"/>
      <c r="L4262" s="83"/>
    </row>
    <row r="4263" spans="1:12" x14ac:dyDescent="0.3">
      <c r="A4263" s="77" t="s">
        <v>9288</v>
      </c>
      <c r="B4263" s="77" t="s">
        <v>9289</v>
      </c>
      <c r="C4263" s="77" t="s">
        <v>868</v>
      </c>
      <c r="D4263" s="79"/>
      <c r="F4263" s="77" t="s">
        <v>868</v>
      </c>
      <c r="G4263" s="77" t="s">
        <v>9288</v>
      </c>
      <c r="I4263"/>
      <c r="L4263" s="83"/>
    </row>
    <row r="4264" spans="1:12" x14ac:dyDescent="0.3">
      <c r="A4264" s="77" t="s">
        <v>9290</v>
      </c>
      <c r="B4264" s="77" t="s">
        <v>9291</v>
      </c>
      <c r="C4264" s="77" t="s">
        <v>671</v>
      </c>
      <c r="D4264" s="79"/>
      <c r="F4264" s="77" t="s">
        <v>671</v>
      </c>
      <c r="G4264" s="77" t="s">
        <v>9290</v>
      </c>
      <c r="I4264"/>
      <c r="L4264" s="83"/>
    </row>
    <row r="4265" spans="1:12" x14ac:dyDescent="0.3">
      <c r="A4265" s="77" t="s">
        <v>9292</v>
      </c>
      <c r="B4265" s="77" t="s">
        <v>9293</v>
      </c>
      <c r="C4265" s="77" t="s">
        <v>714</v>
      </c>
      <c r="D4265" s="79"/>
      <c r="F4265" s="77" t="s">
        <v>714</v>
      </c>
      <c r="G4265" s="77" t="s">
        <v>9292</v>
      </c>
      <c r="I4265"/>
      <c r="L4265" s="83"/>
    </row>
    <row r="4266" spans="1:12" x14ac:dyDescent="0.3">
      <c r="A4266" s="77" t="s">
        <v>9294</v>
      </c>
      <c r="B4266" s="77" t="s">
        <v>9295</v>
      </c>
      <c r="C4266" s="77" t="s">
        <v>885</v>
      </c>
      <c r="D4266" s="79"/>
      <c r="F4266" s="77" t="s">
        <v>885</v>
      </c>
      <c r="G4266" s="77" t="s">
        <v>9294</v>
      </c>
      <c r="I4266"/>
      <c r="L4266" s="83"/>
    </row>
    <row r="4267" spans="1:12" x14ac:dyDescent="0.3">
      <c r="A4267" s="77" t="s">
        <v>9296</v>
      </c>
      <c r="B4267" s="77" t="s">
        <v>9297</v>
      </c>
      <c r="C4267" s="77" t="s">
        <v>940</v>
      </c>
      <c r="D4267" s="79"/>
      <c r="F4267" s="77" t="s">
        <v>940</v>
      </c>
      <c r="G4267" s="77" t="s">
        <v>9296</v>
      </c>
      <c r="I4267"/>
      <c r="L4267" s="83"/>
    </row>
    <row r="4268" spans="1:12" x14ac:dyDescent="0.3">
      <c r="A4268" s="77" t="s">
        <v>9298</v>
      </c>
      <c r="B4268" s="77" t="s">
        <v>9299</v>
      </c>
      <c r="C4268" s="77" t="s">
        <v>960</v>
      </c>
      <c r="D4268" s="79"/>
      <c r="F4268" s="77" t="s">
        <v>960</v>
      </c>
      <c r="G4268" s="77" t="s">
        <v>9298</v>
      </c>
      <c r="I4268"/>
      <c r="L4268" s="83"/>
    </row>
    <row r="4269" spans="1:12" x14ac:dyDescent="0.3">
      <c r="A4269" s="77" t="s">
        <v>9300</v>
      </c>
      <c r="B4269" s="77" t="s">
        <v>9301</v>
      </c>
      <c r="C4269" s="77" t="s">
        <v>671</v>
      </c>
      <c r="D4269" s="79"/>
      <c r="F4269" s="77" t="s">
        <v>671</v>
      </c>
      <c r="G4269" s="77" t="s">
        <v>9300</v>
      </c>
      <c r="I4269"/>
      <c r="L4269" s="83"/>
    </row>
    <row r="4270" spans="1:12" x14ac:dyDescent="0.3">
      <c r="A4270" s="77" t="s">
        <v>9302</v>
      </c>
      <c r="B4270" s="77" t="s">
        <v>9303</v>
      </c>
      <c r="C4270" s="77" t="s">
        <v>773</v>
      </c>
      <c r="D4270" s="79"/>
      <c r="F4270" s="77" t="s">
        <v>773</v>
      </c>
      <c r="G4270" s="77" t="s">
        <v>9302</v>
      </c>
      <c r="I4270"/>
      <c r="L4270" s="83"/>
    </row>
    <row r="4271" spans="1:12" x14ac:dyDescent="0.3">
      <c r="A4271" s="77" t="s">
        <v>9304</v>
      </c>
      <c r="B4271" s="77" t="s">
        <v>9305</v>
      </c>
      <c r="C4271" s="77" t="s">
        <v>766</v>
      </c>
      <c r="D4271" s="79"/>
      <c r="F4271" s="77" t="s">
        <v>766</v>
      </c>
      <c r="G4271" s="77" t="s">
        <v>9304</v>
      </c>
      <c r="I4271"/>
      <c r="L4271" s="83"/>
    </row>
    <row r="4272" spans="1:12" x14ac:dyDescent="0.3">
      <c r="A4272" s="77" t="s">
        <v>9306</v>
      </c>
      <c r="B4272" s="77" t="s">
        <v>9307</v>
      </c>
      <c r="C4272" s="77" t="s">
        <v>766</v>
      </c>
      <c r="D4272" s="79"/>
      <c r="F4272" s="77" t="s">
        <v>766</v>
      </c>
      <c r="G4272" s="77" t="s">
        <v>9306</v>
      </c>
      <c r="I4272"/>
      <c r="L4272" s="83"/>
    </row>
    <row r="4273" spans="1:12" x14ac:dyDescent="0.3">
      <c r="A4273" s="77" t="s">
        <v>9308</v>
      </c>
      <c r="B4273" s="77" t="s">
        <v>9309</v>
      </c>
      <c r="C4273" s="77" t="s">
        <v>714</v>
      </c>
      <c r="D4273" s="79"/>
      <c r="F4273" s="77" t="s">
        <v>714</v>
      </c>
      <c r="G4273" s="77" t="s">
        <v>9308</v>
      </c>
      <c r="I4273"/>
      <c r="L4273" s="83"/>
    </row>
    <row r="4274" spans="1:12" x14ac:dyDescent="0.3">
      <c r="A4274" s="77" t="s">
        <v>9310</v>
      </c>
      <c r="B4274" s="77" t="s">
        <v>9311</v>
      </c>
      <c r="C4274" s="77" t="s">
        <v>743</v>
      </c>
      <c r="D4274" s="79"/>
      <c r="F4274" s="77" t="s">
        <v>743</v>
      </c>
      <c r="G4274" s="77" t="s">
        <v>9310</v>
      </c>
      <c r="I4274"/>
      <c r="L4274" s="83"/>
    </row>
    <row r="4275" spans="1:12" x14ac:dyDescent="0.3">
      <c r="A4275" s="77" t="s">
        <v>9312</v>
      </c>
      <c r="B4275" s="77" t="s">
        <v>9313</v>
      </c>
      <c r="C4275" s="77" t="s">
        <v>794</v>
      </c>
      <c r="D4275" s="79"/>
      <c r="F4275" s="77" t="s">
        <v>794</v>
      </c>
      <c r="G4275" s="77" t="s">
        <v>9312</v>
      </c>
      <c r="I4275"/>
      <c r="L4275" s="83"/>
    </row>
    <row r="4276" spans="1:12" x14ac:dyDescent="0.3">
      <c r="A4276" s="77" t="s">
        <v>9314</v>
      </c>
      <c r="B4276" s="77" t="s">
        <v>9315</v>
      </c>
      <c r="C4276" s="77" t="s">
        <v>714</v>
      </c>
      <c r="D4276" s="79"/>
      <c r="F4276" s="77" t="s">
        <v>714</v>
      </c>
      <c r="G4276" s="77" t="s">
        <v>9314</v>
      </c>
      <c r="I4276"/>
      <c r="L4276" s="83"/>
    </row>
    <row r="4277" spans="1:12" x14ac:dyDescent="0.3">
      <c r="A4277" s="77" t="s">
        <v>9316</v>
      </c>
      <c r="B4277" s="77" t="s">
        <v>9317</v>
      </c>
      <c r="C4277" s="77" t="s">
        <v>797</v>
      </c>
      <c r="D4277" s="79"/>
      <c r="F4277" s="77" t="s">
        <v>797</v>
      </c>
      <c r="G4277" s="77" t="s">
        <v>9316</v>
      </c>
      <c r="I4277"/>
      <c r="L4277" s="83"/>
    </row>
    <row r="4278" spans="1:12" x14ac:dyDescent="0.3">
      <c r="A4278" s="77" t="s">
        <v>9318</v>
      </c>
      <c r="B4278" s="77" t="s">
        <v>9319</v>
      </c>
      <c r="C4278" s="77" t="s">
        <v>714</v>
      </c>
      <c r="D4278" s="79"/>
      <c r="F4278" s="77" t="s">
        <v>714</v>
      </c>
      <c r="G4278" s="77" t="s">
        <v>9318</v>
      </c>
      <c r="I4278"/>
      <c r="L4278" s="83"/>
    </row>
    <row r="4279" spans="1:12" x14ac:dyDescent="0.3">
      <c r="A4279" s="77" t="s">
        <v>9320</v>
      </c>
      <c r="B4279" s="77" t="s">
        <v>9321</v>
      </c>
      <c r="C4279" s="77" t="s">
        <v>809</v>
      </c>
      <c r="D4279" s="79"/>
      <c r="F4279" s="77" t="s">
        <v>809</v>
      </c>
      <c r="G4279" s="77" t="s">
        <v>9320</v>
      </c>
      <c r="I4279"/>
      <c r="L4279" s="83"/>
    </row>
    <row r="4280" spans="1:12" x14ac:dyDescent="0.3">
      <c r="A4280" s="77" t="s">
        <v>9322</v>
      </c>
      <c r="B4280" s="77" t="s">
        <v>9323</v>
      </c>
      <c r="C4280" s="77" t="s">
        <v>953</v>
      </c>
      <c r="D4280" s="79"/>
      <c r="F4280" s="77" t="s">
        <v>953</v>
      </c>
      <c r="G4280" s="77" t="s">
        <v>9322</v>
      </c>
      <c r="I4280"/>
      <c r="L4280" s="83"/>
    </row>
    <row r="4281" spans="1:12" x14ac:dyDescent="0.3">
      <c r="A4281" s="77" t="s">
        <v>9324</v>
      </c>
      <c r="B4281" s="77" t="s">
        <v>9325</v>
      </c>
      <c r="C4281" s="77" t="s">
        <v>695</v>
      </c>
      <c r="D4281" s="79"/>
      <c r="F4281" s="77" t="s">
        <v>695</v>
      </c>
      <c r="G4281" s="77" t="s">
        <v>9324</v>
      </c>
      <c r="I4281"/>
      <c r="L4281" s="83"/>
    </row>
    <row r="4282" spans="1:12" x14ac:dyDescent="0.3">
      <c r="A4282" s="77" t="s">
        <v>9326</v>
      </c>
      <c r="B4282" s="77" t="s">
        <v>9327</v>
      </c>
      <c r="C4282" s="77" t="s">
        <v>722</v>
      </c>
      <c r="D4282" s="79"/>
      <c r="F4282" s="77" t="s">
        <v>722</v>
      </c>
      <c r="G4282" s="77" t="s">
        <v>9326</v>
      </c>
      <c r="I4282"/>
      <c r="L4282" s="83"/>
    </row>
    <row r="4283" spans="1:12" x14ac:dyDescent="0.3">
      <c r="A4283" s="77" t="s">
        <v>9328</v>
      </c>
      <c r="B4283" s="77" t="s">
        <v>9329</v>
      </c>
      <c r="C4283" s="77" t="s">
        <v>767</v>
      </c>
      <c r="D4283" s="79"/>
      <c r="F4283" s="77" t="s">
        <v>767</v>
      </c>
      <c r="G4283" s="77" t="s">
        <v>9328</v>
      </c>
      <c r="I4283"/>
      <c r="L4283" s="83"/>
    </row>
    <row r="4284" spans="1:12" x14ac:dyDescent="0.3">
      <c r="A4284" s="77" t="s">
        <v>9330</v>
      </c>
      <c r="B4284" s="77" t="s">
        <v>9331</v>
      </c>
      <c r="C4284" s="77" t="s">
        <v>671</v>
      </c>
      <c r="D4284" s="79"/>
      <c r="F4284" s="77" t="s">
        <v>671</v>
      </c>
      <c r="G4284" s="77" t="s">
        <v>9330</v>
      </c>
      <c r="I4284"/>
      <c r="L4284" s="83"/>
    </row>
    <row r="4285" spans="1:12" x14ac:dyDescent="0.3">
      <c r="A4285" s="77" t="s">
        <v>9332</v>
      </c>
      <c r="B4285" s="77" t="s">
        <v>9333</v>
      </c>
      <c r="C4285" s="77" t="s">
        <v>809</v>
      </c>
      <c r="D4285" s="79"/>
      <c r="F4285" s="77" t="s">
        <v>809</v>
      </c>
      <c r="G4285" s="77" t="s">
        <v>9332</v>
      </c>
      <c r="I4285"/>
      <c r="L4285" s="83"/>
    </row>
    <row r="4286" spans="1:12" x14ac:dyDescent="0.3">
      <c r="A4286" s="77" t="s">
        <v>9334</v>
      </c>
      <c r="B4286" s="77" t="s">
        <v>9335</v>
      </c>
      <c r="C4286" s="77" t="s">
        <v>711</v>
      </c>
      <c r="D4286" s="79"/>
      <c r="F4286" s="77" t="s">
        <v>711</v>
      </c>
      <c r="G4286" s="77" t="s">
        <v>9334</v>
      </c>
      <c r="I4286"/>
      <c r="L4286" s="83"/>
    </row>
    <row r="4287" spans="1:12" x14ac:dyDescent="0.3">
      <c r="A4287" s="77" t="s">
        <v>9336</v>
      </c>
      <c r="B4287" s="77" t="s">
        <v>9337</v>
      </c>
      <c r="C4287" s="77" t="s">
        <v>761</v>
      </c>
      <c r="D4287" s="79"/>
      <c r="F4287" s="77" t="s">
        <v>761</v>
      </c>
      <c r="G4287" s="77" t="s">
        <v>9336</v>
      </c>
      <c r="I4287"/>
      <c r="L4287" s="83"/>
    </row>
    <row r="4288" spans="1:12" x14ac:dyDescent="0.3">
      <c r="A4288" s="77" t="s">
        <v>9338</v>
      </c>
      <c r="B4288" s="77" t="s">
        <v>9339</v>
      </c>
      <c r="C4288" s="77" t="s">
        <v>733</v>
      </c>
      <c r="D4288" s="79"/>
      <c r="F4288" s="77" t="s">
        <v>733</v>
      </c>
      <c r="G4288" s="77" t="s">
        <v>9338</v>
      </c>
      <c r="I4288"/>
      <c r="L4288" s="83"/>
    </row>
    <row r="4289" spans="1:12" x14ac:dyDescent="0.3">
      <c r="A4289" s="77" t="s">
        <v>9340</v>
      </c>
      <c r="B4289" s="77" t="s">
        <v>9341</v>
      </c>
      <c r="C4289" s="77" t="s">
        <v>674</v>
      </c>
      <c r="D4289" s="79"/>
      <c r="F4289" s="77" t="s">
        <v>674</v>
      </c>
      <c r="G4289" s="77" t="s">
        <v>9340</v>
      </c>
      <c r="I4289"/>
      <c r="L4289" s="83"/>
    </row>
    <row r="4290" spans="1:12" x14ac:dyDescent="0.3">
      <c r="A4290" s="77" t="s">
        <v>9342</v>
      </c>
      <c r="B4290" s="77" t="s">
        <v>9343</v>
      </c>
      <c r="C4290" s="77" t="s">
        <v>729</v>
      </c>
      <c r="D4290" s="79"/>
      <c r="F4290" s="77" t="s">
        <v>729</v>
      </c>
      <c r="G4290" s="77" t="s">
        <v>9342</v>
      </c>
      <c r="I4290"/>
      <c r="L4290" s="83"/>
    </row>
    <row r="4291" spans="1:12" x14ac:dyDescent="0.3">
      <c r="A4291" s="77" t="s">
        <v>9344</v>
      </c>
      <c r="B4291" s="77" t="s">
        <v>9345</v>
      </c>
      <c r="C4291" s="77" t="s">
        <v>671</v>
      </c>
      <c r="D4291" s="79"/>
      <c r="F4291" s="77" t="s">
        <v>671</v>
      </c>
      <c r="G4291" s="77" t="s">
        <v>9344</v>
      </c>
      <c r="I4291"/>
      <c r="L4291" s="83"/>
    </row>
    <row r="4292" spans="1:12" x14ac:dyDescent="0.3">
      <c r="A4292" s="77" t="s">
        <v>9346</v>
      </c>
      <c r="B4292" s="77" t="s">
        <v>9347</v>
      </c>
      <c r="C4292" s="77" t="s">
        <v>729</v>
      </c>
      <c r="D4292" s="79"/>
      <c r="F4292" s="77" t="s">
        <v>729</v>
      </c>
      <c r="G4292" s="77" t="s">
        <v>9346</v>
      </c>
      <c r="I4292"/>
      <c r="L4292" s="83"/>
    </row>
    <row r="4293" spans="1:12" x14ac:dyDescent="0.3">
      <c r="A4293" s="77" t="s">
        <v>9348</v>
      </c>
      <c r="B4293" s="77" t="s">
        <v>9349</v>
      </c>
      <c r="C4293" s="77" t="s">
        <v>703</v>
      </c>
      <c r="D4293" s="79"/>
      <c r="F4293" s="77" t="s">
        <v>703</v>
      </c>
      <c r="G4293" s="77" t="s">
        <v>9348</v>
      </c>
      <c r="I4293"/>
      <c r="L4293" s="83"/>
    </row>
    <row r="4294" spans="1:12" x14ac:dyDescent="0.3">
      <c r="A4294" s="77" t="s">
        <v>9350</v>
      </c>
      <c r="B4294" s="77" t="s">
        <v>9351</v>
      </c>
      <c r="C4294" s="77" t="s">
        <v>863</v>
      </c>
      <c r="D4294" s="79"/>
      <c r="F4294" s="77" t="s">
        <v>863</v>
      </c>
      <c r="G4294" s="77" t="s">
        <v>9350</v>
      </c>
      <c r="I4294"/>
      <c r="L4294" s="83"/>
    </row>
    <row r="4295" spans="1:12" x14ac:dyDescent="0.3">
      <c r="A4295" s="77" t="s">
        <v>9352</v>
      </c>
      <c r="B4295" s="77" t="s">
        <v>9353</v>
      </c>
      <c r="C4295" s="77" t="s">
        <v>950</v>
      </c>
      <c r="D4295" s="79"/>
      <c r="F4295" s="77" t="s">
        <v>950</v>
      </c>
      <c r="G4295" s="77" t="s">
        <v>9352</v>
      </c>
      <c r="I4295"/>
      <c r="L4295" s="83"/>
    </row>
    <row r="4296" spans="1:12" x14ac:dyDescent="0.3">
      <c r="A4296" s="77" t="s">
        <v>9354</v>
      </c>
      <c r="B4296" s="77" t="s">
        <v>9355</v>
      </c>
      <c r="C4296" s="77" t="s">
        <v>683</v>
      </c>
      <c r="D4296" s="79"/>
      <c r="F4296" s="77" t="s">
        <v>683</v>
      </c>
      <c r="G4296" s="77" t="s">
        <v>9354</v>
      </c>
      <c r="I4296"/>
      <c r="L4296" s="83"/>
    </row>
    <row r="4297" spans="1:12" x14ac:dyDescent="0.3">
      <c r="A4297" s="77" t="s">
        <v>9356</v>
      </c>
      <c r="B4297" s="77" t="s">
        <v>9357</v>
      </c>
      <c r="C4297" s="77" t="s">
        <v>683</v>
      </c>
      <c r="D4297" s="79"/>
      <c r="F4297" s="77" t="s">
        <v>683</v>
      </c>
      <c r="G4297" s="77" t="s">
        <v>9356</v>
      </c>
      <c r="I4297"/>
      <c r="L4297" s="83"/>
    </row>
    <row r="4298" spans="1:12" x14ac:dyDescent="0.3">
      <c r="A4298" s="77" t="s">
        <v>9358</v>
      </c>
      <c r="B4298" s="77" t="s">
        <v>9359</v>
      </c>
      <c r="C4298" s="77" t="s">
        <v>675</v>
      </c>
      <c r="D4298" s="79"/>
      <c r="F4298" s="77" t="s">
        <v>675</v>
      </c>
      <c r="G4298" s="77" t="s">
        <v>9358</v>
      </c>
      <c r="I4298"/>
      <c r="L4298" s="83"/>
    </row>
    <row r="4299" spans="1:12" x14ac:dyDescent="0.3">
      <c r="A4299" s="77" t="s">
        <v>9360</v>
      </c>
      <c r="B4299" s="77" t="s">
        <v>9361</v>
      </c>
      <c r="C4299" s="77" t="s">
        <v>666</v>
      </c>
      <c r="D4299" s="79"/>
      <c r="F4299" s="77" t="s">
        <v>666</v>
      </c>
      <c r="G4299" s="77" t="s">
        <v>9360</v>
      </c>
      <c r="I4299"/>
      <c r="L4299" s="83"/>
    </row>
    <row r="4300" spans="1:12" x14ac:dyDescent="0.3">
      <c r="A4300" s="77" t="s">
        <v>9362</v>
      </c>
      <c r="B4300" s="77" t="s">
        <v>9363</v>
      </c>
      <c r="C4300" s="77" t="s">
        <v>682</v>
      </c>
      <c r="D4300" s="79"/>
      <c r="F4300" s="77" t="s">
        <v>682</v>
      </c>
      <c r="G4300" s="77" t="s">
        <v>9362</v>
      </c>
      <c r="I4300"/>
      <c r="L4300" s="83"/>
    </row>
    <row r="4301" spans="1:12" x14ac:dyDescent="0.3">
      <c r="A4301" s="77" t="s">
        <v>9364</v>
      </c>
      <c r="B4301" s="77" t="s">
        <v>9365</v>
      </c>
      <c r="C4301" s="77" t="s">
        <v>698</v>
      </c>
      <c r="D4301" s="79"/>
      <c r="F4301" s="77" t="s">
        <v>698</v>
      </c>
      <c r="G4301" s="77" t="s">
        <v>9364</v>
      </c>
      <c r="I4301"/>
      <c r="L4301" s="83"/>
    </row>
    <row r="4302" spans="1:12" x14ac:dyDescent="0.3">
      <c r="A4302" s="77" t="s">
        <v>9366</v>
      </c>
      <c r="B4302" s="77" t="s">
        <v>9367</v>
      </c>
      <c r="C4302" s="77" t="s">
        <v>714</v>
      </c>
      <c r="D4302" s="79"/>
      <c r="F4302" s="77" t="s">
        <v>714</v>
      </c>
      <c r="G4302" s="77" t="s">
        <v>9366</v>
      </c>
      <c r="I4302"/>
      <c r="L4302" s="83"/>
    </row>
    <row r="4303" spans="1:12" x14ac:dyDescent="0.3">
      <c r="A4303" s="77" t="s">
        <v>9368</v>
      </c>
      <c r="B4303" s="77" t="s">
        <v>9369</v>
      </c>
      <c r="C4303" s="77" t="s">
        <v>695</v>
      </c>
      <c r="D4303" s="79"/>
      <c r="F4303" s="77" t="s">
        <v>695</v>
      </c>
      <c r="G4303" s="77" t="s">
        <v>9368</v>
      </c>
      <c r="I4303"/>
      <c r="L4303" s="83"/>
    </row>
    <row r="4304" spans="1:12" x14ac:dyDescent="0.3">
      <c r="A4304" s="77" t="s">
        <v>9370</v>
      </c>
      <c r="B4304" s="77" t="s">
        <v>9371</v>
      </c>
      <c r="C4304" s="77" t="s">
        <v>671</v>
      </c>
      <c r="D4304" s="79"/>
      <c r="F4304" s="77" t="s">
        <v>671</v>
      </c>
      <c r="G4304" s="77" t="s">
        <v>9370</v>
      </c>
      <c r="I4304"/>
      <c r="L4304" s="83"/>
    </row>
    <row r="4305" spans="1:12" x14ac:dyDescent="0.3">
      <c r="A4305" s="77" t="s">
        <v>9372</v>
      </c>
      <c r="B4305" s="77" t="s">
        <v>9373</v>
      </c>
      <c r="C4305" s="77" t="s">
        <v>695</v>
      </c>
      <c r="D4305" s="79"/>
      <c r="F4305" s="77" t="s">
        <v>695</v>
      </c>
      <c r="G4305" s="77" t="s">
        <v>9372</v>
      </c>
      <c r="I4305"/>
      <c r="L4305" s="83"/>
    </row>
    <row r="4306" spans="1:12" x14ac:dyDescent="0.3">
      <c r="A4306" s="77" t="s">
        <v>9374</v>
      </c>
      <c r="B4306" s="77" t="s">
        <v>9375</v>
      </c>
      <c r="C4306" s="77" t="s">
        <v>740</v>
      </c>
      <c r="D4306" s="79"/>
      <c r="F4306" s="77" t="s">
        <v>740</v>
      </c>
      <c r="G4306" s="77" t="s">
        <v>9374</v>
      </c>
      <c r="I4306"/>
      <c r="L4306" s="83"/>
    </row>
    <row r="4307" spans="1:12" x14ac:dyDescent="0.3">
      <c r="A4307" s="77" t="s">
        <v>9376</v>
      </c>
      <c r="B4307" s="77" t="s">
        <v>9377</v>
      </c>
      <c r="C4307" s="77" t="s">
        <v>733</v>
      </c>
      <c r="D4307" s="79"/>
      <c r="F4307" s="77" t="s">
        <v>733</v>
      </c>
      <c r="G4307" s="77" t="s">
        <v>9376</v>
      </c>
      <c r="I4307"/>
      <c r="L4307" s="83"/>
    </row>
    <row r="4308" spans="1:12" x14ac:dyDescent="0.3">
      <c r="A4308" s="77" t="s">
        <v>9378</v>
      </c>
      <c r="B4308" s="77" t="s">
        <v>9379</v>
      </c>
      <c r="C4308" s="77" t="s">
        <v>919</v>
      </c>
      <c r="D4308" s="79"/>
      <c r="F4308" s="77" t="s">
        <v>919</v>
      </c>
      <c r="G4308" s="77" t="s">
        <v>9378</v>
      </c>
      <c r="I4308"/>
      <c r="L4308" s="83"/>
    </row>
    <row r="4309" spans="1:12" x14ac:dyDescent="0.3">
      <c r="A4309" s="77" t="s">
        <v>9380</v>
      </c>
      <c r="B4309" s="77" t="s">
        <v>9381</v>
      </c>
      <c r="C4309" s="77" t="s">
        <v>666</v>
      </c>
      <c r="D4309" s="79"/>
      <c r="F4309" s="77" t="s">
        <v>666</v>
      </c>
      <c r="G4309" s="77" t="s">
        <v>9380</v>
      </c>
      <c r="I4309"/>
      <c r="L4309" s="83"/>
    </row>
    <row r="4310" spans="1:12" x14ac:dyDescent="0.3">
      <c r="A4310" s="77" t="s">
        <v>9382</v>
      </c>
      <c r="B4310" s="77" t="s">
        <v>9383</v>
      </c>
      <c r="C4310" s="77" t="s">
        <v>809</v>
      </c>
      <c r="D4310" s="79"/>
      <c r="F4310" s="77" t="s">
        <v>809</v>
      </c>
      <c r="G4310" s="77" t="s">
        <v>9382</v>
      </c>
      <c r="I4310"/>
      <c r="L4310" s="83"/>
    </row>
    <row r="4311" spans="1:12" x14ac:dyDescent="0.3">
      <c r="A4311" s="77" t="s">
        <v>9384</v>
      </c>
      <c r="B4311" s="77" t="s">
        <v>9385</v>
      </c>
      <c r="C4311" s="77" t="s">
        <v>940</v>
      </c>
      <c r="D4311" s="79"/>
      <c r="F4311" s="77" t="s">
        <v>940</v>
      </c>
      <c r="G4311" s="77" t="s">
        <v>9384</v>
      </c>
      <c r="I4311"/>
      <c r="L4311" s="83"/>
    </row>
    <row r="4312" spans="1:12" x14ac:dyDescent="0.3">
      <c r="A4312" s="77" t="s">
        <v>9386</v>
      </c>
      <c r="B4312" s="77" t="s">
        <v>9387</v>
      </c>
      <c r="C4312" s="77" t="s">
        <v>699</v>
      </c>
      <c r="D4312" s="79"/>
      <c r="F4312" s="77" t="s">
        <v>699</v>
      </c>
      <c r="G4312" s="77" t="s">
        <v>9386</v>
      </c>
      <c r="I4312"/>
      <c r="L4312" s="83"/>
    </row>
    <row r="4313" spans="1:12" x14ac:dyDescent="0.3">
      <c r="A4313" s="77" t="s">
        <v>9388</v>
      </c>
      <c r="B4313" s="77" t="s">
        <v>9389</v>
      </c>
      <c r="C4313" s="77" t="s">
        <v>783</v>
      </c>
      <c r="D4313" s="79"/>
      <c r="F4313" s="77" t="s">
        <v>783</v>
      </c>
      <c r="G4313" s="77" t="s">
        <v>9388</v>
      </c>
      <c r="I4313"/>
      <c r="L4313" s="83"/>
    </row>
    <row r="4314" spans="1:12" x14ac:dyDescent="0.3">
      <c r="A4314" s="77" t="s">
        <v>9390</v>
      </c>
      <c r="B4314" s="77" t="s">
        <v>9391</v>
      </c>
      <c r="C4314" s="77" t="s">
        <v>809</v>
      </c>
      <c r="D4314" s="79"/>
      <c r="F4314" s="77" t="s">
        <v>809</v>
      </c>
      <c r="G4314" s="77" t="s">
        <v>9390</v>
      </c>
      <c r="I4314"/>
      <c r="L4314" s="83"/>
    </row>
    <row r="4315" spans="1:12" x14ac:dyDescent="0.3">
      <c r="A4315" s="77" t="s">
        <v>9392</v>
      </c>
      <c r="B4315" s="77" t="s">
        <v>9393</v>
      </c>
      <c r="C4315" s="77" t="s">
        <v>718</v>
      </c>
      <c r="D4315" s="79"/>
      <c r="F4315" s="77" t="s">
        <v>718</v>
      </c>
      <c r="G4315" s="77" t="s">
        <v>9392</v>
      </c>
      <c r="I4315"/>
      <c r="L4315" s="83"/>
    </row>
    <row r="4316" spans="1:12" x14ac:dyDescent="0.3">
      <c r="A4316" s="77" t="s">
        <v>9394</v>
      </c>
      <c r="B4316" s="77" t="s">
        <v>9395</v>
      </c>
      <c r="C4316" s="77" t="s">
        <v>678</v>
      </c>
      <c r="D4316" s="79"/>
      <c r="F4316" s="77" t="s">
        <v>678</v>
      </c>
      <c r="G4316" s="77" t="s">
        <v>9394</v>
      </c>
      <c r="I4316"/>
      <c r="L4316" s="83"/>
    </row>
    <row r="4317" spans="1:12" x14ac:dyDescent="0.3">
      <c r="A4317" s="77" t="s">
        <v>9396</v>
      </c>
      <c r="B4317" s="77" t="s">
        <v>9397</v>
      </c>
      <c r="C4317" s="77" t="s">
        <v>671</v>
      </c>
      <c r="D4317" s="79"/>
      <c r="F4317" s="77" t="s">
        <v>671</v>
      </c>
      <c r="G4317" s="77" t="s">
        <v>9396</v>
      </c>
      <c r="I4317"/>
      <c r="L4317" s="83"/>
    </row>
    <row r="4318" spans="1:12" x14ac:dyDescent="0.3">
      <c r="A4318" s="77" t="s">
        <v>9398</v>
      </c>
      <c r="B4318" s="77" t="s">
        <v>9399</v>
      </c>
      <c r="C4318" s="77" t="s">
        <v>671</v>
      </c>
      <c r="D4318" s="79"/>
      <c r="F4318" s="77" t="s">
        <v>671</v>
      </c>
      <c r="G4318" s="77" t="s">
        <v>9398</v>
      </c>
      <c r="I4318"/>
      <c r="L4318" s="83"/>
    </row>
    <row r="4319" spans="1:12" x14ac:dyDescent="0.3">
      <c r="A4319" s="77" t="s">
        <v>9400</v>
      </c>
      <c r="B4319" s="77" t="s">
        <v>9401</v>
      </c>
      <c r="C4319" s="77" t="s">
        <v>714</v>
      </c>
      <c r="D4319" s="79"/>
      <c r="F4319" s="77" t="s">
        <v>714</v>
      </c>
      <c r="G4319" s="77" t="s">
        <v>9400</v>
      </c>
      <c r="I4319"/>
      <c r="L4319" s="83"/>
    </row>
    <row r="4320" spans="1:12" x14ac:dyDescent="0.3">
      <c r="A4320" s="77" t="s">
        <v>9402</v>
      </c>
      <c r="B4320" s="77" t="s">
        <v>9403</v>
      </c>
      <c r="C4320" s="77" t="s">
        <v>714</v>
      </c>
      <c r="D4320" s="79"/>
      <c r="F4320" s="77" t="s">
        <v>714</v>
      </c>
      <c r="G4320" s="77" t="s">
        <v>9402</v>
      </c>
      <c r="I4320"/>
      <c r="L4320" s="83"/>
    </row>
    <row r="4321" spans="1:12" x14ac:dyDescent="0.3">
      <c r="A4321" s="77" t="s">
        <v>9404</v>
      </c>
      <c r="B4321" s="77" t="s">
        <v>9405</v>
      </c>
      <c r="C4321" s="77" t="s">
        <v>695</v>
      </c>
      <c r="D4321" s="79"/>
      <c r="F4321" s="77" t="s">
        <v>695</v>
      </c>
      <c r="G4321" s="77" t="s">
        <v>9404</v>
      </c>
      <c r="I4321"/>
      <c r="L4321" s="83"/>
    </row>
    <row r="4322" spans="1:12" x14ac:dyDescent="0.3">
      <c r="A4322" s="77" t="s">
        <v>9406</v>
      </c>
      <c r="B4322" s="77" t="s">
        <v>9407</v>
      </c>
      <c r="C4322" s="77" t="s">
        <v>868</v>
      </c>
      <c r="D4322" s="79"/>
      <c r="F4322" s="77" t="s">
        <v>868</v>
      </c>
      <c r="G4322" s="77" t="s">
        <v>9406</v>
      </c>
      <c r="I4322"/>
      <c r="L4322" s="83"/>
    </row>
    <row r="4323" spans="1:12" x14ac:dyDescent="0.3">
      <c r="A4323" s="77" t="s">
        <v>9408</v>
      </c>
      <c r="B4323" s="77" t="s">
        <v>9409</v>
      </c>
      <c r="C4323" s="77" t="s">
        <v>698</v>
      </c>
      <c r="D4323" s="79"/>
      <c r="F4323" s="77" t="s">
        <v>698</v>
      </c>
      <c r="G4323" s="77" t="s">
        <v>9408</v>
      </c>
      <c r="I4323"/>
      <c r="L4323" s="83"/>
    </row>
    <row r="4324" spans="1:12" x14ac:dyDescent="0.3">
      <c r="A4324" s="77" t="s">
        <v>9410</v>
      </c>
      <c r="B4324" s="77" t="s">
        <v>9411</v>
      </c>
      <c r="C4324" s="77" t="s">
        <v>868</v>
      </c>
      <c r="D4324" s="79"/>
      <c r="F4324" s="77" t="s">
        <v>868</v>
      </c>
      <c r="G4324" s="77" t="s">
        <v>9410</v>
      </c>
      <c r="I4324"/>
      <c r="L4324" s="83"/>
    </row>
    <row r="4325" spans="1:12" x14ac:dyDescent="0.3">
      <c r="A4325" s="77" t="s">
        <v>9412</v>
      </c>
      <c r="B4325" s="77" t="s">
        <v>9413</v>
      </c>
      <c r="C4325" s="77" t="s">
        <v>667</v>
      </c>
      <c r="D4325" s="79"/>
      <c r="F4325" s="77" t="s">
        <v>667</v>
      </c>
      <c r="G4325" s="77" t="s">
        <v>9412</v>
      </c>
      <c r="I4325"/>
      <c r="L4325" s="83"/>
    </row>
    <row r="4326" spans="1:12" x14ac:dyDescent="0.3">
      <c r="A4326" s="77" t="s">
        <v>9414</v>
      </c>
      <c r="B4326" s="77" t="s">
        <v>9415</v>
      </c>
      <c r="C4326" s="77" t="s">
        <v>683</v>
      </c>
      <c r="D4326" s="79"/>
      <c r="F4326" s="77" t="s">
        <v>683</v>
      </c>
      <c r="G4326" s="77" t="s">
        <v>9414</v>
      </c>
      <c r="I4326"/>
      <c r="L4326" s="83"/>
    </row>
    <row r="4327" spans="1:12" x14ac:dyDescent="0.3">
      <c r="A4327" s="77" t="s">
        <v>9416</v>
      </c>
      <c r="B4327" s="77" t="s">
        <v>9417</v>
      </c>
      <c r="C4327" s="77" t="s">
        <v>840</v>
      </c>
      <c r="D4327" s="79"/>
      <c r="F4327" s="77" t="s">
        <v>840</v>
      </c>
      <c r="G4327" s="77" t="s">
        <v>9416</v>
      </c>
      <c r="I4327"/>
      <c r="L4327" s="83"/>
    </row>
    <row r="4328" spans="1:12" x14ac:dyDescent="0.3">
      <c r="A4328" s="77" t="s">
        <v>9418</v>
      </c>
      <c r="B4328" s="77" t="s">
        <v>9419</v>
      </c>
      <c r="C4328" s="77" t="s">
        <v>868</v>
      </c>
      <c r="D4328" s="79"/>
      <c r="F4328" s="77" t="s">
        <v>868</v>
      </c>
      <c r="G4328" s="77" t="s">
        <v>9418</v>
      </c>
      <c r="I4328"/>
      <c r="L4328" s="83"/>
    </row>
    <row r="4329" spans="1:12" x14ac:dyDescent="0.3">
      <c r="A4329" s="77" t="s">
        <v>9420</v>
      </c>
      <c r="B4329" s="77" t="s">
        <v>9421</v>
      </c>
      <c r="C4329" s="77" t="s">
        <v>804</v>
      </c>
      <c r="D4329" s="79"/>
      <c r="F4329" s="77" t="s">
        <v>804</v>
      </c>
      <c r="G4329" s="77" t="s">
        <v>9420</v>
      </c>
      <c r="I4329"/>
      <c r="L4329" s="83"/>
    </row>
    <row r="4330" spans="1:12" x14ac:dyDescent="0.3">
      <c r="A4330" s="77" t="s">
        <v>9422</v>
      </c>
      <c r="B4330" s="77" t="s">
        <v>9423</v>
      </c>
      <c r="C4330" s="77" t="s">
        <v>893</v>
      </c>
      <c r="D4330" s="79"/>
      <c r="F4330" s="77" t="s">
        <v>893</v>
      </c>
      <c r="G4330" s="77" t="s">
        <v>9422</v>
      </c>
      <c r="I4330"/>
      <c r="L4330" s="83"/>
    </row>
    <row r="4331" spans="1:12" x14ac:dyDescent="0.3">
      <c r="A4331" s="77" t="s">
        <v>9424</v>
      </c>
      <c r="B4331" s="77" t="s">
        <v>9425</v>
      </c>
      <c r="C4331" s="77" t="s">
        <v>761</v>
      </c>
      <c r="D4331" s="79"/>
      <c r="F4331" s="77" t="s">
        <v>761</v>
      </c>
      <c r="G4331" s="77" t="s">
        <v>9424</v>
      </c>
      <c r="I4331"/>
      <c r="L4331" s="83"/>
    </row>
    <row r="4332" spans="1:12" x14ac:dyDescent="0.3">
      <c r="A4332" s="77" t="s">
        <v>9426</v>
      </c>
      <c r="B4332" s="77" t="s">
        <v>9427</v>
      </c>
      <c r="C4332" s="77" t="s">
        <v>868</v>
      </c>
      <c r="D4332" s="79"/>
      <c r="F4332" s="77" t="s">
        <v>868</v>
      </c>
      <c r="G4332" s="77" t="s">
        <v>9426</v>
      </c>
      <c r="I4332"/>
      <c r="L4332" s="83"/>
    </row>
    <row r="4333" spans="1:12" x14ac:dyDescent="0.3">
      <c r="A4333" s="77" t="s">
        <v>9428</v>
      </c>
      <c r="B4333" s="77" t="s">
        <v>9429</v>
      </c>
      <c r="C4333" s="77" t="s">
        <v>694</v>
      </c>
      <c r="D4333" s="79"/>
      <c r="F4333" s="77" t="s">
        <v>694</v>
      </c>
      <c r="G4333" s="77" t="s">
        <v>9428</v>
      </c>
      <c r="I4333"/>
      <c r="L4333" s="83"/>
    </row>
    <row r="4334" spans="1:12" x14ac:dyDescent="0.3">
      <c r="A4334" s="77" t="s">
        <v>9430</v>
      </c>
      <c r="B4334" s="77" t="s">
        <v>9431</v>
      </c>
      <c r="C4334" s="77" t="s">
        <v>714</v>
      </c>
      <c r="D4334" s="79"/>
      <c r="F4334" s="77" t="s">
        <v>714</v>
      </c>
      <c r="G4334" s="77" t="s">
        <v>9430</v>
      </c>
      <c r="I4334"/>
      <c r="L4334" s="83"/>
    </row>
    <row r="4335" spans="1:12" x14ac:dyDescent="0.3">
      <c r="A4335" s="77" t="s">
        <v>9432</v>
      </c>
      <c r="B4335" s="77" t="s">
        <v>9433</v>
      </c>
      <c r="C4335" s="77" t="s">
        <v>732</v>
      </c>
      <c r="D4335" s="79"/>
      <c r="F4335" s="77" t="s">
        <v>732</v>
      </c>
      <c r="G4335" s="77" t="s">
        <v>9432</v>
      </c>
      <c r="I4335"/>
      <c r="L4335" s="83"/>
    </row>
    <row r="4336" spans="1:12" x14ac:dyDescent="0.3">
      <c r="A4336" s="77" t="s">
        <v>9434</v>
      </c>
      <c r="B4336" s="77" t="s">
        <v>9435</v>
      </c>
      <c r="C4336" s="77" t="s">
        <v>674</v>
      </c>
      <c r="D4336" s="79"/>
      <c r="F4336" s="77" t="s">
        <v>674</v>
      </c>
      <c r="G4336" s="77" t="s">
        <v>9434</v>
      </c>
      <c r="I4336"/>
      <c r="L4336" s="83"/>
    </row>
    <row r="4337" spans="1:12" x14ac:dyDescent="0.3">
      <c r="A4337" s="77" t="s">
        <v>9436</v>
      </c>
      <c r="B4337" s="77" t="s">
        <v>9437</v>
      </c>
      <c r="C4337" s="77" t="s">
        <v>683</v>
      </c>
      <c r="D4337" s="79"/>
      <c r="F4337" s="77" t="s">
        <v>683</v>
      </c>
      <c r="G4337" s="77" t="s">
        <v>9436</v>
      </c>
      <c r="I4337"/>
      <c r="L4337" s="83"/>
    </row>
    <row r="4338" spans="1:12" x14ac:dyDescent="0.3">
      <c r="A4338" s="77" t="s">
        <v>9438</v>
      </c>
      <c r="B4338" s="77" t="s">
        <v>9439</v>
      </c>
      <c r="C4338" s="77" t="s">
        <v>800</v>
      </c>
      <c r="D4338" s="79"/>
      <c r="F4338" s="77" t="s">
        <v>800</v>
      </c>
      <c r="G4338" s="77" t="s">
        <v>9438</v>
      </c>
      <c r="I4338"/>
      <c r="L4338" s="83"/>
    </row>
    <row r="4339" spans="1:12" x14ac:dyDescent="0.3">
      <c r="A4339" s="77" t="s">
        <v>9440</v>
      </c>
      <c r="B4339" s="77" t="s">
        <v>9441</v>
      </c>
      <c r="C4339" s="77" t="s">
        <v>725</v>
      </c>
      <c r="D4339" s="79"/>
      <c r="F4339" s="77" t="s">
        <v>725</v>
      </c>
      <c r="G4339" s="77" t="s">
        <v>9440</v>
      </c>
      <c r="I4339"/>
      <c r="L4339" s="83"/>
    </row>
    <row r="4340" spans="1:12" x14ac:dyDescent="0.3">
      <c r="A4340" s="77" t="s">
        <v>9442</v>
      </c>
      <c r="B4340" s="77" t="s">
        <v>9443</v>
      </c>
      <c r="C4340" s="77" t="s">
        <v>767</v>
      </c>
      <c r="D4340" s="79"/>
      <c r="F4340" s="77" t="s">
        <v>767</v>
      </c>
      <c r="G4340" s="77" t="s">
        <v>9442</v>
      </c>
      <c r="I4340"/>
      <c r="L4340" s="83"/>
    </row>
    <row r="4341" spans="1:12" x14ac:dyDescent="0.3">
      <c r="A4341" s="77" t="s">
        <v>9444</v>
      </c>
      <c r="B4341" s="77" t="s">
        <v>9445</v>
      </c>
      <c r="C4341" s="77" t="s">
        <v>746</v>
      </c>
      <c r="D4341" s="79"/>
      <c r="F4341" s="77" t="s">
        <v>746</v>
      </c>
      <c r="G4341" s="77" t="s">
        <v>9444</v>
      </c>
      <c r="I4341"/>
      <c r="L4341" s="83"/>
    </row>
    <row r="4342" spans="1:12" x14ac:dyDescent="0.3">
      <c r="A4342" s="77" t="s">
        <v>9446</v>
      </c>
      <c r="B4342" s="77" t="s">
        <v>9447</v>
      </c>
      <c r="C4342" s="77" t="s">
        <v>801</v>
      </c>
      <c r="D4342" s="79"/>
      <c r="F4342" s="77" t="s">
        <v>801</v>
      </c>
      <c r="G4342" s="77" t="s">
        <v>9446</v>
      </c>
      <c r="I4342"/>
      <c r="L4342" s="83"/>
    </row>
    <row r="4343" spans="1:12" x14ac:dyDescent="0.3">
      <c r="A4343" s="77" t="s">
        <v>9448</v>
      </c>
      <c r="B4343" s="77" t="s">
        <v>9449</v>
      </c>
      <c r="C4343" s="77" t="s">
        <v>873</v>
      </c>
      <c r="D4343" s="79"/>
      <c r="F4343" s="77" t="s">
        <v>873</v>
      </c>
      <c r="G4343" s="77" t="s">
        <v>9448</v>
      </c>
      <c r="I4343"/>
      <c r="L4343" s="83"/>
    </row>
    <row r="4344" spans="1:12" x14ac:dyDescent="0.3">
      <c r="A4344" s="77" t="s">
        <v>9450</v>
      </c>
      <c r="B4344" s="77" t="s">
        <v>9451</v>
      </c>
      <c r="C4344" s="77" t="s">
        <v>754</v>
      </c>
      <c r="D4344" s="79"/>
      <c r="F4344" s="77" t="s">
        <v>754</v>
      </c>
      <c r="G4344" s="77" t="s">
        <v>9450</v>
      </c>
      <c r="I4344"/>
      <c r="L4344" s="83"/>
    </row>
    <row r="4345" spans="1:12" x14ac:dyDescent="0.3">
      <c r="A4345" s="77" t="s">
        <v>9452</v>
      </c>
      <c r="B4345" s="77" t="s">
        <v>9453</v>
      </c>
      <c r="C4345" s="77" t="s">
        <v>766</v>
      </c>
      <c r="D4345" s="79"/>
      <c r="F4345" s="77" t="s">
        <v>766</v>
      </c>
      <c r="G4345" s="77" t="s">
        <v>9452</v>
      </c>
      <c r="I4345"/>
      <c r="L4345" s="83"/>
    </row>
    <row r="4346" spans="1:12" x14ac:dyDescent="0.3">
      <c r="A4346" s="77" t="s">
        <v>9454</v>
      </c>
      <c r="B4346" s="77" t="s">
        <v>9455</v>
      </c>
      <c r="C4346" s="77" t="s">
        <v>773</v>
      </c>
      <c r="D4346" s="79"/>
      <c r="F4346" s="77" t="s">
        <v>773</v>
      </c>
      <c r="G4346" s="77" t="s">
        <v>9454</v>
      </c>
      <c r="I4346"/>
      <c r="L4346" s="83"/>
    </row>
    <row r="4347" spans="1:12" x14ac:dyDescent="0.3">
      <c r="A4347" s="77" t="s">
        <v>9456</v>
      </c>
      <c r="B4347" s="77" t="s">
        <v>9457</v>
      </c>
      <c r="C4347" s="77" t="s">
        <v>758</v>
      </c>
      <c r="D4347" s="79"/>
      <c r="F4347" s="77" t="s">
        <v>758</v>
      </c>
      <c r="G4347" s="77" t="s">
        <v>9456</v>
      </c>
      <c r="I4347"/>
      <c r="L4347" s="83"/>
    </row>
    <row r="4348" spans="1:12" x14ac:dyDescent="0.3">
      <c r="A4348" s="77" t="s">
        <v>9458</v>
      </c>
      <c r="B4348" s="77" t="s">
        <v>9459</v>
      </c>
      <c r="C4348" s="77" t="s">
        <v>908</v>
      </c>
      <c r="D4348" s="79"/>
      <c r="F4348" s="77" t="s">
        <v>908</v>
      </c>
      <c r="G4348" s="77" t="s">
        <v>9458</v>
      </c>
      <c r="I4348"/>
      <c r="L4348" s="83"/>
    </row>
    <row r="4349" spans="1:12" x14ac:dyDescent="0.3">
      <c r="A4349" s="77" t="s">
        <v>9460</v>
      </c>
      <c r="B4349" s="77" t="s">
        <v>9461</v>
      </c>
      <c r="C4349" s="77" t="s">
        <v>736</v>
      </c>
      <c r="D4349" s="79"/>
      <c r="F4349" s="77" t="s">
        <v>736</v>
      </c>
      <c r="G4349" s="77" t="s">
        <v>9460</v>
      </c>
      <c r="I4349"/>
      <c r="L4349" s="83"/>
    </row>
    <row r="4350" spans="1:12" x14ac:dyDescent="0.3">
      <c r="A4350" s="77" t="s">
        <v>9462</v>
      </c>
      <c r="B4350" s="77" t="s">
        <v>9463</v>
      </c>
      <c r="C4350" s="77" t="s">
        <v>879</v>
      </c>
      <c r="D4350" s="79"/>
      <c r="F4350" s="77" t="s">
        <v>879</v>
      </c>
      <c r="G4350" s="77" t="s">
        <v>9462</v>
      </c>
      <c r="I4350"/>
      <c r="L4350" s="83"/>
    </row>
    <row r="4351" spans="1:12" x14ac:dyDescent="0.3">
      <c r="A4351" s="77" t="s">
        <v>9464</v>
      </c>
      <c r="B4351" s="77" t="s">
        <v>9465</v>
      </c>
      <c r="C4351" s="77" t="s">
        <v>683</v>
      </c>
      <c r="D4351" s="79"/>
      <c r="F4351" s="77" t="s">
        <v>683</v>
      </c>
      <c r="G4351" s="77" t="s">
        <v>9464</v>
      </c>
      <c r="I4351"/>
      <c r="L4351" s="83"/>
    </row>
    <row r="4352" spans="1:12" x14ac:dyDescent="0.3">
      <c r="A4352" s="77" t="s">
        <v>9466</v>
      </c>
      <c r="B4352" s="77" t="s">
        <v>9467</v>
      </c>
      <c r="C4352" s="77" t="s">
        <v>766</v>
      </c>
      <c r="D4352" s="79"/>
      <c r="F4352" s="77" t="s">
        <v>766</v>
      </c>
      <c r="G4352" s="77" t="s">
        <v>9466</v>
      </c>
      <c r="I4352"/>
      <c r="L4352" s="83"/>
    </row>
    <row r="4353" spans="1:12" x14ac:dyDescent="0.3">
      <c r="A4353" s="77" t="s">
        <v>9468</v>
      </c>
      <c r="B4353" s="77" t="s">
        <v>9469</v>
      </c>
      <c r="C4353" s="77" t="s">
        <v>729</v>
      </c>
      <c r="D4353" s="79"/>
      <c r="F4353" s="77" t="s">
        <v>729</v>
      </c>
      <c r="G4353" s="77" t="s">
        <v>9468</v>
      </c>
      <c r="I4353"/>
      <c r="L4353" s="83"/>
    </row>
    <row r="4354" spans="1:12" x14ac:dyDescent="0.3">
      <c r="A4354" s="77" t="s">
        <v>9470</v>
      </c>
      <c r="B4354" s="77" t="s">
        <v>9471</v>
      </c>
      <c r="C4354" s="77" t="s">
        <v>707</v>
      </c>
      <c r="D4354" s="79"/>
      <c r="F4354" s="77" t="s">
        <v>707</v>
      </c>
      <c r="G4354" s="77" t="s">
        <v>9470</v>
      </c>
      <c r="I4354"/>
      <c r="L4354" s="83"/>
    </row>
    <row r="4355" spans="1:12" x14ac:dyDescent="0.3">
      <c r="A4355" s="77" t="s">
        <v>9472</v>
      </c>
      <c r="B4355" s="77" t="s">
        <v>9473</v>
      </c>
      <c r="C4355" s="77" t="s">
        <v>766</v>
      </c>
      <c r="D4355" s="79"/>
      <c r="F4355" s="77" t="s">
        <v>766</v>
      </c>
      <c r="G4355" s="77" t="s">
        <v>9472</v>
      </c>
      <c r="I4355"/>
      <c r="L4355" s="83"/>
    </row>
    <row r="4356" spans="1:12" x14ac:dyDescent="0.3">
      <c r="A4356" s="77" t="s">
        <v>9474</v>
      </c>
      <c r="B4356" s="77" t="s">
        <v>9475</v>
      </c>
      <c r="C4356" s="77" t="s">
        <v>840</v>
      </c>
      <c r="D4356" s="79"/>
      <c r="F4356" s="77" t="s">
        <v>840</v>
      </c>
      <c r="G4356" s="77" t="s">
        <v>9474</v>
      </c>
      <c r="I4356"/>
      <c r="L4356" s="83"/>
    </row>
    <row r="4357" spans="1:12" x14ac:dyDescent="0.3">
      <c r="A4357" s="77" t="s">
        <v>9476</v>
      </c>
      <c r="B4357" s="77" t="s">
        <v>9477</v>
      </c>
      <c r="C4357" s="77" t="s">
        <v>683</v>
      </c>
      <c r="D4357" s="79"/>
      <c r="F4357" s="77" t="s">
        <v>683</v>
      </c>
      <c r="G4357" s="77" t="s">
        <v>9476</v>
      </c>
      <c r="I4357"/>
      <c r="L4357" s="83"/>
    </row>
    <row r="4358" spans="1:12" x14ac:dyDescent="0.3">
      <c r="A4358" s="77" t="s">
        <v>9478</v>
      </c>
      <c r="B4358" s="77" t="s">
        <v>9479</v>
      </c>
      <c r="C4358" s="77" t="s">
        <v>675</v>
      </c>
      <c r="D4358" s="79"/>
      <c r="F4358" s="77" t="s">
        <v>675</v>
      </c>
      <c r="G4358" s="77" t="s">
        <v>9478</v>
      </c>
      <c r="I4358"/>
      <c r="L4358" s="83"/>
    </row>
    <row r="4359" spans="1:12" x14ac:dyDescent="0.3">
      <c r="A4359" s="77" t="s">
        <v>9480</v>
      </c>
      <c r="B4359" s="77" t="s">
        <v>9481</v>
      </c>
      <c r="C4359" s="77" t="s">
        <v>776</v>
      </c>
      <c r="D4359" s="79"/>
      <c r="F4359" s="77" t="s">
        <v>776</v>
      </c>
      <c r="G4359" s="77" t="s">
        <v>9480</v>
      </c>
      <c r="I4359"/>
      <c r="L4359" s="83"/>
    </row>
    <row r="4360" spans="1:12" x14ac:dyDescent="0.3">
      <c r="A4360" s="77" t="s">
        <v>9482</v>
      </c>
      <c r="B4360" s="77" t="s">
        <v>9483</v>
      </c>
      <c r="C4360" s="77" t="s">
        <v>817</v>
      </c>
      <c r="D4360" s="79"/>
      <c r="F4360" s="77" t="s">
        <v>817</v>
      </c>
      <c r="G4360" s="77" t="s">
        <v>9482</v>
      </c>
      <c r="I4360"/>
      <c r="L4360" s="83"/>
    </row>
    <row r="4361" spans="1:12" x14ac:dyDescent="0.3">
      <c r="A4361" s="77" t="s">
        <v>9484</v>
      </c>
      <c r="B4361" s="77" t="s">
        <v>9485</v>
      </c>
      <c r="C4361" s="77" t="s">
        <v>732</v>
      </c>
      <c r="D4361" s="79"/>
      <c r="F4361" s="77" t="s">
        <v>732</v>
      </c>
      <c r="G4361" s="77" t="s">
        <v>9484</v>
      </c>
      <c r="I4361"/>
      <c r="L4361" s="83"/>
    </row>
    <row r="4362" spans="1:12" x14ac:dyDescent="0.3">
      <c r="A4362" s="77" t="s">
        <v>9486</v>
      </c>
      <c r="B4362" s="77" t="s">
        <v>9487</v>
      </c>
      <c r="C4362" s="77" t="s">
        <v>840</v>
      </c>
      <c r="D4362" s="79"/>
      <c r="F4362" s="77" t="s">
        <v>840</v>
      </c>
      <c r="G4362" s="77" t="s">
        <v>9486</v>
      </c>
      <c r="I4362"/>
      <c r="L4362" s="83"/>
    </row>
    <row r="4363" spans="1:12" x14ac:dyDescent="0.3">
      <c r="A4363" s="77" t="s">
        <v>9488</v>
      </c>
      <c r="B4363" s="77" t="s">
        <v>9489</v>
      </c>
      <c r="C4363" s="77" t="s">
        <v>873</v>
      </c>
      <c r="D4363" s="79"/>
      <c r="F4363" s="77" t="s">
        <v>873</v>
      </c>
      <c r="G4363" s="77" t="s">
        <v>9488</v>
      </c>
      <c r="I4363"/>
      <c r="L4363" s="83"/>
    </row>
    <row r="4364" spans="1:12" x14ac:dyDescent="0.3">
      <c r="A4364" s="77" t="s">
        <v>9490</v>
      </c>
      <c r="B4364" s="77" t="s">
        <v>9491</v>
      </c>
      <c r="C4364" s="77" t="s">
        <v>754</v>
      </c>
      <c r="D4364" s="79"/>
      <c r="F4364" s="77" t="s">
        <v>754</v>
      </c>
      <c r="G4364" s="77" t="s">
        <v>9490</v>
      </c>
      <c r="I4364"/>
      <c r="L4364" s="83"/>
    </row>
    <row r="4365" spans="1:12" x14ac:dyDescent="0.3">
      <c r="A4365" s="77" t="s">
        <v>9492</v>
      </c>
      <c r="B4365" s="77" t="s">
        <v>9493</v>
      </c>
      <c r="C4365" s="77" t="s">
        <v>754</v>
      </c>
      <c r="D4365" s="79"/>
      <c r="F4365" s="77" t="s">
        <v>754</v>
      </c>
      <c r="G4365" s="77" t="s">
        <v>9492</v>
      </c>
      <c r="I4365"/>
      <c r="L4365" s="83"/>
    </row>
    <row r="4366" spans="1:12" x14ac:dyDescent="0.3">
      <c r="A4366" s="77" t="s">
        <v>9494</v>
      </c>
      <c r="B4366" s="77" t="s">
        <v>9495</v>
      </c>
      <c r="C4366" s="77" t="s">
        <v>683</v>
      </c>
      <c r="D4366" s="79"/>
      <c r="F4366" s="77" t="s">
        <v>683</v>
      </c>
      <c r="G4366" s="77" t="s">
        <v>9494</v>
      </c>
      <c r="I4366"/>
      <c r="L4366" s="83"/>
    </row>
    <row r="4367" spans="1:12" x14ac:dyDescent="0.3">
      <c r="A4367" s="77" t="s">
        <v>9496</v>
      </c>
      <c r="B4367" s="77" t="s">
        <v>9497</v>
      </c>
      <c r="C4367" s="77" t="s">
        <v>722</v>
      </c>
      <c r="D4367" s="79"/>
      <c r="F4367" s="77" t="s">
        <v>722</v>
      </c>
      <c r="G4367" s="77" t="s">
        <v>9496</v>
      </c>
      <c r="I4367"/>
      <c r="L4367" s="83"/>
    </row>
    <row r="4368" spans="1:12" x14ac:dyDescent="0.3">
      <c r="A4368" s="77" t="s">
        <v>9498</v>
      </c>
      <c r="B4368" s="77" t="s">
        <v>9499</v>
      </c>
      <c r="C4368" s="77" t="s">
        <v>691</v>
      </c>
      <c r="D4368" s="79"/>
      <c r="F4368" s="77" t="s">
        <v>691</v>
      </c>
      <c r="G4368" s="77" t="s">
        <v>9498</v>
      </c>
      <c r="I4368"/>
      <c r="L4368" s="83"/>
    </row>
    <row r="4369" spans="1:12" x14ac:dyDescent="0.3">
      <c r="A4369" s="77" t="s">
        <v>9500</v>
      </c>
      <c r="B4369" s="77" t="s">
        <v>9501</v>
      </c>
      <c r="C4369" s="77" t="s">
        <v>675</v>
      </c>
      <c r="D4369" s="79"/>
      <c r="F4369" s="77" t="s">
        <v>675</v>
      </c>
      <c r="G4369" s="77" t="s">
        <v>9500</v>
      </c>
      <c r="I4369"/>
      <c r="L4369" s="83"/>
    </row>
    <row r="4370" spans="1:12" x14ac:dyDescent="0.3">
      <c r="A4370" s="77" t="s">
        <v>9502</v>
      </c>
      <c r="B4370" s="77" t="s">
        <v>9503</v>
      </c>
      <c r="C4370" s="77" t="s">
        <v>691</v>
      </c>
      <c r="D4370" s="79"/>
      <c r="F4370" s="77" t="s">
        <v>691</v>
      </c>
      <c r="G4370" s="77" t="s">
        <v>9502</v>
      </c>
      <c r="I4370"/>
      <c r="L4370" s="83"/>
    </row>
    <row r="4371" spans="1:12" x14ac:dyDescent="0.3">
      <c r="A4371" s="77" t="s">
        <v>9504</v>
      </c>
      <c r="B4371" s="77" t="s">
        <v>9505</v>
      </c>
      <c r="C4371" s="77" t="s">
        <v>710</v>
      </c>
      <c r="D4371" s="79"/>
      <c r="F4371" s="77" t="s">
        <v>710</v>
      </c>
      <c r="G4371" s="77" t="s">
        <v>9504</v>
      </c>
      <c r="I4371"/>
      <c r="L4371" s="83"/>
    </row>
    <row r="4372" spans="1:12" x14ac:dyDescent="0.3">
      <c r="A4372" s="77" t="s">
        <v>9506</v>
      </c>
      <c r="B4372" s="77" t="s">
        <v>9507</v>
      </c>
      <c r="C4372" s="77" t="s">
        <v>683</v>
      </c>
      <c r="D4372" s="79"/>
      <c r="F4372" s="77" t="s">
        <v>683</v>
      </c>
      <c r="G4372" s="77" t="s">
        <v>9506</v>
      </c>
      <c r="I4372"/>
      <c r="L4372" s="83"/>
    </row>
    <row r="4373" spans="1:12" x14ac:dyDescent="0.3">
      <c r="A4373" s="77" t="s">
        <v>9508</v>
      </c>
      <c r="B4373" s="77" t="s">
        <v>9509</v>
      </c>
      <c r="C4373" s="77" t="s">
        <v>683</v>
      </c>
      <c r="D4373" s="79"/>
      <c r="F4373" s="77" t="s">
        <v>683</v>
      </c>
      <c r="G4373" s="77" t="s">
        <v>9508</v>
      </c>
      <c r="I4373"/>
      <c r="L4373" s="83"/>
    </row>
    <row r="4374" spans="1:12" x14ac:dyDescent="0.3">
      <c r="A4374" s="77" t="s">
        <v>9510</v>
      </c>
      <c r="B4374" s="77" t="s">
        <v>9511</v>
      </c>
      <c r="C4374" s="77" t="s">
        <v>683</v>
      </c>
      <c r="D4374" s="79"/>
      <c r="F4374" s="77" t="s">
        <v>683</v>
      </c>
      <c r="G4374" s="77" t="s">
        <v>9510</v>
      </c>
      <c r="I4374"/>
      <c r="L4374" s="83"/>
    </row>
    <row r="4375" spans="1:12" x14ac:dyDescent="0.3">
      <c r="A4375" s="77" t="s">
        <v>9512</v>
      </c>
      <c r="B4375" s="77" t="s">
        <v>9513</v>
      </c>
      <c r="C4375" s="77" t="s">
        <v>893</v>
      </c>
      <c r="D4375" s="79"/>
      <c r="F4375" s="77" t="s">
        <v>893</v>
      </c>
      <c r="G4375" s="77" t="s">
        <v>9512</v>
      </c>
      <c r="I4375"/>
      <c r="L4375" s="83"/>
    </row>
    <row r="4376" spans="1:12" x14ac:dyDescent="0.3">
      <c r="A4376" s="77" t="s">
        <v>9514</v>
      </c>
      <c r="B4376" s="77" t="s">
        <v>9515</v>
      </c>
      <c r="C4376" s="77" t="s">
        <v>686</v>
      </c>
      <c r="D4376" s="79"/>
      <c r="F4376" s="77" t="s">
        <v>686</v>
      </c>
      <c r="G4376" s="77" t="s">
        <v>9514</v>
      </c>
      <c r="I4376"/>
      <c r="L4376" s="83"/>
    </row>
    <row r="4377" spans="1:12" x14ac:dyDescent="0.3">
      <c r="A4377" s="77" t="s">
        <v>9516</v>
      </c>
      <c r="B4377" s="77" t="s">
        <v>9517</v>
      </c>
      <c r="C4377" s="77" t="s">
        <v>846</v>
      </c>
      <c r="D4377" s="79"/>
      <c r="F4377" s="77" t="s">
        <v>846</v>
      </c>
      <c r="G4377" s="77" t="s">
        <v>9516</v>
      </c>
      <c r="I4377"/>
      <c r="L4377" s="83"/>
    </row>
    <row r="4378" spans="1:12" x14ac:dyDescent="0.3">
      <c r="A4378" s="77" t="s">
        <v>9518</v>
      </c>
      <c r="B4378" s="77" t="s">
        <v>9519</v>
      </c>
      <c r="C4378" s="77" t="s">
        <v>746</v>
      </c>
      <c r="D4378" s="79"/>
      <c r="F4378" s="77" t="s">
        <v>746</v>
      </c>
      <c r="G4378" s="77" t="s">
        <v>9518</v>
      </c>
      <c r="I4378"/>
      <c r="L4378" s="83"/>
    </row>
    <row r="4379" spans="1:12" x14ac:dyDescent="0.3">
      <c r="A4379" s="77" t="s">
        <v>9520</v>
      </c>
      <c r="B4379" s="77" t="s">
        <v>9521</v>
      </c>
      <c r="C4379" s="77" t="s">
        <v>908</v>
      </c>
      <c r="D4379" s="79"/>
      <c r="F4379" s="77" t="s">
        <v>908</v>
      </c>
      <c r="G4379" s="77" t="s">
        <v>9520</v>
      </c>
      <c r="I4379"/>
      <c r="L4379" s="83"/>
    </row>
    <row r="4380" spans="1:12" x14ac:dyDescent="0.3">
      <c r="A4380" s="77" t="s">
        <v>9522</v>
      </c>
      <c r="B4380" s="77" t="s">
        <v>9523</v>
      </c>
      <c r="C4380" s="77" t="s">
        <v>953</v>
      </c>
      <c r="D4380" s="79"/>
      <c r="F4380" s="77" t="s">
        <v>953</v>
      </c>
      <c r="G4380" s="77" t="s">
        <v>9522</v>
      </c>
      <c r="I4380"/>
      <c r="L4380" s="83"/>
    </row>
    <row r="4381" spans="1:12" x14ac:dyDescent="0.3">
      <c r="A4381" s="77" t="s">
        <v>9524</v>
      </c>
      <c r="B4381" s="77" t="s">
        <v>9525</v>
      </c>
      <c r="C4381" s="77" t="s">
        <v>794</v>
      </c>
      <c r="D4381" s="79"/>
      <c r="F4381" s="77" t="s">
        <v>794</v>
      </c>
      <c r="G4381" s="77" t="s">
        <v>9524</v>
      </c>
      <c r="I4381"/>
      <c r="L4381" s="83"/>
    </row>
    <row r="4382" spans="1:12" x14ac:dyDescent="0.3">
      <c r="A4382" s="77" t="s">
        <v>9526</v>
      </c>
      <c r="B4382" s="77" t="s">
        <v>9527</v>
      </c>
      <c r="C4382" s="77" t="s">
        <v>725</v>
      </c>
      <c r="D4382" s="79"/>
      <c r="F4382" s="77" t="s">
        <v>725</v>
      </c>
      <c r="G4382" s="77" t="s">
        <v>9526</v>
      </c>
      <c r="I4382"/>
      <c r="L4382" s="83"/>
    </row>
    <row r="4383" spans="1:12" x14ac:dyDescent="0.3">
      <c r="A4383" s="77" t="s">
        <v>9528</v>
      </c>
      <c r="B4383" s="77" t="s">
        <v>9529</v>
      </c>
      <c r="C4383" s="77" t="s">
        <v>766</v>
      </c>
      <c r="D4383" s="79"/>
      <c r="F4383" s="77" t="s">
        <v>766</v>
      </c>
      <c r="G4383" s="77" t="s">
        <v>9528</v>
      </c>
      <c r="I4383"/>
      <c r="L4383" s="83"/>
    </row>
    <row r="4384" spans="1:12" x14ac:dyDescent="0.3">
      <c r="A4384" s="77" t="s">
        <v>9530</v>
      </c>
      <c r="B4384" s="77" t="s">
        <v>9531</v>
      </c>
      <c r="C4384" s="77" t="s">
        <v>699</v>
      </c>
      <c r="D4384" s="79"/>
      <c r="F4384" s="77" t="s">
        <v>699</v>
      </c>
      <c r="G4384" s="77" t="s">
        <v>9530</v>
      </c>
      <c r="I4384"/>
      <c r="L4384" s="83"/>
    </row>
    <row r="4385" spans="1:12" x14ac:dyDescent="0.3">
      <c r="A4385" s="77" t="s">
        <v>9532</v>
      </c>
      <c r="B4385" s="77" t="s">
        <v>9533</v>
      </c>
      <c r="C4385" s="77" t="s">
        <v>893</v>
      </c>
      <c r="D4385" s="79"/>
      <c r="F4385" s="77" t="s">
        <v>893</v>
      </c>
      <c r="G4385" s="77" t="s">
        <v>9532</v>
      </c>
      <c r="I4385"/>
      <c r="L4385" s="83"/>
    </row>
    <row r="4386" spans="1:12" x14ac:dyDescent="0.3">
      <c r="A4386" s="77" t="s">
        <v>9534</v>
      </c>
      <c r="B4386" s="77" t="s">
        <v>9535</v>
      </c>
      <c r="C4386" s="77" t="s">
        <v>820</v>
      </c>
      <c r="D4386" s="79"/>
      <c r="F4386" s="77" t="s">
        <v>820</v>
      </c>
      <c r="G4386" s="77" t="s">
        <v>9534</v>
      </c>
      <c r="I4386"/>
      <c r="L4386" s="83"/>
    </row>
    <row r="4387" spans="1:12" x14ac:dyDescent="0.3">
      <c r="A4387" s="77" t="s">
        <v>9536</v>
      </c>
      <c r="B4387" s="77" t="s">
        <v>9537</v>
      </c>
      <c r="C4387" s="77" t="s">
        <v>675</v>
      </c>
      <c r="D4387" s="79"/>
      <c r="F4387" s="77" t="s">
        <v>675</v>
      </c>
      <c r="G4387" s="77" t="s">
        <v>9536</v>
      </c>
      <c r="I4387"/>
      <c r="L4387" s="83"/>
    </row>
    <row r="4388" spans="1:12" x14ac:dyDescent="0.3">
      <c r="A4388" s="77" t="s">
        <v>9538</v>
      </c>
      <c r="B4388" s="77" t="s">
        <v>9539</v>
      </c>
      <c r="C4388" s="77" t="s">
        <v>754</v>
      </c>
      <c r="D4388" s="79"/>
      <c r="F4388" s="77" t="s">
        <v>754</v>
      </c>
      <c r="G4388" s="77" t="s">
        <v>9538</v>
      </c>
      <c r="I4388"/>
      <c r="L4388" s="83"/>
    </row>
    <row r="4389" spans="1:12" x14ac:dyDescent="0.3">
      <c r="A4389" s="77" t="s">
        <v>9540</v>
      </c>
      <c r="B4389" s="77" t="s">
        <v>9541</v>
      </c>
      <c r="C4389" s="77" t="s">
        <v>671</v>
      </c>
      <c r="D4389" s="79"/>
      <c r="F4389" s="77" t="s">
        <v>671</v>
      </c>
      <c r="G4389" s="77" t="s">
        <v>9540</v>
      </c>
      <c r="I4389"/>
      <c r="L4389" s="83"/>
    </row>
    <row r="4390" spans="1:12" x14ac:dyDescent="0.3">
      <c r="A4390" s="77" t="s">
        <v>9542</v>
      </c>
      <c r="B4390" s="77" t="s">
        <v>9543</v>
      </c>
      <c r="C4390" s="77" t="s">
        <v>791</v>
      </c>
      <c r="D4390" s="79"/>
      <c r="F4390" s="77" t="s">
        <v>791</v>
      </c>
      <c r="G4390" s="77" t="s">
        <v>9542</v>
      </c>
      <c r="I4390"/>
      <c r="L4390" s="83"/>
    </row>
    <row r="4391" spans="1:12" x14ac:dyDescent="0.3">
      <c r="A4391" s="77" t="s">
        <v>9544</v>
      </c>
      <c r="B4391" s="77" t="s">
        <v>9545</v>
      </c>
      <c r="C4391" s="77" t="s">
        <v>698</v>
      </c>
      <c r="D4391" s="79"/>
      <c r="F4391" s="77" t="s">
        <v>698</v>
      </c>
      <c r="G4391" s="77" t="s">
        <v>9544</v>
      </c>
      <c r="I4391"/>
      <c r="L4391" s="83"/>
    </row>
    <row r="4392" spans="1:12" x14ac:dyDescent="0.3">
      <c r="A4392" s="77" t="s">
        <v>9546</v>
      </c>
      <c r="B4392" s="77" t="s">
        <v>9547</v>
      </c>
      <c r="C4392" s="77" t="s">
        <v>876</v>
      </c>
      <c r="D4392" s="79"/>
      <c r="F4392" s="77" t="s">
        <v>876</v>
      </c>
      <c r="G4392" s="77" t="s">
        <v>9546</v>
      </c>
      <c r="I4392"/>
      <c r="L4392" s="83"/>
    </row>
    <row r="4393" spans="1:12" x14ac:dyDescent="0.3">
      <c r="A4393" s="77" t="s">
        <v>9548</v>
      </c>
      <c r="B4393" s="77" t="s">
        <v>9549</v>
      </c>
      <c r="C4393" s="77" t="s">
        <v>836</v>
      </c>
      <c r="D4393" s="79"/>
      <c r="F4393" s="77" t="s">
        <v>836</v>
      </c>
      <c r="G4393" s="77" t="s">
        <v>9548</v>
      </c>
      <c r="I4393"/>
      <c r="L4393" s="83"/>
    </row>
    <row r="4394" spans="1:12" x14ac:dyDescent="0.3">
      <c r="A4394" s="77" t="s">
        <v>9550</v>
      </c>
      <c r="B4394" s="77" t="s">
        <v>9551</v>
      </c>
      <c r="C4394" s="77" t="s">
        <v>791</v>
      </c>
      <c r="D4394" s="79"/>
      <c r="F4394" s="77" t="s">
        <v>791</v>
      </c>
      <c r="G4394" s="77" t="s">
        <v>9550</v>
      </c>
      <c r="I4394"/>
      <c r="L4394" s="83"/>
    </row>
    <row r="4395" spans="1:12" x14ac:dyDescent="0.3">
      <c r="A4395" s="77" t="s">
        <v>9552</v>
      </c>
      <c r="B4395" s="77" t="s">
        <v>9553</v>
      </c>
      <c r="C4395" s="77" t="s">
        <v>903</v>
      </c>
      <c r="D4395" s="79"/>
      <c r="F4395" s="77" t="s">
        <v>903</v>
      </c>
      <c r="G4395" s="77" t="s">
        <v>9552</v>
      </c>
      <c r="I4395"/>
      <c r="L4395" s="83"/>
    </row>
    <row r="4396" spans="1:12" x14ac:dyDescent="0.3">
      <c r="A4396" s="77" t="s">
        <v>9554</v>
      </c>
      <c r="B4396" s="77" t="s">
        <v>9555</v>
      </c>
      <c r="C4396" s="77" t="s">
        <v>908</v>
      </c>
      <c r="D4396" s="79"/>
      <c r="F4396" s="77" t="s">
        <v>908</v>
      </c>
      <c r="G4396" s="77" t="s">
        <v>9554</v>
      </c>
      <c r="I4396"/>
      <c r="L4396" s="83"/>
    </row>
    <row r="4397" spans="1:12" x14ac:dyDescent="0.3">
      <c r="A4397" s="77" t="s">
        <v>9556</v>
      </c>
      <c r="B4397" s="77" t="s">
        <v>9557</v>
      </c>
      <c r="C4397" s="77" t="s">
        <v>908</v>
      </c>
      <c r="D4397" s="79"/>
      <c r="F4397" s="77" t="s">
        <v>908</v>
      </c>
      <c r="G4397" s="77" t="s">
        <v>9556</v>
      </c>
      <c r="I4397"/>
      <c r="L4397" s="83"/>
    </row>
    <row r="4398" spans="1:12" x14ac:dyDescent="0.3">
      <c r="A4398" s="77" t="s">
        <v>9558</v>
      </c>
      <c r="B4398" s="77" t="s">
        <v>9559</v>
      </c>
      <c r="C4398" s="77" t="s">
        <v>671</v>
      </c>
      <c r="D4398" s="79"/>
      <c r="F4398" s="77" t="s">
        <v>671</v>
      </c>
      <c r="G4398" s="77" t="s">
        <v>9558</v>
      </c>
      <c r="I4398"/>
      <c r="L4398" s="83"/>
    </row>
    <row r="4399" spans="1:12" x14ac:dyDescent="0.3">
      <c r="A4399" s="77" t="s">
        <v>9560</v>
      </c>
      <c r="B4399" s="77" t="s">
        <v>9561</v>
      </c>
      <c r="C4399" s="77" t="s">
        <v>671</v>
      </c>
      <c r="D4399" s="79"/>
      <c r="F4399" s="77" t="s">
        <v>671</v>
      </c>
      <c r="G4399" s="77" t="s">
        <v>9560</v>
      </c>
      <c r="I4399"/>
      <c r="L4399" s="83"/>
    </row>
    <row r="4400" spans="1:12" x14ac:dyDescent="0.3">
      <c r="A4400" s="77" t="s">
        <v>9562</v>
      </c>
      <c r="B4400" s="77" t="s">
        <v>9563</v>
      </c>
      <c r="C4400" s="77" t="s">
        <v>885</v>
      </c>
      <c r="D4400" s="79"/>
      <c r="F4400" s="77" t="s">
        <v>885</v>
      </c>
      <c r="G4400" s="77" t="s">
        <v>9562</v>
      </c>
      <c r="I4400"/>
      <c r="L4400" s="83"/>
    </row>
    <row r="4401" spans="1:12" x14ac:dyDescent="0.3">
      <c r="A4401" s="77" t="s">
        <v>9564</v>
      </c>
      <c r="B4401" s="77" t="s">
        <v>9565</v>
      </c>
      <c r="C4401" s="77" t="s">
        <v>766</v>
      </c>
      <c r="D4401" s="79"/>
      <c r="F4401" s="77" t="s">
        <v>766</v>
      </c>
      <c r="G4401" s="77" t="s">
        <v>9564</v>
      </c>
      <c r="I4401"/>
      <c r="L4401" s="83"/>
    </row>
    <row r="4402" spans="1:12" x14ac:dyDescent="0.3">
      <c r="A4402" s="77" t="s">
        <v>9566</v>
      </c>
      <c r="B4402" s="77" t="s">
        <v>9567</v>
      </c>
      <c r="C4402" s="77" t="s">
        <v>740</v>
      </c>
      <c r="D4402" s="79"/>
      <c r="F4402" s="77" t="s">
        <v>740</v>
      </c>
      <c r="G4402" s="77" t="s">
        <v>9566</v>
      </c>
      <c r="I4402"/>
      <c r="L4402" s="83"/>
    </row>
    <row r="4403" spans="1:12" x14ac:dyDescent="0.3">
      <c r="A4403" s="77" t="s">
        <v>9568</v>
      </c>
      <c r="B4403" s="77" t="s">
        <v>9569</v>
      </c>
      <c r="C4403" s="77" t="s">
        <v>840</v>
      </c>
      <c r="D4403" s="79"/>
      <c r="F4403" s="77" t="s">
        <v>840</v>
      </c>
      <c r="G4403" s="77" t="s">
        <v>9568</v>
      </c>
      <c r="I4403"/>
      <c r="L4403" s="83"/>
    </row>
    <row r="4404" spans="1:12" x14ac:dyDescent="0.3">
      <c r="A4404" s="77" t="s">
        <v>9570</v>
      </c>
      <c r="B4404" s="77" t="s">
        <v>9571</v>
      </c>
      <c r="C4404" s="77" t="s">
        <v>766</v>
      </c>
      <c r="D4404" s="79"/>
      <c r="F4404" s="77" t="s">
        <v>766</v>
      </c>
      <c r="G4404" s="77" t="s">
        <v>9570</v>
      </c>
      <c r="I4404"/>
      <c r="L4404" s="83"/>
    </row>
    <row r="4405" spans="1:12" x14ac:dyDescent="0.3">
      <c r="A4405" s="77" t="s">
        <v>9572</v>
      </c>
      <c r="B4405" s="77" t="s">
        <v>9573</v>
      </c>
      <c r="C4405" s="77" t="s">
        <v>732</v>
      </c>
      <c r="D4405" s="79"/>
      <c r="F4405" s="77" t="s">
        <v>732</v>
      </c>
      <c r="G4405" s="77" t="s">
        <v>9572</v>
      </c>
      <c r="I4405"/>
      <c r="L4405" s="83"/>
    </row>
    <row r="4406" spans="1:12" x14ac:dyDescent="0.3">
      <c r="A4406" s="77" t="s">
        <v>9574</v>
      </c>
      <c r="B4406" s="77" t="s">
        <v>9575</v>
      </c>
      <c r="C4406" s="77" t="s">
        <v>732</v>
      </c>
      <c r="D4406" s="79"/>
      <c r="F4406" s="77" t="s">
        <v>732</v>
      </c>
      <c r="G4406" s="77" t="s">
        <v>9574</v>
      </c>
      <c r="I4406"/>
      <c r="L4406" s="83"/>
    </row>
    <row r="4407" spans="1:12" x14ac:dyDescent="0.3">
      <c r="A4407" s="77" t="s">
        <v>9576</v>
      </c>
      <c r="B4407" s="77" t="s">
        <v>9577</v>
      </c>
      <c r="C4407" s="77" t="s">
        <v>732</v>
      </c>
      <c r="D4407" s="79"/>
      <c r="F4407" s="77" t="s">
        <v>732</v>
      </c>
      <c r="G4407" s="77" t="s">
        <v>9576</v>
      </c>
      <c r="I4407"/>
      <c r="L4407" s="83"/>
    </row>
    <row r="4408" spans="1:12" x14ac:dyDescent="0.3">
      <c r="A4408" s="77" t="s">
        <v>9578</v>
      </c>
      <c r="B4408" s="77" t="s">
        <v>9579</v>
      </c>
      <c r="C4408" s="77" t="s">
        <v>754</v>
      </c>
      <c r="D4408" s="79"/>
      <c r="F4408" s="77" t="s">
        <v>754</v>
      </c>
      <c r="G4408" s="77" t="s">
        <v>9578</v>
      </c>
      <c r="I4408"/>
      <c r="L4408" s="83"/>
    </row>
    <row r="4409" spans="1:12" x14ac:dyDescent="0.3">
      <c r="A4409" s="77" t="s">
        <v>9580</v>
      </c>
      <c r="B4409" s="77" t="s">
        <v>9581</v>
      </c>
      <c r="C4409" s="77" t="s">
        <v>850</v>
      </c>
      <c r="D4409" s="79"/>
      <c r="F4409" s="77" t="s">
        <v>850</v>
      </c>
      <c r="G4409" s="77" t="s">
        <v>9580</v>
      </c>
      <c r="I4409"/>
      <c r="L4409" s="83"/>
    </row>
    <row r="4410" spans="1:12" x14ac:dyDescent="0.3">
      <c r="A4410" s="77" t="s">
        <v>9582</v>
      </c>
      <c r="B4410" s="77" t="s">
        <v>9583</v>
      </c>
      <c r="C4410" s="77" t="s">
        <v>833</v>
      </c>
      <c r="D4410" s="79"/>
      <c r="F4410" s="77" t="s">
        <v>833</v>
      </c>
      <c r="G4410" s="77" t="s">
        <v>9582</v>
      </c>
      <c r="I4410"/>
      <c r="L4410" s="83"/>
    </row>
    <row r="4411" spans="1:12" x14ac:dyDescent="0.3">
      <c r="A4411" s="77" t="s">
        <v>9584</v>
      </c>
      <c r="B4411" s="77" t="s">
        <v>9585</v>
      </c>
      <c r="C4411" s="77" t="s">
        <v>683</v>
      </c>
      <c r="D4411" s="79"/>
      <c r="F4411" s="77" t="s">
        <v>683</v>
      </c>
      <c r="G4411" s="77" t="s">
        <v>9584</v>
      </c>
      <c r="I4411"/>
      <c r="L4411" s="83"/>
    </row>
    <row r="4412" spans="1:12" x14ac:dyDescent="0.3">
      <c r="A4412" s="77" t="s">
        <v>9586</v>
      </c>
      <c r="B4412" s="77" t="s">
        <v>9587</v>
      </c>
      <c r="C4412" s="77" t="s">
        <v>749</v>
      </c>
      <c r="D4412" s="79"/>
      <c r="F4412" s="77" t="s">
        <v>749</v>
      </c>
      <c r="G4412" s="77" t="s">
        <v>9586</v>
      </c>
      <c r="I4412"/>
      <c r="L4412" s="83"/>
    </row>
    <row r="4413" spans="1:12" x14ac:dyDescent="0.3">
      <c r="A4413" s="77" t="s">
        <v>9588</v>
      </c>
      <c r="B4413" s="77" t="s">
        <v>9589</v>
      </c>
      <c r="C4413" s="77" t="s">
        <v>699</v>
      </c>
      <c r="D4413" s="79"/>
      <c r="F4413" s="77" t="s">
        <v>699</v>
      </c>
      <c r="G4413" s="77" t="s">
        <v>9588</v>
      </c>
      <c r="I4413"/>
      <c r="L4413" s="83"/>
    </row>
    <row r="4414" spans="1:12" x14ac:dyDescent="0.3">
      <c r="A4414" s="77" t="s">
        <v>9590</v>
      </c>
      <c r="B4414" s="77" t="s">
        <v>9591</v>
      </c>
      <c r="C4414" s="77" t="s">
        <v>873</v>
      </c>
      <c r="D4414" s="79"/>
      <c r="F4414" s="77" t="s">
        <v>873</v>
      </c>
      <c r="G4414" s="77" t="s">
        <v>9590</v>
      </c>
      <c r="I4414"/>
      <c r="L4414" s="83"/>
    </row>
    <row r="4415" spans="1:12" x14ac:dyDescent="0.3">
      <c r="A4415" s="77" t="s">
        <v>9592</v>
      </c>
      <c r="B4415" s="77" t="s">
        <v>9593</v>
      </c>
      <c r="C4415" s="77" t="s">
        <v>683</v>
      </c>
      <c r="D4415" s="79"/>
      <c r="F4415" s="77" t="s">
        <v>683</v>
      </c>
      <c r="G4415" s="77" t="s">
        <v>9592</v>
      </c>
      <c r="I4415"/>
      <c r="L4415" s="83"/>
    </row>
    <row r="4416" spans="1:12" x14ac:dyDescent="0.3">
      <c r="A4416" s="77" t="s">
        <v>9594</v>
      </c>
      <c r="B4416" s="77" t="s">
        <v>9595</v>
      </c>
      <c r="C4416" s="77" t="s">
        <v>719</v>
      </c>
      <c r="D4416" s="79"/>
      <c r="F4416" s="77" t="s">
        <v>719</v>
      </c>
      <c r="G4416" s="77" t="s">
        <v>9594</v>
      </c>
      <c r="I4416"/>
      <c r="L4416" s="83"/>
    </row>
    <row r="4417" spans="1:12" x14ac:dyDescent="0.3">
      <c r="A4417" s="77" t="s">
        <v>9596</v>
      </c>
      <c r="B4417" s="77" t="s">
        <v>9597</v>
      </c>
      <c r="C4417" s="77" t="s">
        <v>740</v>
      </c>
      <c r="D4417" s="79"/>
      <c r="F4417" s="77" t="s">
        <v>740</v>
      </c>
      <c r="G4417" s="77" t="s">
        <v>9596</v>
      </c>
      <c r="I4417"/>
      <c r="L4417" s="83"/>
    </row>
    <row r="4418" spans="1:12" x14ac:dyDescent="0.3">
      <c r="A4418" s="77" t="s">
        <v>9598</v>
      </c>
      <c r="B4418" s="77" t="s">
        <v>9599</v>
      </c>
      <c r="C4418" s="77" t="s">
        <v>754</v>
      </c>
      <c r="D4418" s="79"/>
      <c r="F4418" s="77" t="s">
        <v>754</v>
      </c>
      <c r="G4418" s="77" t="s">
        <v>9598</v>
      </c>
      <c r="I4418"/>
      <c r="L4418" s="83"/>
    </row>
    <row r="4419" spans="1:12" x14ac:dyDescent="0.3">
      <c r="A4419" s="77" t="s">
        <v>9600</v>
      </c>
      <c r="B4419" s="77" t="s">
        <v>9601</v>
      </c>
      <c r="C4419" s="77" t="s">
        <v>766</v>
      </c>
      <c r="D4419" s="79"/>
      <c r="F4419" s="77" t="s">
        <v>766</v>
      </c>
      <c r="G4419" s="77" t="s">
        <v>9600</v>
      </c>
      <c r="I4419"/>
      <c r="L4419" s="83"/>
    </row>
    <row r="4420" spans="1:12" x14ac:dyDescent="0.3">
      <c r="A4420" s="77" t="s">
        <v>9602</v>
      </c>
      <c r="B4420" s="77" t="s">
        <v>9603</v>
      </c>
      <c r="C4420" s="77" t="s">
        <v>746</v>
      </c>
      <c r="D4420" s="79"/>
      <c r="F4420" s="77" t="s">
        <v>746</v>
      </c>
      <c r="G4420" s="77" t="s">
        <v>9602</v>
      </c>
      <c r="I4420"/>
      <c r="L4420" s="83"/>
    </row>
    <row r="4421" spans="1:12" x14ac:dyDescent="0.3">
      <c r="A4421" s="77" t="s">
        <v>9604</v>
      </c>
      <c r="B4421" s="77" t="s">
        <v>9605</v>
      </c>
      <c r="C4421" s="77" t="s">
        <v>776</v>
      </c>
      <c r="D4421" s="79"/>
      <c r="F4421" s="77" t="s">
        <v>776</v>
      </c>
      <c r="G4421" s="77" t="s">
        <v>9604</v>
      </c>
      <c r="I4421"/>
      <c r="L4421" s="83"/>
    </row>
    <row r="4422" spans="1:12" x14ac:dyDescent="0.3">
      <c r="A4422" s="77" t="s">
        <v>9606</v>
      </c>
      <c r="B4422" s="77" t="s">
        <v>9607</v>
      </c>
      <c r="C4422" s="77" t="s">
        <v>937</v>
      </c>
      <c r="D4422" s="79"/>
      <c r="F4422" s="77" t="s">
        <v>937</v>
      </c>
      <c r="G4422" s="77" t="s">
        <v>9606</v>
      </c>
      <c r="I4422"/>
      <c r="L4422" s="83"/>
    </row>
    <row r="4423" spans="1:12" x14ac:dyDescent="0.3">
      <c r="A4423" s="77" t="s">
        <v>9608</v>
      </c>
      <c r="B4423" s="77" t="s">
        <v>9609</v>
      </c>
      <c r="C4423" s="77" t="s">
        <v>773</v>
      </c>
      <c r="D4423" s="79"/>
      <c r="F4423" s="77" t="s">
        <v>773</v>
      </c>
      <c r="G4423" s="77" t="s">
        <v>9608</v>
      </c>
      <c r="I4423"/>
      <c r="L4423" s="83"/>
    </row>
    <row r="4424" spans="1:12" x14ac:dyDescent="0.3">
      <c r="A4424" s="77" t="s">
        <v>9610</v>
      </c>
      <c r="B4424" s="77" t="s">
        <v>9611</v>
      </c>
      <c r="C4424" s="77" t="s">
        <v>683</v>
      </c>
      <c r="D4424" s="79"/>
      <c r="F4424" s="77" t="s">
        <v>683</v>
      </c>
      <c r="G4424" s="77" t="s">
        <v>9610</v>
      </c>
      <c r="I4424"/>
      <c r="L4424" s="83"/>
    </row>
    <row r="4425" spans="1:12" x14ac:dyDescent="0.3">
      <c r="A4425" s="77" t="s">
        <v>9612</v>
      </c>
      <c r="B4425" s="77" t="s">
        <v>9613</v>
      </c>
      <c r="C4425" s="77" t="s">
        <v>833</v>
      </c>
      <c r="D4425" s="79"/>
      <c r="F4425" s="77" t="s">
        <v>833</v>
      </c>
      <c r="G4425" s="77" t="s">
        <v>9612</v>
      </c>
      <c r="I4425"/>
      <c r="L4425" s="83"/>
    </row>
    <row r="4426" spans="1:12" x14ac:dyDescent="0.3">
      <c r="A4426" s="77" t="s">
        <v>9614</v>
      </c>
      <c r="B4426" s="77" t="s">
        <v>9615</v>
      </c>
      <c r="C4426" s="77" t="s">
        <v>840</v>
      </c>
      <c r="D4426" s="79"/>
      <c r="F4426" s="77" t="s">
        <v>840</v>
      </c>
      <c r="G4426" s="77" t="s">
        <v>9614</v>
      </c>
      <c r="I4426"/>
      <c r="L4426" s="83"/>
    </row>
    <row r="4427" spans="1:12" x14ac:dyDescent="0.3">
      <c r="A4427" s="77" t="s">
        <v>9616</v>
      </c>
      <c r="B4427" s="77" t="s">
        <v>9617</v>
      </c>
      <c r="C4427" s="77" t="s">
        <v>732</v>
      </c>
      <c r="D4427" s="79"/>
      <c r="F4427" s="77" t="s">
        <v>732</v>
      </c>
      <c r="G4427" s="77" t="s">
        <v>9616</v>
      </c>
      <c r="I4427"/>
      <c r="L4427" s="83"/>
    </row>
    <row r="4428" spans="1:12" x14ac:dyDescent="0.3">
      <c r="A4428" s="77" t="s">
        <v>9618</v>
      </c>
      <c r="B4428" s="77" t="s">
        <v>9619</v>
      </c>
      <c r="C4428" s="77" t="s">
        <v>836</v>
      </c>
      <c r="D4428" s="79"/>
      <c r="F4428" s="77" t="s">
        <v>836</v>
      </c>
      <c r="G4428" s="77" t="s">
        <v>9618</v>
      </c>
      <c r="I4428"/>
      <c r="L4428" s="83"/>
    </row>
    <row r="4429" spans="1:12" x14ac:dyDescent="0.3">
      <c r="A4429" s="77" t="s">
        <v>9620</v>
      </c>
      <c r="B4429" s="77" t="s">
        <v>9621</v>
      </c>
      <c r="C4429" s="77" t="s">
        <v>699</v>
      </c>
      <c r="D4429" s="79"/>
      <c r="F4429" s="77" t="s">
        <v>699</v>
      </c>
      <c r="G4429" s="77" t="s">
        <v>9620</v>
      </c>
      <c r="I4429"/>
      <c r="L4429" s="83"/>
    </row>
    <row r="4430" spans="1:12" x14ac:dyDescent="0.3">
      <c r="A4430" s="77" t="s">
        <v>9622</v>
      </c>
      <c r="B4430" s="77" t="s">
        <v>9623</v>
      </c>
      <c r="C4430" s="77" t="s">
        <v>683</v>
      </c>
      <c r="D4430" s="79"/>
      <c r="F4430" s="77" t="s">
        <v>683</v>
      </c>
      <c r="G4430" s="77" t="s">
        <v>9622</v>
      </c>
      <c r="I4430"/>
      <c r="L4430" s="83"/>
    </row>
    <row r="4431" spans="1:12" x14ac:dyDescent="0.3">
      <c r="A4431" s="77" t="s">
        <v>9624</v>
      </c>
      <c r="B4431" s="77" t="s">
        <v>9625</v>
      </c>
      <c r="C4431" s="77" t="s">
        <v>791</v>
      </c>
      <c r="D4431" s="79"/>
      <c r="F4431" s="77" t="s">
        <v>791</v>
      </c>
      <c r="G4431" s="77" t="s">
        <v>9624</v>
      </c>
      <c r="I4431"/>
      <c r="L4431" s="83"/>
    </row>
    <row r="4432" spans="1:12" x14ac:dyDescent="0.3">
      <c r="A4432" s="77" t="s">
        <v>9626</v>
      </c>
      <c r="B4432" s="77" t="s">
        <v>9627</v>
      </c>
      <c r="C4432" s="77" t="s">
        <v>699</v>
      </c>
      <c r="D4432" s="79"/>
      <c r="F4432" s="77" t="s">
        <v>699</v>
      </c>
      <c r="G4432" s="77" t="s">
        <v>9626</v>
      </c>
      <c r="I4432"/>
      <c r="L4432" s="83"/>
    </row>
    <row r="4433" spans="1:12" x14ac:dyDescent="0.3">
      <c r="A4433" s="77" t="s">
        <v>9628</v>
      </c>
      <c r="B4433" s="77" t="s">
        <v>9629</v>
      </c>
      <c r="C4433" s="77" t="s">
        <v>699</v>
      </c>
      <c r="D4433" s="79"/>
      <c r="F4433" s="77" t="s">
        <v>699</v>
      </c>
      <c r="G4433" s="77" t="s">
        <v>9628</v>
      </c>
      <c r="I4433"/>
      <c r="L4433" s="83"/>
    </row>
    <row r="4434" spans="1:12" x14ac:dyDescent="0.3">
      <c r="A4434" s="77" t="s">
        <v>9630</v>
      </c>
      <c r="B4434" s="77" t="s">
        <v>9631</v>
      </c>
      <c r="C4434" s="77" t="s">
        <v>791</v>
      </c>
      <c r="D4434" s="79"/>
      <c r="F4434" s="77" t="s">
        <v>791</v>
      </c>
      <c r="G4434" s="77" t="s">
        <v>9630</v>
      </c>
      <c r="I4434"/>
      <c r="L4434" s="83"/>
    </row>
    <row r="4435" spans="1:12" x14ac:dyDescent="0.3">
      <c r="A4435" s="77" t="s">
        <v>9632</v>
      </c>
      <c r="B4435" s="77" t="s">
        <v>9633</v>
      </c>
      <c r="C4435" s="77" t="s">
        <v>908</v>
      </c>
      <c r="D4435" s="79"/>
      <c r="F4435" s="77" t="s">
        <v>908</v>
      </c>
      <c r="G4435" s="77" t="s">
        <v>9632</v>
      </c>
      <c r="I4435"/>
      <c r="L4435" s="83"/>
    </row>
    <row r="4436" spans="1:12" x14ac:dyDescent="0.3">
      <c r="A4436" s="77" t="s">
        <v>9634</v>
      </c>
      <c r="B4436" s="77" t="s">
        <v>9635</v>
      </c>
      <c r="C4436" s="77" t="s">
        <v>908</v>
      </c>
      <c r="D4436" s="79"/>
      <c r="F4436" s="77" t="s">
        <v>908</v>
      </c>
      <c r="G4436" s="77" t="s">
        <v>9634</v>
      </c>
      <c r="I4436"/>
      <c r="L4436" s="83"/>
    </row>
    <row r="4437" spans="1:12" x14ac:dyDescent="0.3">
      <c r="A4437" s="77" t="s">
        <v>9636</v>
      </c>
      <c r="B4437" s="77" t="s">
        <v>9637</v>
      </c>
      <c r="C4437" s="77" t="s">
        <v>683</v>
      </c>
      <c r="D4437" s="79"/>
      <c r="F4437" s="77" t="s">
        <v>683</v>
      </c>
      <c r="G4437" s="77" t="s">
        <v>9636</v>
      </c>
      <c r="I4437"/>
      <c r="L4437" s="83"/>
    </row>
    <row r="4438" spans="1:12" x14ac:dyDescent="0.3">
      <c r="A4438" s="77" t="s">
        <v>9638</v>
      </c>
      <c r="B4438" s="77" t="s">
        <v>9639</v>
      </c>
      <c r="C4438" s="77" t="s">
        <v>671</v>
      </c>
      <c r="D4438" s="79"/>
      <c r="F4438" s="77" t="s">
        <v>671</v>
      </c>
      <c r="G4438" s="77" t="s">
        <v>9638</v>
      </c>
      <c r="I4438"/>
      <c r="L4438" s="83"/>
    </row>
    <row r="4439" spans="1:12" x14ac:dyDescent="0.3">
      <c r="A4439" s="77" t="s">
        <v>9640</v>
      </c>
      <c r="B4439" s="77" t="s">
        <v>9641</v>
      </c>
      <c r="C4439" s="77" t="s">
        <v>761</v>
      </c>
      <c r="D4439" s="79"/>
      <c r="F4439" s="77" t="s">
        <v>761</v>
      </c>
      <c r="G4439" s="77" t="s">
        <v>9640</v>
      </c>
      <c r="I4439"/>
      <c r="L4439" s="83"/>
    </row>
    <row r="4440" spans="1:12" x14ac:dyDescent="0.3">
      <c r="A4440" s="77" t="s">
        <v>9642</v>
      </c>
      <c r="B4440" s="77" t="s">
        <v>9643</v>
      </c>
      <c r="C4440" s="77" t="s">
        <v>683</v>
      </c>
      <c r="D4440" s="79"/>
      <c r="F4440" s="77" t="s">
        <v>683</v>
      </c>
      <c r="G4440" s="77" t="s">
        <v>9642</v>
      </c>
      <c r="I4440"/>
      <c r="L4440" s="83"/>
    </row>
    <row r="4441" spans="1:12" x14ac:dyDescent="0.3">
      <c r="A4441" s="77" t="s">
        <v>9644</v>
      </c>
      <c r="B4441" s="77" t="s">
        <v>9645</v>
      </c>
      <c r="C4441" s="77" t="s">
        <v>683</v>
      </c>
      <c r="D4441" s="79"/>
      <c r="F4441" s="77" t="s">
        <v>683</v>
      </c>
      <c r="G4441" s="77" t="s">
        <v>9644</v>
      </c>
      <c r="I4441"/>
      <c r="L4441" s="83"/>
    </row>
    <row r="4442" spans="1:12" x14ac:dyDescent="0.3">
      <c r="A4442" s="77" t="s">
        <v>9646</v>
      </c>
      <c r="B4442" s="77" t="s">
        <v>9647</v>
      </c>
      <c r="C4442" s="77" t="s">
        <v>773</v>
      </c>
      <c r="D4442" s="79"/>
      <c r="F4442" s="77" t="s">
        <v>773</v>
      </c>
      <c r="G4442" s="77" t="s">
        <v>9646</v>
      </c>
      <c r="I4442"/>
      <c r="L4442" s="83"/>
    </row>
    <row r="4443" spans="1:12" x14ac:dyDescent="0.3">
      <c r="A4443" s="77" t="s">
        <v>9648</v>
      </c>
      <c r="B4443" s="77" t="s">
        <v>9649</v>
      </c>
      <c r="C4443" s="77" t="s">
        <v>892</v>
      </c>
      <c r="D4443" s="79"/>
      <c r="F4443" s="77" t="s">
        <v>892</v>
      </c>
      <c r="G4443" s="77" t="s">
        <v>9648</v>
      </c>
      <c r="I4443"/>
      <c r="L4443" s="83"/>
    </row>
    <row r="4444" spans="1:12" x14ac:dyDescent="0.3">
      <c r="A4444" s="77" t="s">
        <v>9650</v>
      </c>
      <c r="B4444" s="77" t="s">
        <v>9651</v>
      </c>
      <c r="C4444" s="77" t="s">
        <v>671</v>
      </c>
      <c r="D4444" s="79"/>
      <c r="F4444" s="77" t="s">
        <v>671</v>
      </c>
      <c r="G4444" s="77" t="s">
        <v>9650</v>
      </c>
      <c r="I4444"/>
      <c r="L4444" s="83"/>
    </row>
    <row r="4445" spans="1:12" x14ac:dyDescent="0.3">
      <c r="A4445" s="77" t="s">
        <v>9652</v>
      </c>
      <c r="B4445" s="77" t="s">
        <v>9653</v>
      </c>
      <c r="C4445" s="77" t="s">
        <v>804</v>
      </c>
      <c r="D4445" s="79"/>
      <c r="F4445" s="77" t="s">
        <v>804</v>
      </c>
      <c r="G4445" s="77" t="s">
        <v>9652</v>
      </c>
      <c r="I4445"/>
      <c r="L4445" s="83"/>
    </row>
    <row r="4446" spans="1:12" x14ac:dyDescent="0.3">
      <c r="A4446" s="77" t="s">
        <v>9654</v>
      </c>
      <c r="B4446" s="77" t="s">
        <v>9655</v>
      </c>
      <c r="C4446" s="77" t="s">
        <v>666</v>
      </c>
      <c r="D4446" s="79"/>
      <c r="F4446" s="77" t="s">
        <v>666</v>
      </c>
      <c r="G4446" s="77" t="s">
        <v>9654</v>
      </c>
      <c r="I4446"/>
      <c r="L4446" s="83"/>
    </row>
    <row r="4447" spans="1:12" x14ac:dyDescent="0.3">
      <c r="A4447" s="77" t="s">
        <v>9656</v>
      </c>
      <c r="B4447" s="77" t="s">
        <v>9657</v>
      </c>
      <c r="C4447" s="77" t="s">
        <v>934</v>
      </c>
      <c r="D4447" s="79"/>
      <c r="F4447" s="77" t="s">
        <v>934</v>
      </c>
      <c r="G4447" s="77" t="s">
        <v>9656</v>
      </c>
      <c r="I4447"/>
      <c r="L4447" s="83"/>
    </row>
    <row r="4448" spans="1:12" x14ac:dyDescent="0.3">
      <c r="A4448" s="77" t="s">
        <v>9658</v>
      </c>
      <c r="B4448" s="77" t="s">
        <v>9659</v>
      </c>
      <c r="C4448" s="77" t="s">
        <v>766</v>
      </c>
      <c r="D4448" s="79"/>
      <c r="F4448" s="77" t="s">
        <v>766</v>
      </c>
      <c r="G4448" s="77" t="s">
        <v>9658</v>
      </c>
      <c r="I4448"/>
      <c r="L4448" s="83"/>
    </row>
    <row r="4449" spans="1:12" x14ac:dyDescent="0.3">
      <c r="A4449" s="77" t="s">
        <v>9660</v>
      </c>
      <c r="B4449" s="77" t="s">
        <v>9661</v>
      </c>
      <c r="C4449" s="77" t="s">
        <v>840</v>
      </c>
      <c r="D4449" s="79"/>
      <c r="F4449" s="77" t="s">
        <v>840</v>
      </c>
      <c r="G4449" s="77" t="s">
        <v>9660</v>
      </c>
      <c r="I4449"/>
      <c r="L4449" s="83"/>
    </row>
    <row r="4450" spans="1:12" x14ac:dyDescent="0.3">
      <c r="A4450" s="77" t="s">
        <v>9662</v>
      </c>
      <c r="B4450" s="77" t="s">
        <v>9663</v>
      </c>
      <c r="C4450" s="77" t="s">
        <v>746</v>
      </c>
      <c r="D4450" s="79"/>
      <c r="F4450" s="77" t="s">
        <v>746</v>
      </c>
      <c r="G4450" s="77" t="s">
        <v>9662</v>
      </c>
      <c r="I4450"/>
      <c r="L4450" s="83"/>
    </row>
    <row r="4451" spans="1:12" x14ac:dyDescent="0.3">
      <c r="A4451" s="77" t="s">
        <v>9664</v>
      </c>
      <c r="B4451" s="77" t="s">
        <v>9665</v>
      </c>
      <c r="C4451" s="77" t="s">
        <v>683</v>
      </c>
      <c r="D4451" s="79"/>
      <c r="F4451" s="77" t="s">
        <v>683</v>
      </c>
      <c r="G4451" s="77" t="s">
        <v>9664</v>
      </c>
      <c r="I4451"/>
      <c r="L4451" s="83"/>
    </row>
    <row r="4452" spans="1:12" x14ac:dyDescent="0.3">
      <c r="A4452" s="77" t="s">
        <v>9666</v>
      </c>
      <c r="B4452" s="77" t="s">
        <v>9667</v>
      </c>
      <c r="C4452" s="77" t="s">
        <v>710</v>
      </c>
      <c r="D4452" s="79"/>
      <c r="F4452" s="77" t="s">
        <v>710</v>
      </c>
      <c r="G4452" s="77" t="s">
        <v>9666</v>
      </c>
      <c r="I4452"/>
      <c r="L4452" s="83"/>
    </row>
    <row r="4453" spans="1:12" x14ac:dyDescent="0.3">
      <c r="A4453" s="77" t="s">
        <v>9668</v>
      </c>
      <c r="B4453" s="77" t="s">
        <v>9669</v>
      </c>
      <c r="C4453" s="77" t="s">
        <v>873</v>
      </c>
      <c r="D4453" s="79"/>
      <c r="F4453" s="77" t="s">
        <v>873</v>
      </c>
      <c r="G4453" s="77" t="s">
        <v>9668</v>
      </c>
      <c r="I4453"/>
      <c r="L4453" s="83"/>
    </row>
    <row r="4454" spans="1:12" x14ac:dyDescent="0.3">
      <c r="A4454" s="77" t="s">
        <v>9670</v>
      </c>
      <c r="B4454" s="77" t="s">
        <v>9671</v>
      </c>
      <c r="C4454" s="77" t="s">
        <v>791</v>
      </c>
      <c r="D4454" s="79"/>
      <c r="F4454" s="77" t="s">
        <v>791</v>
      </c>
      <c r="G4454" s="77" t="s">
        <v>9670</v>
      </c>
      <c r="I4454"/>
      <c r="L4454" s="83"/>
    </row>
    <row r="4455" spans="1:12" x14ac:dyDescent="0.3">
      <c r="A4455" s="77" t="s">
        <v>9672</v>
      </c>
      <c r="B4455" s="77" t="s">
        <v>9673</v>
      </c>
      <c r="C4455" s="77" t="s">
        <v>856</v>
      </c>
      <c r="D4455" s="79"/>
      <c r="F4455" s="77" t="s">
        <v>856</v>
      </c>
      <c r="G4455" s="77" t="s">
        <v>9672</v>
      </c>
      <c r="I4455"/>
      <c r="L4455" s="83"/>
    </row>
    <row r="4456" spans="1:12" x14ac:dyDescent="0.3">
      <c r="A4456" s="77" t="s">
        <v>9674</v>
      </c>
      <c r="B4456" s="77" t="s">
        <v>9675</v>
      </c>
      <c r="C4456" s="77" t="s">
        <v>725</v>
      </c>
      <c r="D4456" s="79"/>
      <c r="F4456" s="77" t="s">
        <v>725</v>
      </c>
      <c r="G4456" s="77" t="s">
        <v>9674</v>
      </c>
      <c r="I4456"/>
      <c r="L4456" s="83"/>
    </row>
    <row r="4457" spans="1:12" x14ac:dyDescent="0.3">
      <c r="A4457" s="77" t="s">
        <v>9676</v>
      </c>
      <c r="B4457" s="77" t="s">
        <v>9677</v>
      </c>
      <c r="C4457" s="77" t="s">
        <v>863</v>
      </c>
      <c r="D4457" s="79"/>
      <c r="F4457" s="77" t="s">
        <v>863</v>
      </c>
      <c r="G4457" s="77" t="s">
        <v>9676</v>
      </c>
      <c r="I4457"/>
      <c r="L4457" s="83"/>
    </row>
    <row r="4458" spans="1:12" x14ac:dyDescent="0.3">
      <c r="A4458" s="77" t="s">
        <v>9678</v>
      </c>
      <c r="B4458" s="77" t="s">
        <v>9679</v>
      </c>
      <c r="C4458" s="77" t="s">
        <v>840</v>
      </c>
      <c r="D4458" s="79"/>
      <c r="F4458" s="77" t="s">
        <v>840</v>
      </c>
      <c r="G4458" s="77" t="s">
        <v>9678</v>
      </c>
      <c r="I4458"/>
      <c r="L4458" s="83"/>
    </row>
    <row r="4459" spans="1:12" x14ac:dyDescent="0.3">
      <c r="A4459" s="77" t="s">
        <v>9680</v>
      </c>
      <c r="B4459" s="77" t="s">
        <v>9681</v>
      </c>
      <c r="C4459" s="77" t="s">
        <v>699</v>
      </c>
      <c r="D4459" s="79"/>
      <c r="F4459" s="77" t="s">
        <v>699</v>
      </c>
      <c r="G4459" s="77" t="s">
        <v>9680</v>
      </c>
      <c r="I4459"/>
      <c r="L4459" s="83"/>
    </row>
    <row r="4460" spans="1:12" x14ac:dyDescent="0.3">
      <c r="A4460" s="77" t="s">
        <v>9682</v>
      </c>
      <c r="B4460" s="77" t="s">
        <v>9683</v>
      </c>
      <c r="C4460" s="77" t="s">
        <v>707</v>
      </c>
      <c r="D4460" s="79"/>
      <c r="F4460" s="77" t="s">
        <v>707</v>
      </c>
      <c r="G4460" s="77" t="s">
        <v>9682</v>
      </c>
      <c r="I4460"/>
      <c r="L4460" s="83"/>
    </row>
    <row r="4461" spans="1:12" x14ac:dyDescent="0.3">
      <c r="A4461" s="77" t="s">
        <v>9684</v>
      </c>
      <c r="B4461" s="77" t="s">
        <v>9685</v>
      </c>
      <c r="C4461" s="77" t="s">
        <v>740</v>
      </c>
      <c r="D4461" s="79"/>
      <c r="F4461" s="77" t="s">
        <v>740</v>
      </c>
      <c r="G4461" s="77" t="s">
        <v>9684</v>
      </c>
      <c r="I4461"/>
      <c r="L4461" s="83"/>
    </row>
    <row r="4462" spans="1:12" x14ac:dyDescent="0.3">
      <c r="A4462" s="77" t="s">
        <v>9686</v>
      </c>
      <c r="B4462" s="77" t="s">
        <v>9687</v>
      </c>
      <c r="C4462" s="77" t="s">
        <v>683</v>
      </c>
      <c r="D4462" s="79"/>
      <c r="F4462" s="77" t="s">
        <v>683</v>
      </c>
      <c r="G4462" s="77" t="s">
        <v>9686</v>
      </c>
      <c r="I4462"/>
      <c r="L4462" s="83"/>
    </row>
    <row r="4463" spans="1:12" x14ac:dyDescent="0.3">
      <c r="A4463" s="77" t="s">
        <v>9688</v>
      </c>
      <c r="B4463" s="77" t="s">
        <v>9689</v>
      </c>
      <c r="C4463" s="77" t="s">
        <v>714</v>
      </c>
      <c r="D4463" s="79"/>
      <c r="F4463" s="77" t="s">
        <v>714</v>
      </c>
      <c r="G4463" s="77" t="s">
        <v>9688</v>
      </c>
      <c r="I4463"/>
      <c r="L4463" s="83"/>
    </row>
    <row r="4464" spans="1:12" x14ac:dyDescent="0.3">
      <c r="A4464" s="77" t="s">
        <v>9690</v>
      </c>
      <c r="B4464" s="77" t="s">
        <v>9691</v>
      </c>
      <c r="C4464" s="77" t="s">
        <v>783</v>
      </c>
      <c r="D4464" s="79"/>
      <c r="F4464" s="77" t="s">
        <v>783</v>
      </c>
      <c r="G4464" s="77" t="s">
        <v>9690</v>
      </c>
      <c r="I4464"/>
      <c r="L4464" s="83"/>
    </row>
    <row r="4465" spans="1:12" x14ac:dyDescent="0.3">
      <c r="A4465" s="77" t="s">
        <v>9692</v>
      </c>
      <c r="B4465" s="77" t="s">
        <v>9693</v>
      </c>
      <c r="C4465" s="77" t="s">
        <v>754</v>
      </c>
      <c r="D4465" s="79"/>
      <c r="F4465" s="77" t="s">
        <v>754</v>
      </c>
      <c r="G4465" s="77" t="s">
        <v>9692</v>
      </c>
      <c r="I4465"/>
      <c r="L4465" s="83"/>
    </row>
    <row r="4466" spans="1:12" x14ac:dyDescent="0.3">
      <c r="A4466" s="77" t="s">
        <v>9694</v>
      </c>
      <c r="B4466" s="77" t="s">
        <v>9695</v>
      </c>
      <c r="C4466" s="77" t="s">
        <v>766</v>
      </c>
      <c r="D4466" s="79"/>
      <c r="F4466" s="77" t="s">
        <v>766</v>
      </c>
      <c r="G4466" s="77" t="s">
        <v>9694</v>
      </c>
      <c r="I4466"/>
      <c r="L4466" s="83"/>
    </row>
    <row r="4467" spans="1:12" x14ac:dyDescent="0.3">
      <c r="A4467" s="77" t="s">
        <v>9696</v>
      </c>
      <c r="B4467" s="77" t="s">
        <v>9697</v>
      </c>
      <c r="C4467" s="77" t="s">
        <v>863</v>
      </c>
      <c r="D4467" s="79"/>
      <c r="F4467" s="77" t="s">
        <v>863</v>
      </c>
      <c r="G4467" s="77" t="s">
        <v>9696</v>
      </c>
      <c r="I4467"/>
      <c r="L4467" s="83"/>
    </row>
    <row r="4468" spans="1:12" x14ac:dyDescent="0.3">
      <c r="A4468" s="77" t="s">
        <v>9698</v>
      </c>
      <c r="B4468" s="77" t="s">
        <v>9699</v>
      </c>
      <c r="C4468" s="77" t="s">
        <v>695</v>
      </c>
      <c r="D4468" s="79"/>
      <c r="F4468" s="77" t="s">
        <v>695</v>
      </c>
      <c r="G4468" s="77" t="s">
        <v>9698</v>
      </c>
      <c r="I4468"/>
      <c r="L4468" s="83"/>
    </row>
    <row r="4469" spans="1:12" x14ac:dyDescent="0.3">
      <c r="A4469" s="77" t="s">
        <v>9700</v>
      </c>
      <c r="B4469" s="77" t="s">
        <v>9701</v>
      </c>
      <c r="C4469" s="77" t="s">
        <v>714</v>
      </c>
      <c r="D4469" s="79"/>
      <c r="F4469" s="77" t="s">
        <v>714</v>
      </c>
      <c r="G4469" s="77" t="s">
        <v>9700</v>
      </c>
      <c r="I4469"/>
      <c r="L4469" s="83"/>
    </row>
    <row r="4470" spans="1:12" x14ac:dyDescent="0.3">
      <c r="A4470" s="77" t="s">
        <v>9702</v>
      </c>
      <c r="B4470" s="77" t="s">
        <v>9703</v>
      </c>
      <c r="C4470" s="77" t="s">
        <v>699</v>
      </c>
      <c r="D4470" s="79"/>
      <c r="F4470" s="77" t="s">
        <v>699</v>
      </c>
      <c r="G4470" s="77" t="s">
        <v>9702</v>
      </c>
      <c r="I4470"/>
      <c r="L4470" s="83"/>
    </row>
    <row r="4471" spans="1:12" x14ac:dyDescent="0.3">
      <c r="A4471" s="77" t="s">
        <v>9704</v>
      </c>
      <c r="B4471" s="77" t="s">
        <v>9705</v>
      </c>
      <c r="C4471" s="77" t="s">
        <v>675</v>
      </c>
      <c r="D4471" s="79"/>
      <c r="F4471" s="77" t="s">
        <v>675</v>
      </c>
      <c r="G4471" s="77" t="s">
        <v>9704</v>
      </c>
      <c r="I4471"/>
      <c r="L4471" s="83"/>
    </row>
    <row r="4472" spans="1:12" x14ac:dyDescent="0.3">
      <c r="A4472" s="77" t="s">
        <v>9706</v>
      </c>
      <c r="B4472" s="77" t="s">
        <v>9707</v>
      </c>
      <c r="C4472" s="77" t="s">
        <v>671</v>
      </c>
      <c r="D4472" s="79"/>
      <c r="F4472" s="77" t="s">
        <v>671</v>
      </c>
      <c r="G4472" s="77" t="s">
        <v>9706</v>
      </c>
      <c r="I4472"/>
      <c r="L4472" s="83"/>
    </row>
    <row r="4473" spans="1:12" x14ac:dyDescent="0.3">
      <c r="A4473" s="77" t="s">
        <v>9708</v>
      </c>
      <c r="B4473" s="77" t="s">
        <v>9709</v>
      </c>
      <c r="C4473" s="77" t="s">
        <v>934</v>
      </c>
      <c r="D4473" s="79"/>
      <c r="F4473" s="77" t="s">
        <v>934</v>
      </c>
      <c r="G4473" s="77" t="s">
        <v>9708</v>
      </c>
      <c r="I4473"/>
      <c r="L4473" s="83"/>
    </row>
    <row r="4474" spans="1:12" x14ac:dyDescent="0.3">
      <c r="A4474" s="77" t="s">
        <v>9710</v>
      </c>
      <c r="B4474" s="77" t="s">
        <v>9711</v>
      </c>
      <c r="C4474" s="77" t="s">
        <v>674</v>
      </c>
      <c r="D4474" s="79"/>
      <c r="F4474" s="77" t="s">
        <v>674</v>
      </c>
      <c r="G4474" s="77" t="s">
        <v>9710</v>
      </c>
      <c r="I4474"/>
      <c r="L4474" s="83"/>
    </row>
    <row r="4475" spans="1:12" x14ac:dyDescent="0.3">
      <c r="A4475" s="77" t="s">
        <v>9712</v>
      </c>
      <c r="B4475" s="77" t="s">
        <v>9713</v>
      </c>
      <c r="C4475" s="77" t="s">
        <v>691</v>
      </c>
      <c r="D4475" s="79"/>
      <c r="F4475" s="77" t="s">
        <v>691</v>
      </c>
      <c r="G4475" s="77" t="s">
        <v>9712</v>
      </c>
      <c r="I4475"/>
      <c r="L4475" s="83"/>
    </row>
    <row r="4476" spans="1:12" x14ac:dyDescent="0.3">
      <c r="A4476" s="77" t="s">
        <v>9714</v>
      </c>
      <c r="B4476" s="77" t="s">
        <v>9715</v>
      </c>
      <c r="C4476" s="77" t="s">
        <v>699</v>
      </c>
      <c r="D4476" s="79"/>
      <c r="F4476" s="77" t="s">
        <v>699</v>
      </c>
      <c r="G4476" s="77" t="s">
        <v>9714</v>
      </c>
      <c r="I4476"/>
      <c r="L4476" s="83"/>
    </row>
    <row r="4477" spans="1:12" x14ac:dyDescent="0.3">
      <c r="A4477" s="77" t="s">
        <v>9716</v>
      </c>
      <c r="B4477" s="77" t="s">
        <v>9717</v>
      </c>
      <c r="C4477" s="77" t="s">
        <v>702</v>
      </c>
      <c r="D4477" s="79"/>
      <c r="F4477" s="77" t="s">
        <v>702</v>
      </c>
      <c r="G4477" s="77" t="s">
        <v>9716</v>
      </c>
      <c r="I4477"/>
      <c r="L4477" s="83"/>
    </row>
    <row r="4478" spans="1:12" x14ac:dyDescent="0.3">
      <c r="A4478" s="77" t="s">
        <v>9718</v>
      </c>
      <c r="B4478" s="77" t="s">
        <v>9719</v>
      </c>
      <c r="C4478" s="77" t="s">
        <v>740</v>
      </c>
      <c r="D4478" s="79"/>
      <c r="F4478" s="77" t="s">
        <v>740</v>
      </c>
      <c r="G4478" s="77" t="s">
        <v>9718</v>
      </c>
      <c r="I4478"/>
      <c r="L4478" s="83"/>
    </row>
    <row r="4479" spans="1:12" x14ac:dyDescent="0.3">
      <c r="A4479" s="77" t="s">
        <v>9720</v>
      </c>
      <c r="B4479" s="77" t="s">
        <v>9721</v>
      </c>
      <c r="C4479" s="77" t="s">
        <v>683</v>
      </c>
      <c r="D4479" s="79"/>
      <c r="F4479" s="77" t="s">
        <v>683</v>
      </c>
      <c r="G4479" s="77" t="s">
        <v>9720</v>
      </c>
      <c r="I4479"/>
      <c r="L4479" s="83"/>
    </row>
    <row r="4480" spans="1:12" x14ac:dyDescent="0.3">
      <c r="A4480" s="77" t="s">
        <v>9722</v>
      </c>
      <c r="B4480" s="77" t="s">
        <v>9723</v>
      </c>
      <c r="C4480" s="77" t="s">
        <v>783</v>
      </c>
      <c r="D4480" s="79"/>
      <c r="F4480" s="77" t="s">
        <v>783</v>
      </c>
      <c r="G4480" s="77" t="s">
        <v>9722</v>
      </c>
      <c r="I4480"/>
      <c r="L4480" s="83"/>
    </row>
    <row r="4481" spans="1:12" x14ac:dyDescent="0.3">
      <c r="A4481" s="77" t="s">
        <v>9724</v>
      </c>
      <c r="B4481" s="77" t="s">
        <v>9725</v>
      </c>
      <c r="C4481" s="77" t="s">
        <v>702</v>
      </c>
      <c r="D4481" s="79"/>
      <c r="F4481" s="77" t="s">
        <v>702</v>
      </c>
      <c r="G4481" s="77" t="s">
        <v>9724</v>
      </c>
      <c r="I4481"/>
      <c r="L4481" s="83"/>
    </row>
    <row r="4482" spans="1:12" x14ac:dyDescent="0.3">
      <c r="A4482" s="77" t="s">
        <v>9726</v>
      </c>
      <c r="B4482" s="77" t="s">
        <v>9727</v>
      </c>
      <c r="C4482" s="77" t="s">
        <v>925</v>
      </c>
      <c r="D4482" s="79"/>
      <c r="F4482" s="77" t="s">
        <v>925</v>
      </c>
      <c r="G4482" s="77" t="s">
        <v>9726</v>
      </c>
      <c r="I4482"/>
      <c r="L4482" s="83"/>
    </row>
    <row r="4483" spans="1:12" x14ac:dyDescent="0.3">
      <c r="A4483" s="77" t="s">
        <v>9728</v>
      </c>
      <c r="B4483" s="77" t="s">
        <v>9729</v>
      </c>
      <c r="C4483" s="77" t="s">
        <v>740</v>
      </c>
      <c r="D4483" s="79"/>
      <c r="F4483" s="77" t="s">
        <v>740</v>
      </c>
      <c r="G4483" s="77" t="s">
        <v>9728</v>
      </c>
      <c r="I4483"/>
      <c r="L4483" s="83"/>
    </row>
    <row r="4484" spans="1:12" x14ac:dyDescent="0.3">
      <c r="A4484" s="77" t="s">
        <v>9730</v>
      </c>
      <c r="B4484" s="77" t="s">
        <v>9731</v>
      </c>
      <c r="C4484" s="77" t="s">
        <v>797</v>
      </c>
      <c r="D4484" s="79"/>
      <c r="F4484" s="77" t="s">
        <v>797</v>
      </c>
      <c r="G4484" s="77" t="s">
        <v>9730</v>
      </c>
      <c r="I4484"/>
      <c r="L4484" s="83"/>
    </row>
    <row r="4485" spans="1:12" x14ac:dyDescent="0.3">
      <c r="A4485" s="77" t="s">
        <v>9732</v>
      </c>
      <c r="B4485" s="77" t="s">
        <v>9733</v>
      </c>
      <c r="C4485" s="77" t="s">
        <v>725</v>
      </c>
      <c r="D4485" s="79"/>
      <c r="F4485" s="77" t="s">
        <v>725</v>
      </c>
      <c r="G4485" s="77" t="s">
        <v>9732</v>
      </c>
      <c r="I4485"/>
      <c r="L4485" s="83"/>
    </row>
    <row r="4486" spans="1:12" x14ac:dyDescent="0.3">
      <c r="A4486" s="77" t="s">
        <v>9734</v>
      </c>
      <c r="B4486" s="77" t="s">
        <v>9735</v>
      </c>
      <c r="C4486" s="77" t="s">
        <v>800</v>
      </c>
      <c r="D4486" s="79"/>
      <c r="F4486" s="77" t="s">
        <v>800</v>
      </c>
      <c r="G4486" s="77" t="s">
        <v>9734</v>
      </c>
      <c r="I4486"/>
      <c r="L4486" s="83"/>
    </row>
    <row r="4487" spans="1:12" x14ac:dyDescent="0.3">
      <c r="A4487" s="77" t="s">
        <v>9736</v>
      </c>
      <c r="B4487" s="77" t="s">
        <v>9737</v>
      </c>
      <c r="C4487" s="77" t="s">
        <v>746</v>
      </c>
      <c r="D4487" s="79"/>
      <c r="F4487" s="77" t="s">
        <v>746</v>
      </c>
      <c r="G4487" s="77" t="s">
        <v>9736</v>
      </c>
      <c r="I4487"/>
      <c r="L4487" s="83"/>
    </row>
    <row r="4488" spans="1:12" x14ac:dyDescent="0.3">
      <c r="A4488" s="77" t="s">
        <v>9738</v>
      </c>
      <c r="B4488" s="77" t="s">
        <v>9739</v>
      </c>
      <c r="C4488" s="77" t="s">
        <v>746</v>
      </c>
      <c r="D4488" s="79"/>
      <c r="F4488" s="77" t="s">
        <v>746</v>
      </c>
      <c r="G4488" s="77" t="s">
        <v>9738</v>
      </c>
      <c r="I4488"/>
      <c r="L4488" s="83"/>
    </row>
    <row r="4489" spans="1:12" x14ac:dyDescent="0.3">
      <c r="A4489" s="77" t="s">
        <v>9740</v>
      </c>
      <c r="B4489" s="77" t="s">
        <v>9741</v>
      </c>
      <c r="C4489" s="77" t="s">
        <v>767</v>
      </c>
      <c r="D4489" s="79"/>
      <c r="F4489" s="77" t="s">
        <v>767</v>
      </c>
      <c r="G4489" s="77" t="s">
        <v>9740</v>
      </c>
      <c r="I4489"/>
      <c r="L4489" s="83"/>
    </row>
    <row r="4490" spans="1:12" x14ac:dyDescent="0.3">
      <c r="A4490" s="77" t="s">
        <v>9742</v>
      </c>
      <c r="B4490" s="77" t="s">
        <v>9743</v>
      </c>
      <c r="C4490" s="77" t="s">
        <v>934</v>
      </c>
      <c r="D4490" s="79"/>
      <c r="F4490" s="77" t="s">
        <v>934</v>
      </c>
      <c r="G4490" s="77" t="s">
        <v>9742</v>
      </c>
      <c r="I4490"/>
      <c r="L4490" s="83"/>
    </row>
    <row r="4491" spans="1:12" x14ac:dyDescent="0.3">
      <c r="A4491" s="77" t="s">
        <v>9744</v>
      </c>
      <c r="B4491" s="77" t="s">
        <v>9745</v>
      </c>
      <c r="C4491" s="77" t="s">
        <v>683</v>
      </c>
      <c r="D4491" s="79"/>
      <c r="F4491" s="77" t="s">
        <v>683</v>
      </c>
      <c r="G4491" s="77" t="s">
        <v>9744</v>
      </c>
      <c r="I4491"/>
      <c r="L4491" s="83"/>
    </row>
    <row r="4492" spans="1:12" x14ac:dyDescent="0.3">
      <c r="A4492" s="77" t="s">
        <v>9746</v>
      </c>
      <c r="B4492" s="77" t="s">
        <v>9747</v>
      </c>
      <c r="C4492" s="77" t="s">
        <v>678</v>
      </c>
      <c r="D4492" s="79"/>
      <c r="F4492" s="77" t="s">
        <v>678</v>
      </c>
      <c r="G4492" s="77" t="s">
        <v>9746</v>
      </c>
      <c r="I4492"/>
      <c r="L4492" s="83"/>
    </row>
    <row r="4493" spans="1:12" x14ac:dyDescent="0.3">
      <c r="A4493" s="77" t="s">
        <v>9748</v>
      </c>
      <c r="B4493" s="77" t="s">
        <v>9749</v>
      </c>
      <c r="C4493" s="77" t="s">
        <v>675</v>
      </c>
      <c r="D4493" s="79"/>
      <c r="F4493" s="77" t="s">
        <v>675</v>
      </c>
      <c r="G4493" s="77" t="s">
        <v>9748</v>
      </c>
      <c r="I4493"/>
      <c r="L4493" s="83"/>
    </row>
    <row r="4494" spans="1:12" x14ac:dyDescent="0.3">
      <c r="A4494" s="77" t="s">
        <v>9750</v>
      </c>
      <c r="B4494" s="77" t="s">
        <v>9751</v>
      </c>
      <c r="C4494" s="77" t="s">
        <v>691</v>
      </c>
      <c r="D4494" s="79"/>
      <c r="F4494" s="77" t="s">
        <v>691</v>
      </c>
      <c r="G4494" s="77" t="s">
        <v>9750</v>
      </c>
      <c r="I4494"/>
      <c r="L4494" s="83"/>
    </row>
    <row r="4495" spans="1:12" x14ac:dyDescent="0.3">
      <c r="A4495" s="77" t="s">
        <v>9752</v>
      </c>
      <c r="B4495" s="77" t="s">
        <v>9753</v>
      </c>
      <c r="C4495" s="77" t="s">
        <v>687</v>
      </c>
      <c r="D4495" s="79"/>
      <c r="F4495" s="77" t="s">
        <v>687</v>
      </c>
      <c r="G4495" s="77" t="s">
        <v>9752</v>
      </c>
      <c r="I4495"/>
      <c r="L4495" s="83"/>
    </row>
    <row r="4496" spans="1:12" x14ac:dyDescent="0.3">
      <c r="A4496" s="77" t="s">
        <v>9754</v>
      </c>
      <c r="B4496" s="77" t="s">
        <v>9755</v>
      </c>
      <c r="C4496" s="77" t="s">
        <v>925</v>
      </c>
      <c r="D4496" s="79"/>
      <c r="F4496" s="77" t="s">
        <v>925</v>
      </c>
      <c r="G4496" s="77" t="s">
        <v>9754</v>
      </c>
      <c r="I4496"/>
      <c r="L4496" s="83"/>
    </row>
    <row r="4497" spans="1:12" x14ac:dyDescent="0.3">
      <c r="A4497" s="77" t="s">
        <v>9756</v>
      </c>
      <c r="B4497" s="77" t="s">
        <v>9757</v>
      </c>
      <c r="C4497" s="77" t="s">
        <v>722</v>
      </c>
      <c r="D4497" s="79"/>
      <c r="F4497" s="77" t="s">
        <v>722</v>
      </c>
      <c r="G4497" s="77" t="s">
        <v>9756</v>
      </c>
      <c r="I4497"/>
      <c r="L4497" s="83"/>
    </row>
    <row r="4498" spans="1:12" x14ac:dyDescent="0.3">
      <c r="A4498" s="77" t="s">
        <v>9758</v>
      </c>
      <c r="B4498" s="77" t="s">
        <v>9759</v>
      </c>
      <c r="C4498" s="77" t="s">
        <v>678</v>
      </c>
      <c r="D4498" s="79"/>
      <c r="F4498" s="77" t="s">
        <v>678</v>
      </c>
      <c r="G4498" s="77" t="s">
        <v>9758</v>
      </c>
      <c r="I4498"/>
      <c r="L4498" s="83"/>
    </row>
    <row r="4499" spans="1:12" x14ac:dyDescent="0.3">
      <c r="A4499" s="77" t="s">
        <v>9760</v>
      </c>
      <c r="B4499" s="77" t="s">
        <v>9761</v>
      </c>
      <c r="C4499" s="77" t="s">
        <v>800</v>
      </c>
      <c r="D4499" s="79"/>
      <c r="F4499" s="77" t="s">
        <v>800</v>
      </c>
      <c r="G4499" s="77" t="s">
        <v>9760</v>
      </c>
      <c r="I4499"/>
      <c r="L4499" s="83"/>
    </row>
    <row r="4500" spans="1:12" x14ac:dyDescent="0.3">
      <c r="A4500" s="77" t="s">
        <v>9762</v>
      </c>
      <c r="B4500" s="77" t="s">
        <v>9763</v>
      </c>
      <c r="C4500" s="77" t="s">
        <v>678</v>
      </c>
      <c r="D4500" s="79"/>
      <c r="F4500" s="77" t="s">
        <v>678</v>
      </c>
      <c r="G4500" s="77" t="s">
        <v>9762</v>
      </c>
      <c r="I4500"/>
      <c r="L4500" s="83"/>
    </row>
    <row r="4501" spans="1:12" x14ac:dyDescent="0.3">
      <c r="A4501" s="77" t="s">
        <v>9764</v>
      </c>
      <c r="B4501" s="77" t="s">
        <v>9765</v>
      </c>
      <c r="C4501" s="77" t="s">
        <v>782</v>
      </c>
      <c r="D4501" s="79"/>
      <c r="F4501" s="77" t="s">
        <v>782</v>
      </c>
      <c r="G4501" s="77" t="s">
        <v>9764</v>
      </c>
      <c r="I4501"/>
      <c r="L4501" s="83"/>
    </row>
    <row r="4502" spans="1:12" x14ac:dyDescent="0.3">
      <c r="A4502" s="77" t="s">
        <v>9766</v>
      </c>
      <c r="B4502" s="77" t="s">
        <v>9767</v>
      </c>
      <c r="C4502" s="77" t="s">
        <v>776</v>
      </c>
      <c r="D4502" s="79"/>
      <c r="F4502" s="77" t="s">
        <v>776</v>
      </c>
      <c r="G4502" s="77" t="s">
        <v>9766</v>
      </c>
      <c r="I4502"/>
      <c r="L4502" s="83"/>
    </row>
    <row r="4503" spans="1:12" x14ac:dyDescent="0.3">
      <c r="A4503" s="77" t="s">
        <v>9768</v>
      </c>
      <c r="B4503" s="77" t="s">
        <v>9769</v>
      </c>
      <c r="C4503" s="77" t="s">
        <v>794</v>
      </c>
      <c r="D4503" s="79"/>
      <c r="F4503" s="77" t="s">
        <v>794</v>
      </c>
      <c r="G4503" s="77" t="s">
        <v>9768</v>
      </c>
      <c r="I4503"/>
      <c r="L4503" s="83"/>
    </row>
    <row r="4504" spans="1:12" x14ac:dyDescent="0.3">
      <c r="A4504" s="77" t="s">
        <v>9770</v>
      </c>
      <c r="B4504" s="77" t="s">
        <v>9771</v>
      </c>
      <c r="C4504" s="77" t="s">
        <v>706</v>
      </c>
      <c r="D4504" s="79"/>
      <c r="F4504" s="77" t="s">
        <v>706</v>
      </c>
      <c r="G4504" s="77" t="s">
        <v>9770</v>
      </c>
      <c r="I4504"/>
      <c r="L4504" s="83"/>
    </row>
    <row r="4505" spans="1:12" x14ac:dyDescent="0.3">
      <c r="A4505" s="77" t="s">
        <v>9772</v>
      </c>
      <c r="B4505" s="77" t="s">
        <v>9773</v>
      </c>
      <c r="C4505" s="77" t="s">
        <v>767</v>
      </c>
      <c r="D4505" s="79"/>
      <c r="F4505" s="77" t="s">
        <v>767</v>
      </c>
      <c r="G4505" s="77" t="s">
        <v>9772</v>
      </c>
      <c r="I4505"/>
      <c r="L4505" s="83"/>
    </row>
    <row r="4506" spans="1:12" x14ac:dyDescent="0.3">
      <c r="A4506" s="77" t="s">
        <v>9774</v>
      </c>
      <c r="B4506" s="77" t="s">
        <v>9775</v>
      </c>
      <c r="C4506" s="77" t="s">
        <v>714</v>
      </c>
      <c r="D4506" s="79"/>
      <c r="F4506" s="77" t="s">
        <v>714</v>
      </c>
      <c r="G4506" s="77" t="s">
        <v>9774</v>
      </c>
      <c r="I4506"/>
      <c r="L4506" s="83"/>
    </row>
    <row r="4507" spans="1:12" x14ac:dyDescent="0.3">
      <c r="A4507" s="77" t="s">
        <v>9776</v>
      </c>
      <c r="B4507" s="77" t="s">
        <v>9777</v>
      </c>
      <c r="C4507" s="77" t="s">
        <v>840</v>
      </c>
      <c r="D4507" s="79"/>
      <c r="F4507" s="77" t="s">
        <v>840</v>
      </c>
      <c r="G4507" s="77" t="s">
        <v>9776</v>
      </c>
      <c r="I4507"/>
      <c r="L4507" s="83"/>
    </row>
    <row r="4508" spans="1:12" x14ac:dyDescent="0.3">
      <c r="A4508" s="77" t="s">
        <v>9778</v>
      </c>
      <c r="B4508" s="77" t="s">
        <v>9779</v>
      </c>
      <c r="C4508" s="77" t="s">
        <v>801</v>
      </c>
      <c r="D4508" s="79"/>
      <c r="F4508" s="77" t="s">
        <v>801</v>
      </c>
      <c r="G4508" s="77" t="s">
        <v>9778</v>
      </c>
      <c r="I4508"/>
      <c r="L4508" s="83"/>
    </row>
    <row r="4509" spans="1:12" x14ac:dyDescent="0.3">
      <c r="A4509" s="77" t="s">
        <v>9780</v>
      </c>
      <c r="B4509" s="77" t="s">
        <v>9781</v>
      </c>
      <c r="C4509" s="77" t="s">
        <v>683</v>
      </c>
      <c r="D4509" s="79"/>
      <c r="F4509" s="77" t="s">
        <v>683</v>
      </c>
      <c r="G4509" s="77" t="s">
        <v>9780</v>
      </c>
      <c r="I4509"/>
      <c r="L4509" s="83"/>
    </row>
    <row r="4510" spans="1:12" x14ac:dyDescent="0.3">
      <c r="A4510" s="77" t="s">
        <v>9782</v>
      </c>
      <c r="B4510" s="77" t="s">
        <v>9783</v>
      </c>
      <c r="C4510" s="77" t="s">
        <v>782</v>
      </c>
      <c r="D4510" s="79"/>
      <c r="F4510" s="77" t="s">
        <v>782</v>
      </c>
      <c r="G4510" s="77" t="s">
        <v>9782</v>
      </c>
      <c r="I4510"/>
      <c r="L4510" s="83"/>
    </row>
    <row r="4511" spans="1:12" x14ac:dyDescent="0.3">
      <c r="A4511" s="77" t="s">
        <v>9784</v>
      </c>
      <c r="B4511" s="77" t="s">
        <v>9785</v>
      </c>
      <c r="C4511" s="77" t="s">
        <v>732</v>
      </c>
      <c r="D4511" s="79"/>
      <c r="F4511" s="77" t="s">
        <v>732</v>
      </c>
      <c r="G4511" s="77" t="s">
        <v>9784</v>
      </c>
      <c r="I4511"/>
      <c r="L4511" s="83"/>
    </row>
    <row r="4512" spans="1:12" x14ac:dyDescent="0.3">
      <c r="A4512" s="77" t="s">
        <v>9786</v>
      </c>
      <c r="B4512" s="77" t="s">
        <v>9787</v>
      </c>
      <c r="C4512" s="77" t="s">
        <v>719</v>
      </c>
      <c r="D4512" s="79"/>
      <c r="F4512" s="77" t="s">
        <v>719</v>
      </c>
      <c r="G4512" s="77" t="s">
        <v>9786</v>
      </c>
      <c r="I4512"/>
      <c r="L4512" s="83"/>
    </row>
    <row r="4513" spans="1:12" x14ac:dyDescent="0.3">
      <c r="A4513" s="77" t="s">
        <v>9788</v>
      </c>
      <c r="B4513" s="77" t="s">
        <v>9789</v>
      </c>
      <c r="C4513" s="77" t="s">
        <v>718</v>
      </c>
      <c r="D4513" s="79"/>
      <c r="F4513" s="77" t="s">
        <v>718</v>
      </c>
      <c r="G4513" s="77" t="s">
        <v>9788</v>
      </c>
      <c r="I4513"/>
      <c r="L4513" s="83"/>
    </row>
    <row r="4514" spans="1:12" x14ac:dyDescent="0.3">
      <c r="A4514" s="77" t="s">
        <v>9790</v>
      </c>
      <c r="B4514" s="77" t="s">
        <v>9791</v>
      </c>
      <c r="C4514" s="77" t="s">
        <v>893</v>
      </c>
      <c r="D4514" s="79"/>
      <c r="F4514" s="77" t="s">
        <v>893</v>
      </c>
      <c r="G4514" s="77" t="s">
        <v>9790</v>
      </c>
      <c r="I4514"/>
      <c r="L4514" s="83"/>
    </row>
    <row r="4515" spans="1:12" x14ac:dyDescent="0.3">
      <c r="A4515" s="77" t="s">
        <v>9792</v>
      </c>
      <c r="B4515" s="77" t="s">
        <v>9793</v>
      </c>
      <c r="C4515" s="77" t="s">
        <v>850</v>
      </c>
      <c r="D4515" s="79"/>
      <c r="F4515" s="77" t="s">
        <v>850</v>
      </c>
      <c r="G4515" s="77" t="s">
        <v>9792</v>
      </c>
      <c r="I4515"/>
      <c r="L4515" s="83"/>
    </row>
    <row r="4516" spans="1:12" x14ac:dyDescent="0.3">
      <c r="A4516" s="77" t="s">
        <v>9794</v>
      </c>
      <c r="B4516" s="77" t="s">
        <v>9795</v>
      </c>
      <c r="C4516" s="77" t="s">
        <v>876</v>
      </c>
      <c r="D4516" s="79"/>
      <c r="F4516" s="77" t="s">
        <v>876</v>
      </c>
      <c r="G4516" s="77" t="s">
        <v>9794</v>
      </c>
      <c r="I4516"/>
      <c r="L4516" s="83"/>
    </row>
    <row r="4517" spans="1:12" x14ac:dyDescent="0.3">
      <c r="A4517" s="77" t="s">
        <v>9796</v>
      </c>
      <c r="B4517" s="77" t="s">
        <v>9797</v>
      </c>
      <c r="C4517" s="77" t="s">
        <v>773</v>
      </c>
      <c r="D4517" s="79"/>
      <c r="F4517" s="77" t="s">
        <v>773</v>
      </c>
      <c r="G4517" s="77" t="s">
        <v>9796</v>
      </c>
      <c r="I4517"/>
      <c r="L4517" s="83"/>
    </row>
    <row r="4518" spans="1:12" x14ac:dyDescent="0.3">
      <c r="A4518" s="77" t="s">
        <v>9798</v>
      </c>
      <c r="B4518" s="77" t="s">
        <v>9799</v>
      </c>
      <c r="C4518" s="77" t="s">
        <v>833</v>
      </c>
      <c r="D4518" s="79"/>
      <c r="F4518" s="77" t="s">
        <v>833</v>
      </c>
      <c r="G4518" s="77" t="s">
        <v>9798</v>
      </c>
      <c r="I4518"/>
      <c r="L4518" s="83"/>
    </row>
    <row r="4519" spans="1:12" x14ac:dyDescent="0.3">
      <c r="A4519" s="77" t="s">
        <v>9800</v>
      </c>
      <c r="B4519" s="77" t="s">
        <v>9801</v>
      </c>
      <c r="C4519" s="77" t="s">
        <v>893</v>
      </c>
      <c r="D4519" s="79"/>
      <c r="F4519" s="77" t="s">
        <v>893</v>
      </c>
      <c r="G4519" s="77" t="s">
        <v>9800</v>
      </c>
      <c r="I4519"/>
      <c r="L4519" s="83"/>
    </row>
    <row r="4520" spans="1:12" x14ac:dyDescent="0.3">
      <c r="A4520" s="77" t="s">
        <v>9802</v>
      </c>
      <c r="B4520" s="77" t="s">
        <v>9803</v>
      </c>
      <c r="C4520" s="77" t="s">
        <v>686</v>
      </c>
      <c r="D4520" s="79"/>
      <c r="F4520" s="77" t="s">
        <v>686</v>
      </c>
      <c r="G4520" s="77" t="s">
        <v>9802</v>
      </c>
      <c r="I4520"/>
      <c r="L4520" s="83"/>
    </row>
    <row r="4521" spans="1:12" x14ac:dyDescent="0.3">
      <c r="A4521" s="77" t="s">
        <v>9804</v>
      </c>
      <c r="B4521" s="77" t="s">
        <v>9805</v>
      </c>
      <c r="C4521" s="77" t="s">
        <v>783</v>
      </c>
      <c r="D4521" s="79"/>
      <c r="F4521" s="77" t="s">
        <v>783</v>
      </c>
      <c r="G4521" s="77" t="s">
        <v>9804</v>
      </c>
      <c r="I4521"/>
      <c r="L4521" s="83"/>
    </row>
    <row r="4522" spans="1:12" x14ac:dyDescent="0.3">
      <c r="A4522" s="77" t="s">
        <v>9806</v>
      </c>
      <c r="B4522" s="77" t="s">
        <v>9807</v>
      </c>
      <c r="C4522" s="77" t="s">
        <v>797</v>
      </c>
      <c r="D4522" s="79"/>
      <c r="F4522" s="77" t="s">
        <v>797</v>
      </c>
      <c r="G4522" s="77" t="s">
        <v>9806</v>
      </c>
      <c r="I4522"/>
      <c r="L4522" s="83"/>
    </row>
    <row r="4523" spans="1:12" x14ac:dyDescent="0.3">
      <c r="A4523" s="77" t="s">
        <v>9808</v>
      </c>
      <c r="B4523" s="77" t="s">
        <v>9809</v>
      </c>
      <c r="C4523" s="77" t="s">
        <v>868</v>
      </c>
      <c r="D4523" s="79"/>
      <c r="F4523" s="77" t="s">
        <v>868</v>
      </c>
      <c r="G4523" s="77" t="s">
        <v>9808</v>
      </c>
      <c r="I4523"/>
      <c r="L4523" s="83"/>
    </row>
    <row r="4524" spans="1:12" x14ac:dyDescent="0.3">
      <c r="A4524" s="77" t="s">
        <v>9810</v>
      </c>
      <c r="B4524" s="77" t="s">
        <v>9811</v>
      </c>
      <c r="C4524" s="77" t="s">
        <v>714</v>
      </c>
      <c r="D4524" s="79"/>
      <c r="F4524" s="77" t="s">
        <v>714</v>
      </c>
      <c r="G4524" s="77" t="s">
        <v>9810</v>
      </c>
      <c r="I4524"/>
      <c r="L4524" s="83"/>
    </row>
    <row r="4525" spans="1:12" x14ac:dyDescent="0.3">
      <c r="A4525" s="77" t="s">
        <v>9812</v>
      </c>
      <c r="B4525" s="77" t="s">
        <v>9813</v>
      </c>
      <c r="C4525" s="77" t="s">
        <v>667</v>
      </c>
      <c r="D4525" s="79"/>
      <c r="F4525" s="77" t="s">
        <v>667</v>
      </c>
      <c r="G4525" s="77" t="s">
        <v>9812</v>
      </c>
      <c r="I4525"/>
      <c r="L4525" s="83"/>
    </row>
    <row r="4526" spans="1:12" x14ac:dyDescent="0.3">
      <c r="A4526" s="77" t="s">
        <v>9814</v>
      </c>
      <c r="B4526" s="77" t="s">
        <v>9815</v>
      </c>
      <c r="C4526" s="77" t="s">
        <v>691</v>
      </c>
      <c r="D4526" s="79"/>
      <c r="F4526" s="77" t="s">
        <v>691</v>
      </c>
      <c r="G4526" s="77" t="s">
        <v>9814</v>
      </c>
      <c r="I4526"/>
      <c r="L4526" s="83"/>
    </row>
    <row r="4527" spans="1:12" x14ac:dyDescent="0.3">
      <c r="A4527" s="77" t="s">
        <v>9816</v>
      </c>
      <c r="B4527" s="77" t="s">
        <v>9817</v>
      </c>
      <c r="C4527" s="77" t="s">
        <v>674</v>
      </c>
      <c r="D4527" s="79"/>
      <c r="F4527" s="77" t="s">
        <v>674</v>
      </c>
      <c r="G4527" s="77" t="s">
        <v>9816</v>
      </c>
      <c r="I4527"/>
      <c r="L4527" s="83"/>
    </row>
    <row r="4528" spans="1:12" x14ac:dyDescent="0.3">
      <c r="A4528" s="77" t="s">
        <v>9818</v>
      </c>
      <c r="B4528" s="77" t="s">
        <v>9819</v>
      </c>
      <c r="C4528" s="77" t="s">
        <v>722</v>
      </c>
      <c r="D4528" s="79"/>
      <c r="F4528" s="77" t="s">
        <v>722</v>
      </c>
      <c r="G4528" s="77" t="s">
        <v>9818</v>
      </c>
      <c r="I4528"/>
      <c r="L4528" s="83"/>
    </row>
    <row r="4529" spans="1:12" x14ac:dyDescent="0.3">
      <c r="A4529" s="77" t="s">
        <v>9820</v>
      </c>
      <c r="B4529" s="77" t="s">
        <v>9821</v>
      </c>
      <c r="C4529" s="77" t="s">
        <v>699</v>
      </c>
      <c r="D4529" s="79"/>
      <c r="F4529" s="77" t="s">
        <v>699</v>
      </c>
      <c r="G4529" s="77" t="s">
        <v>9820</v>
      </c>
      <c r="I4529"/>
      <c r="L4529" s="83"/>
    </row>
    <row r="4530" spans="1:12" x14ac:dyDescent="0.3">
      <c r="A4530" s="77" t="s">
        <v>9822</v>
      </c>
      <c r="B4530" s="77" t="s">
        <v>9823</v>
      </c>
      <c r="C4530" s="77" t="s">
        <v>876</v>
      </c>
      <c r="D4530" s="79"/>
      <c r="F4530" s="77" t="s">
        <v>876</v>
      </c>
      <c r="G4530" s="77" t="s">
        <v>9822</v>
      </c>
      <c r="I4530"/>
      <c r="L4530" s="83"/>
    </row>
    <row r="4531" spans="1:12" x14ac:dyDescent="0.3">
      <c r="A4531" s="77" t="s">
        <v>9824</v>
      </c>
      <c r="B4531" s="77" t="s">
        <v>9825</v>
      </c>
      <c r="C4531" s="77" t="s">
        <v>908</v>
      </c>
      <c r="D4531" s="79"/>
      <c r="F4531" s="77" t="s">
        <v>908</v>
      </c>
      <c r="G4531" s="77" t="s">
        <v>9824</v>
      </c>
      <c r="I4531"/>
      <c r="L4531" s="83"/>
    </row>
    <row r="4532" spans="1:12" x14ac:dyDescent="0.3">
      <c r="A4532" s="77" t="s">
        <v>9826</v>
      </c>
      <c r="B4532" s="77" t="s">
        <v>9827</v>
      </c>
      <c r="C4532" s="77" t="s">
        <v>714</v>
      </c>
      <c r="D4532" s="79"/>
      <c r="F4532" s="77" t="s">
        <v>714</v>
      </c>
      <c r="G4532" s="77" t="s">
        <v>9826</v>
      </c>
      <c r="I4532"/>
      <c r="L4532" s="83"/>
    </row>
    <row r="4533" spans="1:12" x14ac:dyDescent="0.3">
      <c r="A4533" s="77" t="s">
        <v>9828</v>
      </c>
      <c r="B4533" s="77" t="s">
        <v>9829</v>
      </c>
      <c r="C4533" s="77" t="s">
        <v>856</v>
      </c>
      <c r="D4533" s="79"/>
      <c r="F4533" s="77" t="s">
        <v>856</v>
      </c>
      <c r="G4533" s="77" t="s">
        <v>9828</v>
      </c>
      <c r="I4533"/>
      <c r="L4533" s="83"/>
    </row>
    <row r="4534" spans="1:12" x14ac:dyDescent="0.3">
      <c r="A4534" s="77" t="s">
        <v>9830</v>
      </c>
      <c r="B4534" s="77" t="s">
        <v>9831</v>
      </c>
      <c r="C4534" s="77" t="s">
        <v>773</v>
      </c>
      <c r="D4534" s="79"/>
      <c r="F4534" s="77" t="s">
        <v>773</v>
      </c>
      <c r="G4534" s="77" t="s">
        <v>9830</v>
      </c>
      <c r="I4534"/>
      <c r="L4534" s="83"/>
    </row>
    <row r="4535" spans="1:12" x14ac:dyDescent="0.3">
      <c r="A4535" s="77" t="s">
        <v>9832</v>
      </c>
      <c r="B4535" s="77" t="s">
        <v>9833</v>
      </c>
      <c r="C4535" s="77" t="s">
        <v>729</v>
      </c>
      <c r="D4535" s="79"/>
      <c r="F4535" s="77" t="s">
        <v>729</v>
      </c>
      <c r="G4535" s="77" t="s">
        <v>9832</v>
      </c>
      <c r="I4535"/>
      <c r="L4535" s="83"/>
    </row>
    <row r="4536" spans="1:12" x14ac:dyDescent="0.3">
      <c r="A4536" s="77" t="s">
        <v>9834</v>
      </c>
      <c r="B4536" s="77" t="s">
        <v>9835</v>
      </c>
      <c r="C4536" s="77" t="s">
        <v>849</v>
      </c>
      <c r="D4536" s="79"/>
      <c r="F4536" s="77" t="s">
        <v>849</v>
      </c>
      <c r="G4536" s="77" t="s">
        <v>9834</v>
      </c>
      <c r="I4536"/>
      <c r="L4536" s="83"/>
    </row>
    <row r="4537" spans="1:12" x14ac:dyDescent="0.3">
      <c r="A4537" s="77" t="s">
        <v>9836</v>
      </c>
      <c r="B4537" s="77" t="s">
        <v>9837</v>
      </c>
      <c r="C4537" s="77" t="s">
        <v>893</v>
      </c>
      <c r="D4537" s="79"/>
      <c r="F4537" s="77" t="s">
        <v>893</v>
      </c>
      <c r="G4537" s="77" t="s">
        <v>9836</v>
      </c>
      <c r="I4537"/>
      <c r="L4537" s="83"/>
    </row>
    <row r="4538" spans="1:12" x14ac:dyDescent="0.3">
      <c r="A4538" s="77" t="s">
        <v>9838</v>
      </c>
      <c r="B4538" s="77" t="s">
        <v>9839</v>
      </c>
      <c r="C4538" s="77" t="s">
        <v>674</v>
      </c>
      <c r="D4538" s="79"/>
      <c r="F4538" s="77" t="s">
        <v>674</v>
      </c>
      <c r="G4538" s="77" t="s">
        <v>9838</v>
      </c>
      <c r="I4538"/>
      <c r="L4538" s="83"/>
    </row>
    <row r="4539" spans="1:12" x14ac:dyDescent="0.3">
      <c r="A4539" s="77" t="s">
        <v>9840</v>
      </c>
      <c r="B4539" s="77" t="s">
        <v>9841</v>
      </c>
      <c r="C4539" s="77" t="s">
        <v>908</v>
      </c>
      <c r="D4539" s="79"/>
      <c r="F4539" s="77" t="s">
        <v>908</v>
      </c>
      <c r="G4539" s="77" t="s">
        <v>9840</v>
      </c>
      <c r="I4539"/>
      <c r="L4539" s="83"/>
    </row>
    <row r="4540" spans="1:12" x14ac:dyDescent="0.3">
      <c r="A4540" s="77" t="s">
        <v>9842</v>
      </c>
      <c r="B4540" s="77" t="s">
        <v>9843</v>
      </c>
      <c r="C4540" s="77" t="s">
        <v>714</v>
      </c>
      <c r="D4540" s="79"/>
      <c r="F4540" s="77" t="s">
        <v>714</v>
      </c>
      <c r="G4540" s="77" t="s">
        <v>9842</v>
      </c>
      <c r="I4540"/>
      <c r="L4540" s="83"/>
    </row>
    <row r="4541" spans="1:12" x14ac:dyDescent="0.3">
      <c r="A4541" s="77" t="s">
        <v>9844</v>
      </c>
      <c r="B4541" s="77" t="s">
        <v>9845</v>
      </c>
      <c r="C4541" s="77" t="s">
        <v>729</v>
      </c>
      <c r="D4541" s="79"/>
      <c r="F4541" s="77" t="s">
        <v>729</v>
      </c>
      <c r="G4541" s="77" t="s">
        <v>9844</v>
      </c>
      <c r="I4541"/>
      <c r="L4541" s="83"/>
    </row>
    <row r="4542" spans="1:12" x14ac:dyDescent="0.3">
      <c r="A4542" s="77" t="s">
        <v>9846</v>
      </c>
      <c r="B4542" s="77" t="s">
        <v>9847</v>
      </c>
      <c r="C4542" s="77" t="s">
        <v>678</v>
      </c>
      <c r="D4542" s="79"/>
      <c r="F4542" s="77" t="s">
        <v>678</v>
      </c>
      <c r="G4542" s="77" t="s">
        <v>9846</v>
      </c>
      <c r="I4542"/>
      <c r="L4542" s="83"/>
    </row>
    <row r="4543" spans="1:12" x14ac:dyDescent="0.3">
      <c r="A4543" s="77" t="s">
        <v>9848</v>
      </c>
      <c r="B4543" s="77" t="s">
        <v>9849</v>
      </c>
      <c r="C4543" s="77" t="s">
        <v>801</v>
      </c>
      <c r="D4543" s="79"/>
      <c r="F4543" s="77" t="s">
        <v>801</v>
      </c>
      <c r="G4543" s="77" t="s">
        <v>9848</v>
      </c>
      <c r="I4543"/>
      <c r="L4543" s="83"/>
    </row>
    <row r="4544" spans="1:12" x14ac:dyDescent="0.3">
      <c r="A4544" s="77" t="s">
        <v>9850</v>
      </c>
      <c r="B4544" s="77" t="s">
        <v>9851</v>
      </c>
      <c r="C4544" s="77" t="s">
        <v>695</v>
      </c>
      <c r="D4544" s="79"/>
      <c r="F4544" s="77" t="s">
        <v>695</v>
      </c>
      <c r="G4544" s="77" t="s">
        <v>9850</v>
      </c>
      <c r="I4544"/>
      <c r="L4544" s="83"/>
    </row>
    <row r="4545" spans="1:12" x14ac:dyDescent="0.3">
      <c r="A4545" s="77" t="s">
        <v>9852</v>
      </c>
      <c r="B4545" s="77" t="s">
        <v>9853</v>
      </c>
      <c r="C4545" s="77" t="s">
        <v>695</v>
      </c>
      <c r="D4545" s="79"/>
      <c r="F4545" s="77" t="s">
        <v>695</v>
      </c>
      <c r="G4545" s="77" t="s">
        <v>9852</v>
      </c>
      <c r="I4545"/>
      <c r="L4545" s="83"/>
    </row>
    <row r="4546" spans="1:12" x14ac:dyDescent="0.3">
      <c r="A4546" s="77" t="s">
        <v>9854</v>
      </c>
      <c r="B4546" s="77" t="s">
        <v>9855</v>
      </c>
      <c r="C4546" s="77" t="s">
        <v>837</v>
      </c>
      <c r="D4546" s="79"/>
      <c r="F4546" s="77" t="s">
        <v>837</v>
      </c>
      <c r="G4546" s="77" t="s">
        <v>9854</v>
      </c>
      <c r="I4546"/>
      <c r="L4546" s="83"/>
    </row>
    <row r="4547" spans="1:12" x14ac:dyDescent="0.3">
      <c r="A4547" s="77" t="s">
        <v>9856</v>
      </c>
      <c r="B4547" s="77" t="s">
        <v>9857</v>
      </c>
      <c r="C4547" s="77" t="s">
        <v>729</v>
      </c>
      <c r="D4547" s="79"/>
      <c r="F4547" s="77" t="s">
        <v>729</v>
      </c>
      <c r="G4547" s="77" t="s">
        <v>9856</v>
      </c>
      <c r="I4547"/>
      <c r="L4547" s="83"/>
    </row>
    <row r="4548" spans="1:12" x14ac:dyDescent="0.3">
      <c r="A4548" s="77" t="s">
        <v>9858</v>
      </c>
      <c r="B4548" s="77" t="s">
        <v>9859</v>
      </c>
      <c r="C4548" s="77" t="s">
        <v>679</v>
      </c>
      <c r="D4548" s="79"/>
      <c r="F4548" s="77" t="s">
        <v>679</v>
      </c>
      <c r="G4548" s="77" t="s">
        <v>9858</v>
      </c>
      <c r="I4548"/>
      <c r="L4548" s="83"/>
    </row>
    <row r="4549" spans="1:12" x14ac:dyDescent="0.3">
      <c r="A4549" s="77" t="s">
        <v>9860</v>
      </c>
      <c r="B4549" s="77" t="s">
        <v>9861</v>
      </c>
      <c r="C4549" s="77" t="s">
        <v>758</v>
      </c>
      <c r="D4549" s="79"/>
      <c r="F4549" s="77" t="s">
        <v>758</v>
      </c>
      <c r="G4549" s="77" t="s">
        <v>9860</v>
      </c>
      <c r="I4549"/>
      <c r="L4549" s="83"/>
    </row>
    <row r="4550" spans="1:12" x14ac:dyDescent="0.3">
      <c r="A4550" s="77" t="s">
        <v>9862</v>
      </c>
      <c r="B4550" s="77" t="s">
        <v>9863</v>
      </c>
      <c r="C4550" s="77" t="s">
        <v>794</v>
      </c>
      <c r="D4550" s="79"/>
      <c r="F4550" s="77" t="s">
        <v>794</v>
      </c>
      <c r="G4550" s="77" t="s">
        <v>9862</v>
      </c>
      <c r="I4550"/>
      <c r="L4550" s="83"/>
    </row>
    <row r="4551" spans="1:12" x14ac:dyDescent="0.3">
      <c r="A4551" s="77" t="s">
        <v>9864</v>
      </c>
      <c r="B4551" s="77" t="s">
        <v>9865</v>
      </c>
      <c r="C4551" s="77" t="s">
        <v>873</v>
      </c>
      <c r="D4551" s="79"/>
      <c r="F4551" s="77" t="s">
        <v>873</v>
      </c>
      <c r="G4551" s="77" t="s">
        <v>9864</v>
      </c>
      <c r="I4551"/>
      <c r="L4551" s="83"/>
    </row>
    <row r="4552" spans="1:12" x14ac:dyDescent="0.3">
      <c r="A4552" s="77" t="s">
        <v>9866</v>
      </c>
      <c r="B4552" s="77" t="s">
        <v>9867</v>
      </c>
      <c r="C4552" s="77" t="s">
        <v>725</v>
      </c>
      <c r="D4552" s="79"/>
      <c r="F4552" s="77" t="s">
        <v>725</v>
      </c>
      <c r="G4552" s="77" t="s">
        <v>9866</v>
      </c>
      <c r="I4552"/>
      <c r="L4552" s="83"/>
    </row>
    <row r="4553" spans="1:12" x14ac:dyDescent="0.3">
      <c r="A4553" s="77" t="s">
        <v>9868</v>
      </c>
      <c r="B4553" s="77" t="s">
        <v>9869</v>
      </c>
      <c r="C4553" s="77" t="s">
        <v>876</v>
      </c>
      <c r="D4553" s="79"/>
      <c r="F4553" s="77" t="s">
        <v>876</v>
      </c>
      <c r="G4553" s="77" t="s">
        <v>9868</v>
      </c>
      <c r="I4553"/>
      <c r="L4553" s="83"/>
    </row>
    <row r="4554" spans="1:12" x14ac:dyDescent="0.3">
      <c r="A4554" s="77" t="s">
        <v>9870</v>
      </c>
      <c r="B4554" s="77" t="s">
        <v>9871</v>
      </c>
      <c r="C4554" s="77" t="s">
        <v>674</v>
      </c>
      <c r="D4554" s="79"/>
      <c r="F4554" s="77" t="s">
        <v>674</v>
      </c>
      <c r="G4554" s="77" t="s">
        <v>9870</v>
      </c>
      <c r="I4554"/>
      <c r="L4554" s="83"/>
    </row>
    <row r="4555" spans="1:12" x14ac:dyDescent="0.3">
      <c r="A4555" s="77" t="s">
        <v>9872</v>
      </c>
      <c r="B4555" s="77" t="s">
        <v>9873</v>
      </c>
      <c r="C4555" s="77" t="s">
        <v>937</v>
      </c>
      <c r="D4555" s="79"/>
      <c r="F4555" s="77" t="s">
        <v>937</v>
      </c>
      <c r="G4555" s="77" t="s">
        <v>9872</v>
      </c>
      <c r="I4555"/>
      <c r="L4555" s="83"/>
    </row>
    <row r="4556" spans="1:12" x14ac:dyDescent="0.3">
      <c r="A4556" s="77" t="s">
        <v>9874</v>
      </c>
      <c r="B4556" s="77" t="s">
        <v>9875</v>
      </c>
      <c r="C4556" s="77" t="s">
        <v>740</v>
      </c>
      <c r="D4556" s="79"/>
      <c r="F4556" s="77" t="s">
        <v>740</v>
      </c>
      <c r="G4556" s="77" t="s">
        <v>9874</v>
      </c>
      <c r="I4556"/>
      <c r="L4556" s="83"/>
    </row>
    <row r="4557" spans="1:12" x14ac:dyDescent="0.3">
      <c r="A4557" s="77" t="s">
        <v>9876</v>
      </c>
      <c r="B4557" s="77" t="s">
        <v>9877</v>
      </c>
      <c r="C4557" s="77" t="s">
        <v>840</v>
      </c>
      <c r="D4557" s="79"/>
      <c r="F4557" s="77" t="s">
        <v>840</v>
      </c>
      <c r="G4557" s="77" t="s">
        <v>9876</v>
      </c>
      <c r="I4557"/>
      <c r="L4557" s="83"/>
    </row>
    <row r="4558" spans="1:12" x14ac:dyDescent="0.3">
      <c r="A4558" s="77" t="s">
        <v>9878</v>
      </c>
      <c r="B4558" s="77" t="s">
        <v>9879</v>
      </c>
      <c r="C4558" s="77" t="s">
        <v>699</v>
      </c>
      <c r="D4558" s="79"/>
      <c r="F4558" s="77" t="s">
        <v>699</v>
      </c>
      <c r="G4558" s="77" t="s">
        <v>9878</v>
      </c>
      <c r="I4558"/>
      <c r="L4558" s="83"/>
    </row>
    <row r="4559" spans="1:12" x14ac:dyDescent="0.3">
      <c r="A4559" s="77" t="s">
        <v>9880</v>
      </c>
      <c r="B4559" s="77" t="s">
        <v>9881</v>
      </c>
      <c r="C4559" s="77" t="s">
        <v>699</v>
      </c>
      <c r="D4559" s="79"/>
      <c r="F4559" s="77" t="s">
        <v>699</v>
      </c>
      <c r="G4559" s="77" t="s">
        <v>9880</v>
      </c>
      <c r="I4559"/>
      <c r="L4559" s="83"/>
    </row>
    <row r="4560" spans="1:12" x14ac:dyDescent="0.3">
      <c r="A4560" s="77" t="s">
        <v>9882</v>
      </c>
      <c r="B4560" s="77" t="s">
        <v>9883</v>
      </c>
      <c r="C4560" s="77" t="s">
        <v>908</v>
      </c>
      <c r="D4560" s="79"/>
      <c r="F4560" s="77" t="s">
        <v>908</v>
      </c>
      <c r="G4560" s="77" t="s">
        <v>9882</v>
      </c>
      <c r="I4560"/>
      <c r="L4560" s="83"/>
    </row>
    <row r="4561" spans="1:12" x14ac:dyDescent="0.3">
      <c r="A4561" s="77" t="s">
        <v>9884</v>
      </c>
      <c r="B4561" s="77" t="s">
        <v>9885</v>
      </c>
      <c r="C4561" s="77" t="s">
        <v>683</v>
      </c>
      <c r="D4561" s="79"/>
      <c r="F4561" s="77" t="s">
        <v>683</v>
      </c>
      <c r="G4561" s="77" t="s">
        <v>9884</v>
      </c>
      <c r="I4561"/>
      <c r="L4561" s="83"/>
    </row>
    <row r="4562" spans="1:12" x14ac:dyDescent="0.3">
      <c r="A4562" s="77" t="s">
        <v>9886</v>
      </c>
      <c r="B4562" s="77" t="s">
        <v>9887</v>
      </c>
      <c r="C4562" s="77" t="s">
        <v>853</v>
      </c>
      <c r="D4562" s="79"/>
      <c r="F4562" s="77" t="s">
        <v>853</v>
      </c>
      <c r="G4562" s="77" t="s">
        <v>9886</v>
      </c>
      <c r="I4562"/>
      <c r="L4562" s="83"/>
    </row>
    <row r="4563" spans="1:12" x14ac:dyDescent="0.3">
      <c r="A4563" s="77" t="s">
        <v>9888</v>
      </c>
      <c r="B4563" s="77" t="s">
        <v>9889</v>
      </c>
      <c r="C4563" s="77" t="s">
        <v>893</v>
      </c>
      <c r="D4563" s="79"/>
      <c r="F4563" s="77" t="s">
        <v>893</v>
      </c>
      <c r="G4563" s="77" t="s">
        <v>9888</v>
      </c>
      <c r="I4563"/>
      <c r="L4563" s="83"/>
    </row>
    <row r="4564" spans="1:12" x14ac:dyDescent="0.3">
      <c r="A4564" s="77" t="s">
        <v>9890</v>
      </c>
      <c r="B4564" s="77" t="s">
        <v>9891</v>
      </c>
      <c r="C4564" s="77" t="s">
        <v>892</v>
      </c>
      <c r="D4564" s="79"/>
      <c r="F4564" s="77" t="s">
        <v>892</v>
      </c>
      <c r="G4564" s="77" t="s">
        <v>9890</v>
      </c>
      <c r="I4564"/>
      <c r="L4564" s="83"/>
    </row>
    <row r="4565" spans="1:12" x14ac:dyDescent="0.3">
      <c r="A4565" s="77" t="s">
        <v>9892</v>
      </c>
      <c r="B4565" s="77" t="s">
        <v>9893</v>
      </c>
      <c r="C4565" s="77" t="s">
        <v>694</v>
      </c>
      <c r="D4565" s="79"/>
      <c r="F4565" s="77" t="s">
        <v>694</v>
      </c>
      <c r="G4565" s="77" t="s">
        <v>9892</v>
      </c>
      <c r="I4565"/>
      <c r="L4565" s="83"/>
    </row>
    <row r="4566" spans="1:12" x14ac:dyDescent="0.3">
      <c r="A4566" s="77" t="s">
        <v>9894</v>
      </c>
      <c r="B4566" s="77" t="s">
        <v>9895</v>
      </c>
      <c r="C4566" s="77" t="s">
        <v>830</v>
      </c>
      <c r="D4566" s="79"/>
      <c r="F4566" s="77" t="s">
        <v>830</v>
      </c>
      <c r="G4566" s="77" t="s">
        <v>9894</v>
      </c>
      <c r="I4566"/>
      <c r="L4566" s="83"/>
    </row>
    <row r="4567" spans="1:12" x14ac:dyDescent="0.3">
      <c r="A4567" s="77" t="s">
        <v>9896</v>
      </c>
      <c r="B4567" s="77" t="s">
        <v>9897</v>
      </c>
      <c r="C4567" s="77" t="s">
        <v>722</v>
      </c>
      <c r="D4567" s="79"/>
      <c r="F4567" s="77" t="s">
        <v>722</v>
      </c>
      <c r="G4567" s="77" t="s">
        <v>9896</v>
      </c>
      <c r="I4567"/>
      <c r="L4567" s="83"/>
    </row>
    <row r="4568" spans="1:12" x14ac:dyDescent="0.3">
      <c r="A4568" s="77" t="s">
        <v>9898</v>
      </c>
      <c r="B4568" s="77" t="s">
        <v>9899</v>
      </c>
      <c r="C4568" s="77" t="s">
        <v>761</v>
      </c>
      <c r="D4568" s="79"/>
      <c r="F4568" s="77" t="s">
        <v>761</v>
      </c>
      <c r="G4568" s="77" t="s">
        <v>9898</v>
      </c>
      <c r="I4568"/>
      <c r="L4568" s="83"/>
    </row>
    <row r="4569" spans="1:12" x14ac:dyDescent="0.3">
      <c r="A4569" s="77" t="s">
        <v>9900</v>
      </c>
      <c r="B4569" s="77" t="s">
        <v>9901</v>
      </c>
      <c r="C4569" s="77" t="s">
        <v>671</v>
      </c>
      <c r="D4569" s="79"/>
      <c r="F4569" s="77" t="s">
        <v>671</v>
      </c>
      <c r="G4569" s="77" t="s">
        <v>9900</v>
      </c>
      <c r="I4569"/>
      <c r="L4569" s="83"/>
    </row>
    <row r="4570" spans="1:12" x14ac:dyDescent="0.3">
      <c r="A4570" s="77" t="s">
        <v>9902</v>
      </c>
      <c r="B4570" s="77" t="s">
        <v>9903</v>
      </c>
      <c r="C4570" s="77" t="s">
        <v>695</v>
      </c>
      <c r="D4570" s="79"/>
      <c r="F4570" s="77" t="s">
        <v>695</v>
      </c>
      <c r="G4570" s="77" t="s">
        <v>9902</v>
      </c>
      <c r="I4570"/>
      <c r="L4570" s="83"/>
    </row>
    <row r="4571" spans="1:12" x14ac:dyDescent="0.3">
      <c r="A4571" s="77" t="s">
        <v>9904</v>
      </c>
      <c r="B4571" s="77" t="s">
        <v>9905</v>
      </c>
      <c r="C4571" s="77" t="s">
        <v>797</v>
      </c>
      <c r="D4571" s="79"/>
      <c r="F4571" s="77" t="s">
        <v>797</v>
      </c>
      <c r="G4571" s="77" t="s">
        <v>9904</v>
      </c>
      <c r="I4571"/>
      <c r="L4571" s="83"/>
    </row>
    <row r="4572" spans="1:12" x14ac:dyDescent="0.3">
      <c r="A4572" s="77" t="s">
        <v>9906</v>
      </c>
      <c r="B4572" s="77" t="s">
        <v>9907</v>
      </c>
      <c r="C4572" s="77" t="s">
        <v>892</v>
      </c>
      <c r="D4572" s="79"/>
      <c r="F4572" s="77" t="s">
        <v>892</v>
      </c>
      <c r="G4572" s="77" t="s">
        <v>9906</v>
      </c>
      <c r="I4572"/>
      <c r="L4572" s="83"/>
    </row>
    <row r="4573" spans="1:12" x14ac:dyDescent="0.3">
      <c r="A4573" s="77" t="s">
        <v>9908</v>
      </c>
      <c r="B4573" s="77" t="s">
        <v>9909</v>
      </c>
      <c r="C4573" s="77" t="s">
        <v>919</v>
      </c>
      <c r="D4573" s="79"/>
      <c r="F4573" s="77" t="s">
        <v>919</v>
      </c>
      <c r="G4573" s="77" t="s">
        <v>9908</v>
      </c>
      <c r="I4573"/>
      <c r="L4573" s="83"/>
    </row>
    <row r="4574" spans="1:12" x14ac:dyDescent="0.3">
      <c r="A4574" s="77" t="s">
        <v>9910</v>
      </c>
      <c r="B4574" s="77" t="s">
        <v>9911</v>
      </c>
      <c r="C4574" s="77" t="s">
        <v>671</v>
      </c>
      <c r="D4574" s="79"/>
      <c r="F4574" s="77" t="s">
        <v>671</v>
      </c>
      <c r="G4574" s="77" t="s">
        <v>9910</v>
      </c>
      <c r="I4574"/>
      <c r="L4574" s="83"/>
    </row>
    <row r="4575" spans="1:12" x14ac:dyDescent="0.3">
      <c r="A4575" s="77" t="s">
        <v>9912</v>
      </c>
      <c r="B4575" s="77" t="s">
        <v>9913</v>
      </c>
      <c r="C4575" s="77" t="s">
        <v>782</v>
      </c>
      <c r="D4575" s="79"/>
      <c r="F4575" s="77" t="s">
        <v>782</v>
      </c>
      <c r="G4575" s="77" t="s">
        <v>9912</v>
      </c>
      <c r="I4575"/>
      <c r="L4575" s="83"/>
    </row>
    <row r="4576" spans="1:12" x14ac:dyDescent="0.3">
      <c r="A4576" s="77" t="s">
        <v>9914</v>
      </c>
      <c r="B4576" s="77" t="s">
        <v>9915</v>
      </c>
      <c r="C4576" s="77" t="s">
        <v>773</v>
      </c>
      <c r="D4576" s="79"/>
      <c r="F4576" s="77" t="s">
        <v>773</v>
      </c>
      <c r="G4576" s="77" t="s">
        <v>9914</v>
      </c>
      <c r="I4576"/>
      <c r="L4576" s="83"/>
    </row>
    <row r="4577" spans="1:12" x14ac:dyDescent="0.3">
      <c r="A4577" s="77" t="s">
        <v>9916</v>
      </c>
      <c r="B4577" s="77" t="s">
        <v>9917</v>
      </c>
      <c r="C4577" s="77" t="s">
        <v>719</v>
      </c>
      <c r="D4577" s="79"/>
      <c r="F4577" s="77" t="s">
        <v>719</v>
      </c>
      <c r="G4577" s="77" t="s">
        <v>9916</v>
      </c>
      <c r="I4577"/>
      <c r="L4577" s="83"/>
    </row>
    <row r="4578" spans="1:12" x14ac:dyDescent="0.3">
      <c r="A4578" s="77" t="s">
        <v>9918</v>
      </c>
      <c r="B4578" s="77" t="s">
        <v>9919</v>
      </c>
      <c r="C4578" s="77" t="s">
        <v>722</v>
      </c>
      <c r="D4578" s="79"/>
      <c r="F4578" s="77" t="s">
        <v>722</v>
      </c>
      <c r="G4578" s="77" t="s">
        <v>9918</v>
      </c>
      <c r="I4578"/>
      <c r="L4578" s="83"/>
    </row>
    <row r="4579" spans="1:12" x14ac:dyDescent="0.3">
      <c r="A4579" s="77" t="s">
        <v>9920</v>
      </c>
      <c r="B4579" s="77" t="s">
        <v>9921</v>
      </c>
      <c r="C4579" s="77" t="s">
        <v>707</v>
      </c>
      <c r="D4579" s="79"/>
      <c r="F4579" s="77" t="s">
        <v>707</v>
      </c>
      <c r="G4579" s="77" t="s">
        <v>9920</v>
      </c>
      <c r="I4579"/>
      <c r="L4579" s="83"/>
    </row>
    <row r="4580" spans="1:12" x14ac:dyDescent="0.3">
      <c r="A4580" s="77" t="s">
        <v>9922</v>
      </c>
      <c r="B4580" s="77" t="s">
        <v>9923</v>
      </c>
      <c r="C4580" s="77" t="s">
        <v>856</v>
      </c>
      <c r="D4580" s="79"/>
      <c r="F4580" s="77" t="s">
        <v>856</v>
      </c>
      <c r="G4580" s="77" t="s">
        <v>9922</v>
      </c>
      <c r="I4580"/>
      <c r="L4580" s="83"/>
    </row>
    <row r="4581" spans="1:12" x14ac:dyDescent="0.3">
      <c r="A4581" s="77" t="s">
        <v>9924</v>
      </c>
      <c r="B4581" s="77" t="s">
        <v>9925</v>
      </c>
      <c r="C4581" s="77" t="s">
        <v>683</v>
      </c>
      <c r="D4581" s="79"/>
      <c r="F4581" s="77" t="s">
        <v>683</v>
      </c>
      <c r="G4581" s="77" t="s">
        <v>9924</v>
      </c>
      <c r="I4581"/>
      <c r="L4581" s="83"/>
    </row>
    <row r="4582" spans="1:12" x14ac:dyDescent="0.3">
      <c r="A4582" s="77" t="s">
        <v>9926</v>
      </c>
      <c r="B4582" s="77" t="s">
        <v>9927</v>
      </c>
      <c r="C4582" s="77" t="s">
        <v>714</v>
      </c>
      <c r="D4582" s="79"/>
      <c r="F4582" s="77" t="s">
        <v>714</v>
      </c>
      <c r="G4582" s="77" t="s">
        <v>9926</v>
      </c>
      <c r="I4582"/>
      <c r="L4582" s="83"/>
    </row>
    <row r="4583" spans="1:12" x14ac:dyDescent="0.3">
      <c r="A4583" s="77" t="s">
        <v>9928</v>
      </c>
      <c r="B4583" s="77" t="s">
        <v>9929</v>
      </c>
      <c r="C4583" s="77" t="s">
        <v>849</v>
      </c>
      <c r="D4583" s="79"/>
      <c r="F4583" s="77" t="s">
        <v>849</v>
      </c>
      <c r="G4583" s="77" t="s">
        <v>9928</v>
      </c>
      <c r="I4583"/>
      <c r="L4583" s="83"/>
    </row>
    <row r="4584" spans="1:12" x14ac:dyDescent="0.3">
      <c r="A4584" s="77" t="s">
        <v>9930</v>
      </c>
      <c r="B4584" s="77" t="s">
        <v>9931</v>
      </c>
      <c r="C4584" s="77" t="s">
        <v>953</v>
      </c>
      <c r="D4584" s="79"/>
      <c r="F4584" s="77" t="s">
        <v>953</v>
      </c>
      <c r="G4584" s="77" t="s">
        <v>9930</v>
      </c>
      <c r="I4584"/>
      <c r="L4584" s="83"/>
    </row>
    <row r="4585" spans="1:12" x14ac:dyDescent="0.3">
      <c r="A4585" s="77" t="s">
        <v>9932</v>
      </c>
      <c r="B4585" s="77" t="s">
        <v>9933</v>
      </c>
      <c r="C4585" s="77" t="s">
        <v>679</v>
      </c>
      <c r="D4585" s="79"/>
      <c r="F4585" s="77" t="s">
        <v>679</v>
      </c>
      <c r="G4585" s="77" t="s">
        <v>9932</v>
      </c>
      <c r="I4585"/>
      <c r="L4585" s="83"/>
    </row>
    <row r="4586" spans="1:12" x14ac:dyDescent="0.3">
      <c r="A4586" s="77" t="s">
        <v>9934</v>
      </c>
      <c r="B4586" s="77" t="s">
        <v>9935</v>
      </c>
      <c r="C4586" s="77" t="s">
        <v>682</v>
      </c>
      <c r="D4586" s="79"/>
      <c r="F4586" s="77" t="s">
        <v>682</v>
      </c>
      <c r="G4586" s="77" t="s">
        <v>9934</v>
      </c>
      <c r="I4586"/>
      <c r="L4586" s="83"/>
    </row>
    <row r="4587" spans="1:12" x14ac:dyDescent="0.3">
      <c r="A4587" s="77" t="s">
        <v>9936</v>
      </c>
      <c r="B4587" s="77" t="s">
        <v>9937</v>
      </c>
      <c r="C4587" s="77" t="s">
        <v>940</v>
      </c>
      <c r="D4587" s="79"/>
      <c r="F4587" s="77" t="s">
        <v>940</v>
      </c>
      <c r="G4587" s="77" t="s">
        <v>9936</v>
      </c>
      <c r="I4587"/>
      <c r="L4587" s="83"/>
    </row>
    <row r="4588" spans="1:12" x14ac:dyDescent="0.3">
      <c r="A4588" s="77" t="s">
        <v>9938</v>
      </c>
      <c r="B4588" s="77" t="s">
        <v>9939</v>
      </c>
      <c r="C4588" s="77" t="s">
        <v>953</v>
      </c>
      <c r="D4588" s="79"/>
      <c r="F4588" s="77" t="s">
        <v>953</v>
      </c>
      <c r="G4588" s="77" t="s">
        <v>9938</v>
      </c>
      <c r="I4588"/>
      <c r="L4588" s="83"/>
    </row>
    <row r="4589" spans="1:12" x14ac:dyDescent="0.3">
      <c r="A4589" s="77" t="s">
        <v>9940</v>
      </c>
      <c r="B4589" s="77" t="s">
        <v>9941</v>
      </c>
      <c r="C4589" s="77" t="s">
        <v>840</v>
      </c>
      <c r="D4589" s="79"/>
      <c r="F4589" s="77" t="s">
        <v>840</v>
      </c>
      <c r="G4589" s="77" t="s">
        <v>9940</v>
      </c>
      <c r="I4589"/>
      <c r="L4589" s="83"/>
    </row>
    <row r="4590" spans="1:12" x14ac:dyDescent="0.3">
      <c r="A4590" s="77" t="s">
        <v>9942</v>
      </c>
      <c r="B4590" s="77" t="s">
        <v>9943</v>
      </c>
      <c r="C4590" s="77" t="s">
        <v>732</v>
      </c>
      <c r="D4590" s="79"/>
      <c r="F4590" s="77" t="s">
        <v>732</v>
      </c>
      <c r="G4590" s="77" t="s">
        <v>9942</v>
      </c>
      <c r="I4590"/>
      <c r="L4590" s="83"/>
    </row>
    <row r="4591" spans="1:12" x14ac:dyDescent="0.3">
      <c r="A4591" s="77" t="s">
        <v>9944</v>
      </c>
      <c r="B4591" s="77" t="s">
        <v>9945</v>
      </c>
      <c r="C4591" s="77" t="s">
        <v>694</v>
      </c>
      <c r="D4591" s="79"/>
      <c r="F4591" s="77" t="s">
        <v>694</v>
      </c>
      <c r="G4591" s="77" t="s">
        <v>9944</v>
      </c>
      <c r="I4591"/>
      <c r="L4591" s="83"/>
    </row>
    <row r="4592" spans="1:12" x14ac:dyDescent="0.3">
      <c r="A4592" s="77" t="s">
        <v>9946</v>
      </c>
      <c r="B4592" s="77" t="s">
        <v>9947</v>
      </c>
      <c r="C4592" s="77" t="s">
        <v>687</v>
      </c>
      <c r="D4592" s="79"/>
      <c r="F4592" s="77" t="s">
        <v>687</v>
      </c>
      <c r="G4592" s="77" t="s">
        <v>9946</v>
      </c>
      <c r="I4592"/>
      <c r="L4592" s="83"/>
    </row>
    <row r="4593" spans="1:12" x14ac:dyDescent="0.3">
      <c r="A4593" s="77" t="s">
        <v>9948</v>
      </c>
      <c r="B4593" s="77" t="s">
        <v>9949</v>
      </c>
      <c r="C4593" s="77" t="s">
        <v>868</v>
      </c>
      <c r="D4593" s="79"/>
      <c r="F4593" s="77" t="s">
        <v>868</v>
      </c>
      <c r="G4593" s="77" t="s">
        <v>9948</v>
      </c>
      <c r="I4593"/>
      <c r="L4593" s="83"/>
    </row>
    <row r="4594" spans="1:12" x14ac:dyDescent="0.3">
      <c r="A4594" s="77" t="s">
        <v>9950</v>
      </c>
      <c r="B4594" s="77" t="s">
        <v>9951</v>
      </c>
      <c r="C4594" s="77" t="s">
        <v>840</v>
      </c>
      <c r="D4594" s="79"/>
      <c r="F4594" s="77" t="s">
        <v>840</v>
      </c>
      <c r="G4594" s="77" t="s">
        <v>9950</v>
      </c>
      <c r="I4594"/>
      <c r="L4594" s="83"/>
    </row>
    <row r="4595" spans="1:12" x14ac:dyDescent="0.3">
      <c r="A4595" s="77" t="s">
        <v>9952</v>
      </c>
      <c r="B4595" s="77" t="s">
        <v>9953</v>
      </c>
      <c r="C4595" s="77" t="s">
        <v>761</v>
      </c>
      <c r="D4595" s="79"/>
      <c r="F4595" s="77" t="s">
        <v>761</v>
      </c>
      <c r="G4595" s="77" t="s">
        <v>9952</v>
      </c>
      <c r="I4595"/>
      <c r="L4595" s="83"/>
    </row>
    <row r="4596" spans="1:12" x14ac:dyDescent="0.3">
      <c r="A4596" s="77" t="s">
        <v>9954</v>
      </c>
      <c r="B4596" s="77" t="s">
        <v>9955</v>
      </c>
      <c r="C4596" s="77" t="s">
        <v>892</v>
      </c>
      <c r="D4596" s="79"/>
      <c r="F4596" s="77" t="s">
        <v>892</v>
      </c>
      <c r="G4596" s="77" t="s">
        <v>9954</v>
      </c>
      <c r="I4596"/>
      <c r="L4596" s="83"/>
    </row>
    <row r="4597" spans="1:12" x14ac:dyDescent="0.3">
      <c r="A4597" s="77" t="s">
        <v>9956</v>
      </c>
      <c r="B4597" s="77" t="s">
        <v>9957</v>
      </c>
      <c r="C4597" s="77" t="s">
        <v>671</v>
      </c>
      <c r="D4597" s="79"/>
      <c r="F4597" s="77" t="s">
        <v>671</v>
      </c>
      <c r="G4597" s="77" t="s">
        <v>9956</v>
      </c>
      <c r="I4597"/>
      <c r="L4597" s="83"/>
    </row>
    <row r="4598" spans="1:12" x14ac:dyDescent="0.3">
      <c r="A4598" s="77" t="s">
        <v>9958</v>
      </c>
      <c r="B4598" s="77" t="s">
        <v>9959</v>
      </c>
      <c r="C4598" s="77" t="s">
        <v>707</v>
      </c>
      <c r="D4598" s="79"/>
      <c r="F4598" s="77" t="s">
        <v>707</v>
      </c>
      <c r="G4598" s="77" t="s">
        <v>9958</v>
      </c>
      <c r="I4598"/>
      <c r="L4598" s="83"/>
    </row>
    <row r="4599" spans="1:12" x14ac:dyDescent="0.3">
      <c r="A4599" s="77" t="s">
        <v>9960</v>
      </c>
      <c r="B4599" s="77" t="s">
        <v>9961</v>
      </c>
      <c r="C4599" s="77" t="s">
        <v>893</v>
      </c>
      <c r="D4599" s="79"/>
      <c r="F4599" s="77" t="s">
        <v>893</v>
      </c>
      <c r="G4599" s="77" t="s">
        <v>9960</v>
      </c>
      <c r="I4599"/>
      <c r="L4599" s="83"/>
    </row>
    <row r="4600" spans="1:12" x14ac:dyDescent="0.3">
      <c r="A4600" s="77" t="s">
        <v>9962</v>
      </c>
      <c r="B4600" s="77" t="s">
        <v>9963</v>
      </c>
      <c r="C4600" s="77" t="s">
        <v>757</v>
      </c>
      <c r="D4600" s="79"/>
      <c r="F4600" s="77" t="s">
        <v>757</v>
      </c>
      <c r="G4600" s="77" t="s">
        <v>9962</v>
      </c>
      <c r="I4600"/>
      <c r="L4600" s="83"/>
    </row>
    <row r="4601" spans="1:12" x14ac:dyDescent="0.3">
      <c r="A4601" s="77" t="s">
        <v>9964</v>
      </c>
      <c r="B4601" s="77" t="s">
        <v>9965</v>
      </c>
      <c r="C4601" s="77" t="s">
        <v>714</v>
      </c>
      <c r="D4601" s="79"/>
      <c r="F4601" s="77" t="s">
        <v>714</v>
      </c>
      <c r="G4601" s="77" t="s">
        <v>9964</v>
      </c>
      <c r="I4601"/>
      <c r="L4601" s="83"/>
    </row>
    <row r="4602" spans="1:12" x14ac:dyDescent="0.3">
      <c r="A4602" s="77" t="s">
        <v>9966</v>
      </c>
      <c r="B4602" s="77" t="s">
        <v>9967</v>
      </c>
      <c r="C4602" s="77" t="s">
        <v>699</v>
      </c>
      <c r="D4602" s="79"/>
      <c r="F4602" s="77" t="s">
        <v>699</v>
      </c>
      <c r="G4602" s="77" t="s">
        <v>9966</v>
      </c>
      <c r="I4602"/>
      <c r="L4602" s="83"/>
    </row>
    <row r="4603" spans="1:12" x14ac:dyDescent="0.3">
      <c r="A4603" s="77" t="s">
        <v>9968</v>
      </c>
      <c r="B4603" s="77" t="s">
        <v>9969</v>
      </c>
      <c r="C4603" s="77" t="s">
        <v>675</v>
      </c>
      <c r="D4603" s="79"/>
      <c r="F4603" s="77" t="s">
        <v>675</v>
      </c>
      <c r="G4603" s="77" t="s">
        <v>9968</v>
      </c>
      <c r="I4603"/>
      <c r="L4603" s="83"/>
    </row>
    <row r="4604" spans="1:12" x14ac:dyDescent="0.3">
      <c r="A4604" s="77" t="s">
        <v>9970</v>
      </c>
      <c r="B4604" s="77" t="s">
        <v>9971</v>
      </c>
      <c r="C4604" s="77" t="s">
        <v>937</v>
      </c>
      <c r="D4604" s="79"/>
      <c r="F4604" s="77" t="s">
        <v>937</v>
      </c>
      <c r="G4604" s="77" t="s">
        <v>9970</v>
      </c>
      <c r="I4604"/>
      <c r="L4604" s="83"/>
    </row>
    <row r="4605" spans="1:12" x14ac:dyDescent="0.3">
      <c r="A4605" s="77" t="s">
        <v>9972</v>
      </c>
      <c r="B4605" s="77" t="s">
        <v>9973</v>
      </c>
      <c r="C4605" s="77" t="s">
        <v>725</v>
      </c>
      <c r="D4605" s="79"/>
      <c r="F4605" s="77" t="s">
        <v>725</v>
      </c>
      <c r="G4605" s="77" t="s">
        <v>9972</v>
      </c>
      <c r="I4605"/>
      <c r="L4605" s="83"/>
    </row>
    <row r="4606" spans="1:12" x14ac:dyDescent="0.3">
      <c r="A4606" s="77" t="s">
        <v>9974</v>
      </c>
      <c r="B4606" s="77" t="s">
        <v>9975</v>
      </c>
      <c r="C4606" s="77" t="s">
        <v>740</v>
      </c>
      <c r="D4606" s="79"/>
      <c r="F4606" s="77" t="s">
        <v>740</v>
      </c>
      <c r="G4606" s="77" t="s">
        <v>9974</v>
      </c>
      <c r="I4606"/>
      <c r="L4606" s="83"/>
    </row>
    <row r="4607" spans="1:12" x14ac:dyDescent="0.3">
      <c r="A4607" s="77" t="s">
        <v>9976</v>
      </c>
      <c r="B4607" s="77" t="s">
        <v>9977</v>
      </c>
      <c r="C4607" s="77" t="s">
        <v>754</v>
      </c>
      <c r="D4607" s="79"/>
      <c r="F4607" s="77" t="s">
        <v>754</v>
      </c>
      <c r="G4607" s="77" t="s">
        <v>9976</v>
      </c>
      <c r="I4607"/>
      <c r="L4607" s="83"/>
    </row>
    <row r="4608" spans="1:12" x14ac:dyDescent="0.3">
      <c r="A4608" s="77" t="s">
        <v>9978</v>
      </c>
      <c r="B4608" s="77" t="s">
        <v>9979</v>
      </c>
      <c r="C4608" s="77" t="s">
        <v>882</v>
      </c>
      <c r="D4608" s="79"/>
      <c r="F4608" s="77" t="s">
        <v>882</v>
      </c>
      <c r="G4608" s="77" t="s">
        <v>9978</v>
      </c>
      <c r="I4608"/>
      <c r="L4608" s="83"/>
    </row>
    <row r="4609" spans="1:12" x14ac:dyDescent="0.3">
      <c r="A4609" s="77" t="s">
        <v>9980</v>
      </c>
      <c r="B4609" s="77" t="s">
        <v>9981</v>
      </c>
      <c r="C4609" s="77" t="s">
        <v>671</v>
      </c>
      <c r="D4609" s="79"/>
      <c r="F4609" s="77" t="s">
        <v>671</v>
      </c>
      <c r="G4609" s="77" t="s">
        <v>9980</v>
      </c>
      <c r="I4609"/>
      <c r="L4609" s="83"/>
    </row>
    <row r="4610" spans="1:12" x14ac:dyDescent="0.3">
      <c r="A4610" s="77" t="s">
        <v>9982</v>
      </c>
      <c r="B4610" s="77" t="s">
        <v>9983</v>
      </c>
      <c r="C4610" s="77" t="s">
        <v>893</v>
      </c>
      <c r="D4610" s="79"/>
      <c r="F4610" s="77" t="s">
        <v>893</v>
      </c>
      <c r="G4610" s="77" t="s">
        <v>9982</v>
      </c>
      <c r="I4610"/>
      <c r="L4610" s="83"/>
    </row>
    <row r="4611" spans="1:12" x14ac:dyDescent="0.3">
      <c r="A4611" s="77" t="s">
        <v>9984</v>
      </c>
      <c r="B4611" s="77" t="s">
        <v>9985</v>
      </c>
      <c r="C4611" s="77" t="s">
        <v>925</v>
      </c>
      <c r="D4611" s="79"/>
      <c r="F4611" s="77" t="s">
        <v>925</v>
      </c>
      <c r="G4611" s="77" t="s">
        <v>9984</v>
      </c>
      <c r="I4611"/>
      <c r="L4611" s="83"/>
    </row>
    <row r="4612" spans="1:12" x14ac:dyDescent="0.3">
      <c r="A4612" s="77" t="s">
        <v>9986</v>
      </c>
      <c r="B4612" s="77" t="s">
        <v>9987</v>
      </c>
      <c r="C4612" s="77" t="s">
        <v>674</v>
      </c>
      <c r="D4612" s="79"/>
      <c r="F4612" s="77" t="s">
        <v>674</v>
      </c>
      <c r="G4612" s="77" t="s">
        <v>9986</v>
      </c>
      <c r="I4612"/>
      <c r="L4612" s="83"/>
    </row>
    <row r="4613" spans="1:12" x14ac:dyDescent="0.3">
      <c r="A4613" s="77" t="s">
        <v>9988</v>
      </c>
      <c r="B4613" s="77" t="s">
        <v>9989</v>
      </c>
      <c r="C4613" s="77" t="s">
        <v>925</v>
      </c>
      <c r="D4613" s="79"/>
      <c r="F4613" s="77" t="s">
        <v>925</v>
      </c>
      <c r="G4613" s="77" t="s">
        <v>9988</v>
      </c>
      <c r="I4613"/>
      <c r="L4613" s="83"/>
    </row>
    <row r="4614" spans="1:12" x14ac:dyDescent="0.3">
      <c r="A4614" s="77" t="s">
        <v>9990</v>
      </c>
      <c r="B4614" s="77" t="s">
        <v>9991</v>
      </c>
      <c r="C4614" s="77" t="s">
        <v>758</v>
      </c>
      <c r="D4614" s="79"/>
      <c r="F4614" s="77" t="s">
        <v>758</v>
      </c>
      <c r="G4614" s="77" t="s">
        <v>9990</v>
      </c>
      <c r="I4614"/>
      <c r="L4614" s="83"/>
    </row>
    <row r="4615" spans="1:12" x14ac:dyDescent="0.3">
      <c r="A4615" s="77" t="s">
        <v>9992</v>
      </c>
      <c r="B4615" s="77" t="s">
        <v>9993</v>
      </c>
      <c r="C4615" s="77" t="s">
        <v>699</v>
      </c>
      <c r="D4615" s="79"/>
      <c r="F4615" s="77" t="s">
        <v>699</v>
      </c>
      <c r="G4615" s="77" t="s">
        <v>9992</v>
      </c>
      <c r="I4615"/>
      <c r="L4615" s="83"/>
    </row>
    <row r="4616" spans="1:12" x14ac:dyDescent="0.3">
      <c r="A4616" s="77" t="s">
        <v>9994</v>
      </c>
      <c r="B4616" s="77" t="s">
        <v>9995</v>
      </c>
      <c r="C4616" s="77" t="s">
        <v>690</v>
      </c>
      <c r="D4616" s="79"/>
      <c r="F4616" s="77" t="s">
        <v>690</v>
      </c>
      <c r="G4616" s="77" t="s">
        <v>9994</v>
      </c>
      <c r="I4616"/>
      <c r="L4616" s="83"/>
    </row>
    <row r="4617" spans="1:12" x14ac:dyDescent="0.3">
      <c r="A4617" s="77" t="s">
        <v>9996</v>
      </c>
      <c r="B4617" s="77" t="s">
        <v>9997</v>
      </c>
      <c r="C4617" s="77" t="s">
        <v>937</v>
      </c>
      <c r="D4617" s="79"/>
      <c r="F4617" s="77" t="s">
        <v>937</v>
      </c>
      <c r="G4617" s="77" t="s">
        <v>9996</v>
      </c>
      <c r="I4617"/>
      <c r="L4617" s="83"/>
    </row>
    <row r="4618" spans="1:12" x14ac:dyDescent="0.3">
      <c r="A4618" s="77" t="s">
        <v>9998</v>
      </c>
      <c r="B4618" s="77" t="s">
        <v>9999</v>
      </c>
      <c r="C4618" s="77" t="s">
        <v>686</v>
      </c>
      <c r="D4618" s="79"/>
      <c r="F4618" s="77" t="s">
        <v>686</v>
      </c>
      <c r="G4618" s="77" t="s">
        <v>9998</v>
      </c>
      <c r="I4618"/>
      <c r="L4618" s="83"/>
    </row>
    <row r="4619" spans="1:12" x14ac:dyDescent="0.3">
      <c r="A4619" s="77" t="s">
        <v>10000</v>
      </c>
      <c r="B4619" s="77" t="s">
        <v>10001</v>
      </c>
      <c r="C4619" s="77" t="s">
        <v>733</v>
      </c>
      <c r="D4619" s="79"/>
      <c r="F4619" s="77" t="s">
        <v>733</v>
      </c>
      <c r="G4619" s="77" t="s">
        <v>10000</v>
      </c>
      <c r="I4619"/>
      <c r="L4619" s="83"/>
    </row>
    <row r="4620" spans="1:12" x14ac:dyDescent="0.3">
      <c r="A4620" s="77" t="s">
        <v>10002</v>
      </c>
      <c r="B4620" s="77" t="s">
        <v>10003</v>
      </c>
      <c r="C4620" s="77" t="s">
        <v>797</v>
      </c>
      <c r="D4620" s="79"/>
      <c r="F4620" s="77" t="s">
        <v>797</v>
      </c>
      <c r="G4620" s="77" t="s">
        <v>10002</v>
      </c>
      <c r="I4620"/>
      <c r="L4620" s="83"/>
    </row>
    <row r="4621" spans="1:12" x14ac:dyDescent="0.3">
      <c r="A4621" s="77" t="s">
        <v>10004</v>
      </c>
      <c r="B4621" s="77" t="s">
        <v>10005</v>
      </c>
      <c r="C4621" s="77" t="s">
        <v>908</v>
      </c>
      <c r="D4621" s="79"/>
      <c r="F4621" s="77" t="s">
        <v>908</v>
      </c>
      <c r="G4621" s="77" t="s">
        <v>10004</v>
      </c>
      <c r="I4621"/>
      <c r="L4621" s="83"/>
    </row>
    <row r="4622" spans="1:12" x14ac:dyDescent="0.3">
      <c r="A4622" s="77" t="s">
        <v>10006</v>
      </c>
      <c r="B4622" s="77" t="s">
        <v>10007</v>
      </c>
      <c r="C4622" s="77" t="s">
        <v>711</v>
      </c>
      <c r="D4622" s="79"/>
      <c r="F4622" s="77" t="s">
        <v>711</v>
      </c>
      <c r="G4622" s="77" t="s">
        <v>10006</v>
      </c>
      <c r="I4622"/>
      <c r="L4622" s="83"/>
    </row>
    <row r="4623" spans="1:12" x14ac:dyDescent="0.3">
      <c r="A4623" s="77" t="s">
        <v>10008</v>
      </c>
      <c r="B4623" s="77" t="s">
        <v>10009</v>
      </c>
      <c r="C4623" s="77" t="s">
        <v>758</v>
      </c>
      <c r="D4623" s="79"/>
      <c r="F4623" s="77" t="s">
        <v>758</v>
      </c>
      <c r="G4623" s="77" t="s">
        <v>10008</v>
      </c>
      <c r="I4623"/>
      <c r="L4623" s="83"/>
    </row>
    <row r="4624" spans="1:12" x14ac:dyDescent="0.3">
      <c r="A4624" s="77" t="s">
        <v>10010</v>
      </c>
      <c r="B4624" s="77" t="s">
        <v>10011</v>
      </c>
      <c r="C4624" s="77" t="s">
        <v>809</v>
      </c>
      <c r="D4624" s="79"/>
      <c r="F4624" s="77" t="s">
        <v>809</v>
      </c>
      <c r="G4624" s="77" t="s">
        <v>10010</v>
      </c>
      <c r="I4624"/>
      <c r="L4624" s="83"/>
    </row>
    <row r="4625" spans="1:12" x14ac:dyDescent="0.3">
      <c r="A4625" s="77" t="s">
        <v>10012</v>
      </c>
      <c r="B4625" s="77" t="s">
        <v>10013</v>
      </c>
      <c r="C4625" s="77" t="s">
        <v>809</v>
      </c>
      <c r="D4625" s="79"/>
      <c r="F4625" s="77" t="s">
        <v>809</v>
      </c>
      <c r="G4625" s="77" t="s">
        <v>10012</v>
      </c>
      <c r="I4625"/>
      <c r="L4625" s="83"/>
    </row>
    <row r="4626" spans="1:12" x14ac:dyDescent="0.3">
      <c r="A4626" s="77" t="s">
        <v>10014</v>
      </c>
      <c r="B4626" s="77" t="s">
        <v>10015</v>
      </c>
      <c r="C4626" s="77" t="s">
        <v>960</v>
      </c>
      <c r="D4626" s="79"/>
      <c r="F4626" s="77" t="s">
        <v>960</v>
      </c>
      <c r="G4626" s="77" t="s">
        <v>10014</v>
      </c>
      <c r="I4626"/>
      <c r="L4626" s="83"/>
    </row>
    <row r="4627" spans="1:12" x14ac:dyDescent="0.3">
      <c r="A4627" s="77" t="s">
        <v>10016</v>
      </c>
      <c r="B4627" s="77" t="s">
        <v>10017</v>
      </c>
      <c r="C4627" s="77" t="s">
        <v>953</v>
      </c>
      <c r="D4627" s="79"/>
      <c r="F4627" s="77" t="s">
        <v>953</v>
      </c>
      <c r="G4627" s="77" t="s">
        <v>10016</v>
      </c>
      <c r="I4627"/>
      <c r="L4627" s="83"/>
    </row>
    <row r="4628" spans="1:12" x14ac:dyDescent="0.3">
      <c r="A4628" s="77" t="s">
        <v>10018</v>
      </c>
      <c r="B4628" s="77" t="s">
        <v>10019</v>
      </c>
      <c r="C4628" s="77" t="s">
        <v>710</v>
      </c>
      <c r="D4628" s="79"/>
      <c r="F4628" s="77" t="s">
        <v>710</v>
      </c>
      <c r="G4628" s="77" t="s">
        <v>10018</v>
      </c>
      <c r="I4628"/>
      <c r="L4628" s="83"/>
    </row>
    <row r="4629" spans="1:12" x14ac:dyDescent="0.3">
      <c r="A4629" s="77" t="s">
        <v>10020</v>
      </c>
      <c r="B4629" s="77" t="s">
        <v>10021</v>
      </c>
      <c r="C4629" s="77" t="s">
        <v>846</v>
      </c>
      <c r="D4629" s="79"/>
      <c r="F4629" s="77" t="s">
        <v>846</v>
      </c>
      <c r="G4629" s="77" t="s">
        <v>10020</v>
      </c>
      <c r="I4629"/>
      <c r="L4629" s="83"/>
    </row>
    <row r="4630" spans="1:12" x14ac:dyDescent="0.3">
      <c r="A4630" s="77" t="s">
        <v>10022</v>
      </c>
      <c r="B4630" s="77" t="s">
        <v>10023</v>
      </c>
      <c r="C4630" s="77" t="s">
        <v>767</v>
      </c>
      <c r="D4630" s="79"/>
      <c r="F4630" s="77" t="s">
        <v>767</v>
      </c>
      <c r="G4630" s="77" t="s">
        <v>10022</v>
      </c>
      <c r="I4630"/>
      <c r="L4630" s="83"/>
    </row>
    <row r="4631" spans="1:12" x14ac:dyDescent="0.3">
      <c r="A4631" s="77" t="s">
        <v>10024</v>
      </c>
      <c r="B4631" s="77" t="s">
        <v>10025</v>
      </c>
      <c r="C4631" s="77" t="s">
        <v>739</v>
      </c>
      <c r="D4631" s="79"/>
      <c r="F4631" s="77" t="s">
        <v>739</v>
      </c>
      <c r="G4631" s="77" t="s">
        <v>10024</v>
      </c>
      <c r="I4631"/>
      <c r="L4631" s="83"/>
    </row>
    <row r="4632" spans="1:12" x14ac:dyDescent="0.3">
      <c r="A4632" s="77" t="s">
        <v>10026</v>
      </c>
      <c r="B4632" s="77" t="s">
        <v>10027</v>
      </c>
      <c r="C4632" s="77" t="s">
        <v>694</v>
      </c>
      <c r="D4632" s="79"/>
      <c r="F4632" s="77" t="s">
        <v>694</v>
      </c>
      <c r="G4632" s="77" t="s">
        <v>10026</v>
      </c>
      <c r="I4632"/>
      <c r="L4632" s="83"/>
    </row>
    <row r="4633" spans="1:12" x14ac:dyDescent="0.3">
      <c r="A4633" s="77" t="s">
        <v>10028</v>
      </c>
      <c r="B4633" s="77" t="s">
        <v>10029</v>
      </c>
      <c r="C4633" s="77" t="s">
        <v>761</v>
      </c>
      <c r="D4633" s="79"/>
      <c r="F4633" s="77" t="s">
        <v>761</v>
      </c>
      <c r="G4633" s="77" t="s">
        <v>10028</v>
      </c>
      <c r="I4633"/>
      <c r="L4633" s="83"/>
    </row>
    <row r="4634" spans="1:12" x14ac:dyDescent="0.3">
      <c r="A4634" s="77" t="s">
        <v>10030</v>
      </c>
      <c r="B4634" s="77" t="s">
        <v>10031</v>
      </c>
      <c r="C4634" s="77" t="s">
        <v>711</v>
      </c>
      <c r="D4634" s="79"/>
      <c r="F4634" s="77" t="s">
        <v>711</v>
      </c>
      <c r="G4634" s="77" t="s">
        <v>10030</v>
      </c>
      <c r="I4634"/>
      <c r="L4634" s="83"/>
    </row>
    <row r="4635" spans="1:12" x14ac:dyDescent="0.3">
      <c r="A4635" s="77" t="s">
        <v>10032</v>
      </c>
      <c r="B4635" s="77" t="s">
        <v>10033</v>
      </c>
      <c r="C4635" s="77" t="s">
        <v>830</v>
      </c>
      <c r="D4635" s="79"/>
      <c r="F4635" s="77" t="s">
        <v>830</v>
      </c>
      <c r="G4635" s="77" t="s">
        <v>10032</v>
      </c>
      <c r="I4635"/>
      <c r="L4635" s="83"/>
    </row>
    <row r="4636" spans="1:12" x14ac:dyDescent="0.3">
      <c r="A4636" s="77" t="s">
        <v>10034</v>
      </c>
      <c r="B4636" s="77" t="s">
        <v>10035</v>
      </c>
      <c r="C4636" s="77" t="s">
        <v>934</v>
      </c>
      <c r="D4636" s="79"/>
      <c r="F4636" s="77" t="s">
        <v>934</v>
      </c>
      <c r="G4636" s="77" t="s">
        <v>10034</v>
      </c>
      <c r="I4636"/>
      <c r="L4636" s="83"/>
    </row>
    <row r="4637" spans="1:12" x14ac:dyDescent="0.3">
      <c r="A4637" s="77" t="s">
        <v>10036</v>
      </c>
      <c r="B4637" s="77" t="s">
        <v>10037</v>
      </c>
      <c r="C4637" s="77" t="s">
        <v>746</v>
      </c>
      <c r="D4637" s="79"/>
      <c r="F4637" s="77" t="s">
        <v>746</v>
      </c>
      <c r="G4637" s="77" t="s">
        <v>10036</v>
      </c>
      <c r="I4637"/>
      <c r="L4637" s="83"/>
    </row>
    <row r="4638" spans="1:12" x14ac:dyDescent="0.3">
      <c r="A4638" s="77" t="s">
        <v>10038</v>
      </c>
      <c r="B4638" s="77" t="s">
        <v>10039</v>
      </c>
      <c r="C4638" s="77" t="s">
        <v>707</v>
      </c>
      <c r="D4638" s="79"/>
      <c r="F4638" s="77" t="s">
        <v>707</v>
      </c>
      <c r="G4638" s="77" t="s">
        <v>10038</v>
      </c>
      <c r="I4638"/>
      <c r="L4638" s="83"/>
    </row>
    <row r="4639" spans="1:12" x14ac:dyDescent="0.3">
      <c r="A4639" s="77" t="s">
        <v>10040</v>
      </c>
      <c r="B4639" s="77" t="s">
        <v>10041</v>
      </c>
      <c r="C4639" s="77" t="s">
        <v>674</v>
      </c>
      <c r="D4639" s="79"/>
      <c r="F4639" s="77" t="s">
        <v>674</v>
      </c>
      <c r="G4639" s="77" t="s">
        <v>10040</v>
      </c>
      <c r="I4639"/>
      <c r="L4639" s="83"/>
    </row>
    <row r="4640" spans="1:12" x14ac:dyDescent="0.3">
      <c r="A4640" s="77" t="s">
        <v>10042</v>
      </c>
      <c r="B4640" s="77" t="s">
        <v>10043</v>
      </c>
      <c r="C4640" s="77" t="s">
        <v>836</v>
      </c>
      <c r="D4640" s="79"/>
      <c r="F4640" s="77" t="s">
        <v>836</v>
      </c>
      <c r="G4640" s="77" t="s">
        <v>10042</v>
      </c>
      <c r="I4640"/>
      <c r="L4640" s="83"/>
    </row>
    <row r="4641" spans="1:12" x14ac:dyDescent="0.3">
      <c r="A4641" s="77" t="s">
        <v>10044</v>
      </c>
      <c r="B4641" s="77" t="s">
        <v>10045</v>
      </c>
      <c r="C4641" s="77" t="s">
        <v>707</v>
      </c>
      <c r="D4641" s="79"/>
      <c r="F4641" s="77" t="s">
        <v>707</v>
      </c>
      <c r="G4641" s="77" t="s">
        <v>10044</v>
      </c>
      <c r="I4641"/>
      <c r="L4641" s="83"/>
    </row>
    <row r="4642" spans="1:12" x14ac:dyDescent="0.3">
      <c r="A4642" s="77" t="s">
        <v>10046</v>
      </c>
      <c r="B4642" s="77" t="s">
        <v>10047</v>
      </c>
      <c r="C4642" s="77" t="s">
        <v>754</v>
      </c>
      <c r="D4642" s="79"/>
      <c r="F4642" s="77" t="s">
        <v>754</v>
      </c>
      <c r="G4642" s="77" t="s">
        <v>10046</v>
      </c>
      <c r="I4642"/>
      <c r="L4642" s="83"/>
    </row>
    <row r="4643" spans="1:12" x14ac:dyDescent="0.3">
      <c r="A4643" s="77" t="s">
        <v>10048</v>
      </c>
      <c r="B4643" s="77" t="s">
        <v>10049</v>
      </c>
      <c r="C4643" s="77" t="s">
        <v>950</v>
      </c>
      <c r="D4643" s="79"/>
      <c r="F4643" s="77" t="s">
        <v>950</v>
      </c>
      <c r="G4643" s="77" t="s">
        <v>10048</v>
      </c>
      <c r="I4643"/>
      <c r="L4643" s="83"/>
    </row>
    <row r="4644" spans="1:12" x14ac:dyDescent="0.3">
      <c r="A4644" s="77" t="s">
        <v>10050</v>
      </c>
      <c r="B4644" s="77" t="s">
        <v>10051</v>
      </c>
      <c r="C4644" s="77" t="s">
        <v>694</v>
      </c>
      <c r="D4644" s="79"/>
      <c r="F4644" s="77" t="s">
        <v>694</v>
      </c>
      <c r="G4644" s="77" t="s">
        <v>10050</v>
      </c>
      <c r="I4644"/>
      <c r="L4644" s="83"/>
    </row>
    <row r="4645" spans="1:12" x14ac:dyDescent="0.3">
      <c r="A4645" s="77" t="s">
        <v>10052</v>
      </c>
      <c r="B4645" s="77" t="s">
        <v>10053</v>
      </c>
      <c r="C4645" s="77" t="s">
        <v>699</v>
      </c>
      <c r="D4645" s="79"/>
      <c r="F4645" s="77" t="s">
        <v>699</v>
      </c>
      <c r="G4645" s="77" t="s">
        <v>10052</v>
      </c>
      <c r="I4645"/>
      <c r="L4645" s="83"/>
    </row>
    <row r="4646" spans="1:12" x14ac:dyDescent="0.3">
      <c r="A4646" s="77" t="s">
        <v>10054</v>
      </c>
      <c r="B4646" s="77" t="s">
        <v>10055</v>
      </c>
      <c r="C4646" s="77" t="s">
        <v>736</v>
      </c>
      <c r="D4646" s="79"/>
      <c r="F4646" s="77" t="s">
        <v>736</v>
      </c>
      <c r="G4646" s="77" t="s">
        <v>10054</v>
      </c>
      <c r="I4646"/>
      <c r="L4646" s="83"/>
    </row>
    <row r="4647" spans="1:12" x14ac:dyDescent="0.3">
      <c r="A4647" s="77" t="s">
        <v>10056</v>
      </c>
      <c r="B4647" s="77" t="s">
        <v>10057</v>
      </c>
      <c r="C4647" s="77" t="s">
        <v>670</v>
      </c>
      <c r="D4647" s="79"/>
      <c r="F4647" s="77" t="s">
        <v>670</v>
      </c>
      <c r="G4647" s="77" t="s">
        <v>10056</v>
      </c>
      <c r="I4647"/>
      <c r="L4647" s="83"/>
    </row>
    <row r="4648" spans="1:12" x14ac:dyDescent="0.3">
      <c r="A4648" s="77" t="s">
        <v>10058</v>
      </c>
      <c r="B4648" s="77" t="s">
        <v>10059</v>
      </c>
      <c r="C4648" s="77" t="s">
        <v>837</v>
      </c>
      <c r="D4648" s="79"/>
      <c r="F4648" s="77" t="s">
        <v>837</v>
      </c>
      <c r="G4648" s="77" t="s">
        <v>10058</v>
      </c>
      <c r="I4648"/>
      <c r="L4648" s="83"/>
    </row>
    <row r="4649" spans="1:12" x14ac:dyDescent="0.3">
      <c r="A4649" s="77" t="s">
        <v>10060</v>
      </c>
      <c r="B4649" s="77" t="s">
        <v>10061</v>
      </c>
      <c r="C4649" s="77" t="s">
        <v>729</v>
      </c>
      <c r="D4649" s="79"/>
      <c r="F4649" s="77" t="s">
        <v>729</v>
      </c>
      <c r="G4649" s="77" t="s">
        <v>10060</v>
      </c>
      <c r="I4649"/>
      <c r="L4649" s="83"/>
    </row>
    <row r="4650" spans="1:12" x14ac:dyDescent="0.3">
      <c r="A4650" s="77" t="s">
        <v>10062</v>
      </c>
      <c r="B4650" s="77" t="s">
        <v>10063</v>
      </c>
      <c r="C4650" s="77" t="s">
        <v>682</v>
      </c>
      <c r="D4650" s="79"/>
      <c r="F4650" s="77" t="s">
        <v>682</v>
      </c>
      <c r="G4650" s="77" t="s">
        <v>10062</v>
      </c>
      <c r="I4650"/>
      <c r="L4650" s="83"/>
    </row>
    <row r="4651" spans="1:12" x14ac:dyDescent="0.3">
      <c r="A4651" s="77" t="s">
        <v>10064</v>
      </c>
      <c r="B4651" s="77" t="s">
        <v>10065</v>
      </c>
      <c r="C4651" s="77" t="s">
        <v>714</v>
      </c>
      <c r="D4651" s="79"/>
      <c r="F4651" s="77" t="s">
        <v>714</v>
      </c>
      <c r="G4651" s="77" t="s">
        <v>10064</v>
      </c>
      <c r="I4651"/>
      <c r="L4651" s="83"/>
    </row>
    <row r="4652" spans="1:12" x14ac:dyDescent="0.3">
      <c r="A4652" s="77" t="s">
        <v>10066</v>
      </c>
      <c r="B4652" s="77" t="s">
        <v>10067</v>
      </c>
      <c r="C4652" s="77" t="s">
        <v>714</v>
      </c>
      <c r="D4652" s="79"/>
      <c r="F4652" s="77" t="s">
        <v>714</v>
      </c>
      <c r="G4652" s="77" t="s">
        <v>10066</v>
      </c>
      <c r="I4652"/>
      <c r="L4652" s="83"/>
    </row>
    <row r="4653" spans="1:12" x14ac:dyDescent="0.3">
      <c r="A4653" s="77" t="s">
        <v>10068</v>
      </c>
      <c r="B4653" s="77" t="s">
        <v>10069</v>
      </c>
      <c r="C4653" s="77" t="s">
        <v>931</v>
      </c>
      <c r="D4653" s="79"/>
      <c r="F4653" s="77" t="s">
        <v>931</v>
      </c>
      <c r="G4653" s="77" t="s">
        <v>10068</v>
      </c>
      <c r="I4653"/>
      <c r="L4653" s="83"/>
    </row>
    <row r="4654" spans="1:12" x14ac:dyDescent="0.3">
      <c r="A4654" s="77" t="s">
        <v>10070</v>
      </c>
      <c r="B4654" s="77" t="s">
        <v>10071</v>
      </c>
      <c r="C4654" s="77" t="s">
        <v>671</v>
      </c>
      <c r="D4654" s="79"/>
      <c r="F4654" s="77" t="s">
        <v>671</v>
      </c>
      <c r="G4654" s="77" t="s">
        <v>10070</v>
      </c>
      <c r="I4654"/>
      <c r="L4654" s="83"/>
    </row>
    <row r="4655" spans="1:12" x14ac:dyDescent="0.3">
      <c r="A4655" s="77" t="s">
        <v>10072</v>
      </c>
      <c r="B4655" s="77" t="s">
        <v>10073</v>
      </c>
      <c r="C4655" s="77" t="s">
        <v>678</v>
      </c>
      <c r="D4655" s="79"/>
      <c r="F4655" s="77" t="s">
        <v>678</v>
      </c>
      <c r="G4655" s="77" t="s">
        <v>10072</v>
      </c>
      <c r="I4655"/>
      <c r="L4655" s="83"/>
    </row>
    <row r="4656" spans="1:12" x14ac:dyDescent="0.3">
      <c r="A4656" s="77" t="s">
        <v>10074</v>
      </c>
      <c r="B4656" s="77" t="s">
        <v>10075</v>
      </c>
      <c r="C4656" s="77" t="s">
        <v>782</v>
      </c>
      <c r="D4656" s="79"/>
      <c r="F4656" s="77" t="s">
        <v>782</v>
      </c>
      <c r="G4656" s="77" t="s">
        <v>10074</v>
      </c>
      <c r="I4656"/>
      <c r="L4656" s="83"/>
    </row>
    <row r="4657" spans="1:12" x14ac:dyDescent="0.3">
      <c r="A4657" s="77" t="s">
        <v>10076</v>
      </c>
      <c r="B4657" s="77" t="s">
        <v>10077</v>
      </c>
      <c r="C4657" s="77" t="s">
        <v>702</v>
      </c>
      <c r="D4657" s="79"/>
      <c r="F4657" s="77" t="s">
        <v>702</v>
      </c>
      <c r="G4657" s="77" t="s">
        <v>10076</v>
      </c>
      <c r="I4657"/>
      <c r="L4657" s="83"/>
    </row>
    <row r="4658" spans="1:12" x14ac:dyDescent="0.3">
      <c r="A4658" s="77" t="s">
        <v>10078</v>
      </c>
      <c r="B4658" s="77" t="s">
        <v>10079</v>
      </c>
      <c r="C4658" s="77" t="s">
        <v>856</v>
      </c>
      <c r="D4658" s="79"/>
      <c r="F4658" s="77" t="s">
        <v>856</v>
      </c>
      <c r="G4658" s="77" t="s">
        <v>10078</v>
      </c>
      <c r="I4658"/>
      <c r="L4658" s="83"/>
    </row>
    <row r="4659" spans="1:12" x14ac:dyDescent="0.3">
      <c r="A4659" s="77" t="s">
        <v>10080</v>
      </c>
      <c r="B4659" s="77" t="s">
        <v>10081</v>
      </c>
      <c r="C4659" s="77" t="s">
        <v>729</v>
      </c>
      <c r="D4659" s="79"/>
      <c r="F4659" s="77" t="s">
        <v>729</v>
      </c>
      <c r="G4659" s="77" t="s">
        <v>10080</v>
      </c>
      <c r="I4659"/>
      <c r="L4659" s="83"/>
    </row>
    <row r="4660" spans="1:12" x14ac:dyDescent="0.3">
      <c r="A4660" s="77" t="s">
        <v>10082</v>
      </c>
      <c r="B4660" s="77" t="s">
        <v>10083</v>
      </c>
      <c r="C4660" s="77" t="s">
        <v>682</v>
      </c>
      <c r="D4660" s="79"/>
      <c r="F4660" s="77" t="s">
        <v>682</v>
      </c>
      <c r="G4660" s="77" t="s">
        <v>10082</v>
      </c>
      <c r="I4660"/>
      <c r="L4660" s="83"/>
    </row>
    <row r="4661" spans="1:12" x14ac:dyDescent="0.3">
      <c r="A4661" s="77" t="s">
        <v>10084</v>
      </c>
      <c r="B4661" s="77" t="s">
        <v>10085</v>
      </c>
      <c r="C4661" s="77" t="s">
        <v>963</v>
      </c>
      <c r="D4661" s="79"/>
      <c r="F4661" s="77" t="s">
        <v>963</v>
      </c>
      <c r="G4661" s="77" t="s">
        <v>10084</v>
      </c>
      <c r="I4661"/>
      <c r="L4661" s="83"/>
    </row>
    <row r="4662" spans="1:12" x14ac:dyDescent="0.3">
      <c r="A4662" s="77" t="s">
        <v>10086</v>
      </c>
      <c r="B4662" s="77" t="s">
        <v>10087</v>
      </c>
      <c r="C4662" s="77" t="s">
        <v>674</v>
      </c>
      <c r="D4662" s="79"/>
      <c r="F4662" s="77" t="s">
        <v>674</v>
      </c>
      <c r="G4662" s="77" t="s">
        <v>10086</v>
      </c>
      <c r="I4662"/>
      <c r="L4662" s="83"/>
    </row>
    <row r="4663" spans="1:12" x14ac:dyDescent="0.3">
      <c r="A4663" s="77" t="s">
        <v>10088</v>
      </c>
      <c r="B4663" s="77" t="s">
        <v>10089</v>
      </c>
      <c r="C4663" s="77" t="s">
        <v>908</v>
      </c>
      <c r="D4663" s="79"/>
      <c r="F4663" s="77" t="s">
        <v>908</v>
      </c>
      <c r="G4663" s="77" t="s">
        <v>10088</v>
      </c>
      <c r="I4663"/>
      <c r="L4663" s="83"/>
    </row>
    <row r="4664" spans="1:12" x14ac:dyDescent="0.3">
      <c r="A4664" s="77" t="s">
        <v>10090</v>
      </c>
      <c r="B4664" s="77" t="s">
        <v>10091</v>
      </c>
      <c r="C4664" s="77" t="s">
        <v>749</v>
      </c>
      <c r="D4664" s="79"/>
      <c r="F4664" s="77" t="s">
        <v>749</v>
      </c>
      <c r="G4664" s="77" t="s">
        <v>10090</v>
      </c>
      <c r="I4664"/>
      <c r="L4664" s="83"/>
    </row>
    <row r="4665" spans="1:12" x14ac:dyDescent="0.3">
      <c r="A4665" s="77" t="s">
        <v>10092</v>
      </c>
      <c r="B4665" s="77" t="s">
        <v>10093</v>
      </c>
      <c r="C4665" s="77" t="s">
        <v>925</v>
      </c>
      <c r="D4665" s="79"/>
      <c r="F4665" s="77" t="s">
        <v>925</v>
      </c>
      <c r="G4665" s="77" t="s">
        <v>10092</v>
      </c>
      <c r="I4665"/>
      <c r="L4665" s="83"/>
    </row>
    <row r="4666" spans="1:12" x14ac:dyDescent="0.3">
      <c r="A4666" s="77" t="s">
        <v>10094</v>
      </c>
      <c r="B4666" s="77" t="s">
        <v>10095</v>
      </c>
      <c r="C4666" s="77" t="s">
        <v>711</v>
      </c>
      <c r="D4666" s="79"/>
      <c r="F4666" s="77" t="s">
        <v>711</v>
      </c>
      <c r="G4666" s="77" t="s">
        <v>10094</v>
      </c>
      <c r="I4666"/>
      <c r="L4666" s="83"/>
    </row>
    <row r="4667" spans="1:12" x14ac:dyDescent="0.3">
      <c r="A4667" s="77" t="s">
        <v>10096</v>
      </c>
      <c r="B4667" s="77" t="s">
        <v>10097</v>
      </c>
      <c r="C4667" s="77" t="s">
        <v>940</v>
      </c>
      <c r="D4667" s="79"/>
      <c r="F4667" s="77" t="s">
        <v>940</v>
      </c>
      <c r="G4667" s="77" t="s">
        <v>10096</v>
      </c>
      <c r="I4667"/>
      <c r="L4667" s="83"/>
    </row>
    <row r="4668" spans="1:12" x14ac:dyDescent="0.3">
      <c r="A4668" s="77" t="s">
        <v>10098</v>
      </c>
      <c r="B4668" s="77" t="s">
        <v>10099</v>
      </c>
      <c r="C4668" s="77" t="s">
        <v>733</v>
      </c>
      <c r="D4668" s="79"/>
      <c r="F4668" s="77" t="s">
        <v>733</v>
      </c>
      <c r="G4668" s="77" t="s">
        <v>10098</v>
      </c>
      <c r="I4668"/>
      <c r="L4668" s="83"/>
    </row>
    <row r="4669" spans="1:12" x14ac:dyDescent="0.3">
      <c r="A4669" s="77" t="s">
        <v>10100</v>
      </c>
      <c r="B4669" s="77" t="s">
        <v>10101</v>
      </c>
      <c r="C4669" s="77" t="s">
        <v>940</v>
      </c>
      <c r="D4669" s="79"/>
      <c r="F4669" s="77" t="s">
        <v>940</v>
      </c>
      <c r="G4669" s="77" t="s">
        <v>10100</v>
      </c>
      <c r="I4669"/>
      <c r="L4669" s="83"/>
    </row>
    <row r="4670" spans="1:12" x14ac:dyDescent="0.3">
      <c r="A4670" s="77" t="s">
        <v>10102</v>
      </c>
      <c r="B4670" s="77" t="s">
        <v>10103</v>
      </c>
      <c r="C4670" s="77" t="s">
        <v>908</v>
      </c>
      <c r="D4670" s="79"/>
      <c r="F4670" s="77" t="s">
        <v>908</v>
      </c>
      <c r="G4670" s="77" t="s">
        <v>10102</v>
      </c>
      <c r="I4670"/>
      <c r="L4670" s="83"/>
    </row>
    <row r="4671" spans="1:12" x14ac:dyDescent="0.3">
      <c r="A4671" s="77" t="s">
        <v>10104</v>
      </c>
      <c r="B4671" s="77" t="s">
        <v>10105</v>
      </c>
      <c r="C4671" s="77" t="s">
        <v>736</v>
      </c>
      <c r="D4671" s="79"/>
      <c r="F4671" s="77" t="s">
        <v>736</v>
      </c>
      <c r="G4671" s="77" t="s">
        <v>10104</v>
      </c>
      <c r="I4671"/>
      <c r="L4671" s="83"/>
    </row>
    <row r="4672" spans="1:12" x14ac:dyDescent="0.3">
      <c r="A4672" s="77" t="s">
        <v>10106</v>
      </c>
      <c r="B4672" s="77" t="s">
        <v>10107</v>
      </c>
      <c r="C4672" s="77" t="s">
        <v>682</v>
      </c>
      <c r="D4672" s="79"/>
      <c r="F4672" s="77" t="s">
        <v>682</v>
      </c>
      <c r="G4672" s="77" t="s">
        <v>10106</v>
      </c>
      <c r="I4672"/>
      <c r="L4672" s="83"/>
    </row>
    <row r="4673" spans="1:12" x14ac:dyDescent="0.3">
      <c r="A4673" s="77" t="s">
        <v>10108</v>
      </c>
      <c r="B4673" s="77" t="s">
        <v>10109</v>
      </c>
      <c r="C4673" s="77" t="s">
        <v>682</v>
      </c>
      <c r="D4673" s="79"/>
      <c r="F4673" s="77" t="s">
        <v>682</v>
      </c>
      <c r="G4673" s="77" t="s">
        <v>10108</v>
      </c>
      <c r="I4673"/>
      <c r="L4673" s="83"/>
    </row>
    <row r="4674" spans="1:12" x14ac:dyDescent="0.3">
      <c r="A4674" s="77" t="s">
        <v>10110</v>
      </c>
      <c r="B4674" s="77" t="s">
        <v>10111</v>
      </c>
      <c r="C4674" s="77" t="s">
        <v>782</v>
      </c>
      <c r="D4674" s="79"/>
      <c r="F4674" s="77" t="s">
        <v>782</v>
      </c>
      <c r="G4674" s="77" t="s">
        <v>10110</v>
      </c>
      <c r="I4674"/>
      <c r="L4674" s="83"/>
    </row>
    <row r="4675" spans="1:12" x14ac:dyDescent="0.3">
      <c r="A4675" s="77" t="s">
        <v>10112</v>
      </c>
      <c r="B4675" s="77" t="s">
        <v>10113</v>
      </c>
      <c r="C4675" s="77" t="s">
        <v>767</v>
      </c>
      <c r="D4675" s="79"/>
      <c r="F4675" s="77" t="s">
        <v>767</v>
      </c>
      <c r="G4675" s="77" t="s">
        <v>10112</v>
      </c>
      <c r="I4675"/>
      <c r="L4675" s="83"/>
    </row>
    <row r="4676" spans="1:12" x14ac:dyDescent="0.3">
      <c r="A4676" s="77" t="s">
        <v>10114</v>
      </c>
      <c r="B4676" s="77" t="s">
        <v>10115</v>
      </c>
      <c r="C4676" s="77" t="s">
        <v>791</v>
      </c>
      <c r="D4676" s="79"/>
      <c r="F4676" s="77" t="s">
        <v>791</v>
      </c>
      <c r="G4676" s="77" t="s">
        <v>10114</v>
      </c>
      <c r="I4676"/>
      <c r="L4676" s="83"/>
    </row>
    <row r="4677" spans="1:12" x14ac:dyDescent="0.3">
      <c r="A4677" s="77" t="s">
        <v>10116</v>
      </c>
      <c r="B4677" s="77" t="s">
        <v>10117</v>
      </c>
      <c r="C4677" s="77" t="s">
        <v>667</v>
      </c>
      <c r="D4677" s="79"/>
      <c r="F4677" s="77" t="s">
        <v>667</v>
      </c>
      <c r="G4677" s="77" t="s">
        <v>10116</v>
      </c>
      <c r="I4677"/>
      <c r="L4677" s="83"/>
    </row>
    <row r="4678" spans="1:12" x14ac:dyDescent="0.3">
      <c r="A4678" s="77" t="s">
        <v>10118</v>
      </c>
      <c r="B4678" s="77" t="s">
        <v>10119</v>
      </c>
      <c r="C4678" s="77" t="s">
        <v>714</v>
      </c>
      <c r="D4678" s="79"/>
      <c r="F4678" s="77" t="s">
        <v>714</v>
      </c>
      <c r="G4678" s="77" t="s">
        <v>10118</v>
      </c>
      <c r="I4678"/>
      <c r="L4678" s="83"/>
    </row>
    <row r="4679" spans="1:12" x14ac:dyDescent="0.3">
      <c r="A4679" s="77" t="s">
        <v>10120</v>
      </c>
      <c r="B4679" s="77" t="s">
        <v>10121</v>
      </c>
      <c r="C4679" s="77" t="s">
        <v>931</v>
      </c>
      <c r="D4679" s="79"/>
      <c r="F4679" s="77" t="s">
        <v>931</v>
      </c>
      <c r="G4679" s="77" t="s">
        <v>10120</v>
      </c>
      <c r="I4679"/>
      <c r="L4679" s="83"/>
    </row>
    <row r="4680" spans="1:12" x14ac:dyDescent="0.3">
      <c r="A4680" s="77" t="s">
        <v>10122</v>
      </c>
      <c r="B4680" s="77" t="s">
        <v>10123</v>
      </c>
      <c r="C4680" s="77" t="s">
        <v>809</v>
      </c>
      <c r="D4680" s="79"/>
      <c r="F4680" s="77" t="s">
        <v>809</v>
      </c>
      <c r="G4680" s="77" t="s">
        <v>10122</v>
      </c>
      <c r="I4680"/>
      <c r="L4680" s="83"/>
    </row>
    <row r="4681" spans="1:12" x14ac:dyDescent="0.3">
      <c r="A4681" s="77" t="s">
        <v>10124</v>
      </c>
      <c r="B4681" s="77" t="s">
        <v>10125</v>
      </c>
      <c r="C4681" s="77" t="s">
        <v>733</v>
      </c>
      <c r="D4681" s="79"/>
      <c r="F4681" s="77" t="s">
        <v>733</v>
      </c>
      <c r="G4681" s="77" t="s">
        <v>10124</v>
      </c>
      <c r="I4681"/>
      <c r="L4681" s="83"/>
    </row>
    <row r="4682" spans="1:12" x14ac:dyDescent="0.3">
      <c r="A4682" s="77" t="s">
        <v>10126</v>
      </c>
      <c r="B4682" s="77" t="s">
        <v>10127</v>
      </c>
      <c r="C4682" s="77" t="s">
        <v>729</v>
      </c>
      <c r="D4682" s="79"/>
      <c r="F4682" s="77" t="s">
        <v>729</v>
      </c>
      <c r="G4682" s="77" t="s">
        <v>10126</v>
      </c>
      <c r="I4682"/>
      <c r="L4682" s="83"/>
    </row>
    <row r="4683" spans="1:12" x14ac:dyDescent="0.3">
      <c r="A4683" s="77" t="s">
        <v>10128</v>
      </c>
      <c r="B4683" s="77" t="s">
        <v>10129</v>
      </c>
      <c r="C4683" s="77" t="s">
        <v>940</v>
      </c>
      <c r="D4683" s="79"/>
      <c r="F4683" s="77" t="s">
        <v>940</v>
      </c>
      <c r="G4683" s="77" t="s">
        <v>10128</v>
      </c>
      <c r="I4683"/>
      <c r="L4683" s="83"/>
    </row>
    <row r="4684" spans="1:12" x14ac:dyDescent="0.3">
      <c r="A4684" s="77" t="s">
        <v>10130</v>
      </c>
      <c r="B4684" s="77" t="s">
        <v>10131</v>
      </c>
      <c r="C4684" s="77" t="s">
        <v>687</v>
      </c>
      <c r="D4684" s="79"/>
      <c r="F4684" s="77" t="s">
        <v>687</v>
      </c>
      <c r="G4684" s="77" t="s">
        <v>10130</v>
      </c>
      <c r="I4684"/>
      <c r="L4684" s="83"/>
    </row>
    <row r="4685" spans="1:12" x14ac:dyDescent="0.3">
      <c r="A4685" s="77" t="s">
        <v>10132</v>
      </c>
      <c r="B4685" s="77" t="s">
        <v>10133</v>
      </c>
      <c r="C4685" s="77" t="s">
        <v>733</v>
      </c>
      <c r="D4685" s="79"/>
      <c r="F4685" s="77" t="s">
        <v>733</v>
      </c>
      <c r="G4685" s="77" t="s">
        <v>10132</v>
      </c>
      <c r="I4685"/>
      <c r="L4685" s="83"/>
    </row>
    <row r="4686" spans="1:12" x14ac:dyDescent="0.3">
      <c r="A4686" s="77" t="s">
        <v>10134</v>
      </c>
      <c r="B4686" s="77" t="s">
        <v>10135</v>
      </c>
      <c r="C4686" s="77" t="s">
        <v>840</v>
      </c>
      <c r="D4686" s="79"/>
      <c r="F4686" s="77" t="s">
        <v>840</v>
      </c>
      <c r="G4686" s="77" t="s">
        <v>10134</v>
      </c>
      <c r="I4686"/>
      <c r="L4686" s="83"/>
    </row>
    <row r="4687" spans="1:12" x14ac:dyDescent="0.3">
      <c r="A4687" s="77" t="s">
        <v>10136</v>
      </c>
      <c r="B4687" s="77" t="s">
        <v>10137</v>
      </c>
      <c r="C4687" s="77" t="s">
        <v>794</v>
      </c>
      <c r="D4687" s="79"/>
      <c r="F4687" s="77" t="s">
        <v>794</v>
      </c>
      <c r="G4687" s="77" t="s">
        <v>10136</v>
      </c>
      <c r="I4687"/>
      <c r="L4687" s="83"/>
    </row>
    <row r="4688" spans="1:12" x14ac:dyDescent="0.3">
      <c r="A4688" s="77" t="s">
        <v>10138</v>
      </c>
      <c r="B4688" s="77" t="s">
        <v>10139</v>
      </c>
      <c r="C4688" s="77" t="s">
        <v>850</v>
      </c>
      <c r="D4688" s="79"/>
      <c r="F4688" s="77" t="s">
        <v>850</v>
      </c>
      <c r="G4688" s="77" t="s">
        <v>10138</v>
      </c>
      <c r="I4688"/>
      <c r="L4688" s="83"/>
    </row>
    <row r="4689" spans="1:12" x14ac:dyDescent="0.3">
      <c r="A4689" s="77" t="s">
        <v>10140</v>
      </c>
      <c r="B4689" s="77" t="s">
        <v>10141</v>
      </c>
      <c r="C4689" s="77" t="s">
        <v>836</v>
      </c>
      <c r="D4689" s="79"/>
      <c r="F4689" s="77" t="s">
        <v>836</v>
      </c>
      <c r="G4689" s="77" t="s">
        <v>10140</v>
      </c>
      <c r="I4689"/>
      <c r="L4689" s="83"/>
    </row>
    <row r="4690" spans="1:12" x14ac:dyDescent="0.3">
      <c r="A4690" s="77" t="s">
        <v>10142</v>
      </c>
      <c r="B4690" s="77" t="s">
        <v>10143</v>
      </c>
      <c r="C4690" s="77" t="s">
        <v>794</v>
      </c>
      <c r="D4690" s="79"/>
      <c r="F4690" s="77" t="s">
        <v>794</v>
      </c>
      <c r="G4690" s="77" t="s">
        <v>10142</v>
      </c>
      <c r="I4690"/>
      <c r="L4690" s="83"/>
    </row>
    <row r="4691" spans="1:12" x14ac:dyDescent="0.3">
      <c r="A4691" s="77" t="s">
        <v>10144</v>
      </c>
      <c r="B4691" s="77" t="s">
        <v>10145</v>
      </c>
      <c r="C4691" s="77" t="s">
        <v>714</v>
      </c>
      <c r="D4691" s="79"/>
      <c r="F4691" s="77" t="s">
        <v>714</v>
      </c>
      <c r="G4691" s="77" t="s">
        <v>10144</v>
      </c>
      <c r="I4691"/>
      <c r="L4691" s="83"/>
    </row>
    <row r="4692" spans="1:12" x14ac:dyDescent="0.3">
      <c r="A4692" s="77" t="s">
        <v>10146</v>
      </c>
      <c r="B4692" s="77" t="s">
        <v>10147</v>
      </c>
      <c r="C4692" s="77" t="s">
        <v>707</v>
      </c>
      <c r="D4692" s="79"/>
      <c r="F4692" s="77" t="s">
        <v>707</v>
      </c>
      <c r="G4692" s="77" t="s">
        <v>10146</v>
      </c>
      <c r="I4692"/>
      <c r="L4692" s="83"/>
    </row>
    <row r="4693" spans="1:12" x14ac:dyDescent="0.3">
      <c r="A4693" s="77" t="s">
        <v>10148</v>
      </c>
      <c r="B4693" s="77" t="s">
        <v>10149</v>
      </c>
      <c r="C4693" s="77" t="s">
        <v>840</v>
      </c>
      <c r="D4693" s="79"/>
      <c r="F4693" s="77" t="s">
        <v>840</v>
      </c>
      <c r="G4693" s="77" t="s">
        <v>10148</v>
      </c>
      <c r="I4693"/>
      <c r="L4693" s="83"/>
    </row>
    <row r="4694" spans="1:12" x14ac:dyDescent="0.3">
      <c r="A4694" s="77" t="s">
        <v>10150</v>
      </c>
      <c r="B4694" s="77" t="s">
        <v>10151</v>
      </c>
      <c r="C4694" s="77" t="s">
        <v>702</v>
      </c>
      <c r="D4694" s="79"/>
      <c r="F4694" s="77" t="s">
        <v>702</v>
      </c>
      <c r="G4694" s="77" t="s">
        <v>10150</v>
      </c>
      <c r="I4694"/>
      <c r="L4694" s="83"/>
    </row>
    <row r="4695" spans="1:12" x14ac:dyDescent="0.3">
      <c r="A4695" s="77" t="s">
        <v>10152</v>
      </c>
      <c r="B4695" s="77" t="s">
        <v>10153</v>
      </c>
      <c r="C4695" s="77" t="s">
        <v>682</v>
      </c>
      <c r="D4695" s="79"/>
      <c r="F4695" s="77" t="s">
        <v>682</v>
      </c>
      <c r="G4695" s="77" t="s">
        <v>10152</v>
      </c>
      <c r="I4695"/>
      <c r="L4695" s="83"/>
    </row>
    <row r="4696" spans="1:12" x14ac:dyDescent="0.3">
      <c r="A4696" s="77" t="s">
        <v>10154</v>
      </c>
      <c r="B4696" s="77" t="s">
        <v>10155</v>
      </c>
      <c r="C4696" s="77" t="s">
        <v>776</v>
      </c>
      <c r="D4696" s="79"/>
      <c r="F4696" s="77" t="s">
        <v>776</v>
      </c>
      <c r="G4696" s="77" t="s">
        <v>10154</v>
      </c>
      <c r="I4696"/>
      <c r="L4696" s="83"/>
    </row>
    <row r="4697" spans="1:12" x14ac:dyDescent="0.3">
      <c r="A4697" s="77" t="s">
        <v>10156</v>
      </c>
      <c r="B4697" s="77" t="s">
        <v>10157</v>
      </c>
      <c r="C4697" s="77" t="s">
        <v>879</v>
      </c>
      <c r="D4697" s="79"/>
      <c r="F4697" s="77" t="s">
        <v>879</v>
      </c>
      <c r="G4697" s="77" t="s">
        <v>10156</v>
      </c>
      <c r="I4697"/>
      <c r="L4697" s="83"/>
    </row>
    <row r="4698" spans="1:12" x14ac:dyDescent="0.3">
      <c r="A4698" s="77" t="s">
        <v>10158</v>
      </c>
      <c r="B4698" s="77" t="s">
        <v>10159</v>
      </c>
      <c r="C4698" s="77" t="s">
        <v>937</v>
      </c>
      <c r="D4698" s="79"/>
      <c r="F4698" s="77" t="s">
        <v>937</v>
      </c>
      <c r="G4698" s="77" t="s">
        <v>10158</v>
      </c>
      <c r="I4698"/>
      <c r="L4698" s="83"/>
    </row>
    <row r="4699" spans="1:12" x14ac:dyDescent="0.3">
      <c r="A4699" s="77" t="s">
        <v>10160</v>
      </c>
      <c r="B4699" s="77" t="s">
        <v>10161</v>
      </c>
      <c r="C4699" s="77" t="s">
        <v>840</v>
      </c>
      <c r="D4699" s="79"/>
      <c r="F4699" s="77" t="s">
        <v>840</v>
      </c>
      <c r="G4699" s="77" t="s">
        <v>10160</v>
      </c>
      <c r="I4699"/>
      <c r="L4699" s="83"/>
    </row>
    <row r="4700" spans="1:12" x14ac:dyDescent="0.3">
      <c r="A4700" s="77" t="s">
        <v>10162</v>
      </c>
      <c r="B4700" s="77" t="s">
        <v>10163</v>
      </c>
      <c r="C4700" s="77" t="s">
        <v>953</v>
      </c>
      <c r="D4700" s="79"/>
      <c r="F4700" s="77" t="s">
        <v>953</v>
      </c>
      <c r="G4700" s="77" t="s">
        <v>10162</v>
      </c>
      <c r="I4700"/>
      <c r="L4700" s="83"/>
    </row>
    <row r="4701" spans="1:12" x14ac:dyDescent="0.3">
      <c r="A4701" s="77" t="s">
        <v>10164</v>
      </c>
      <c r="B4701" s="77" t="s">
        <v>10165</v>
      </c>
      <c r="C4701" s="77" t="s">
        <v>694</v>
      </c>
      <c r="D4701" s="79"/>
      <c r="F4701" s="77" t="s">
        <v>694</v>
      </c>
      <c r="G4701" s="77" t="s">
        <v>10164</v>
      </c>
      <c r="I4701"/>
      <c r="L4701" s="83"/>
    </row>
    <row r="4702" spans="1:12" x14ac:dyDescent="0.3">
      <c r="A4702" s="77" t="s">
        <v>10166</v>
      </c>
      <c r="B4702" s="77" t="s">
        <v>10167</v>
      </c>
      <c r="C4702" s="77" t="s">
        <v>725</v>
      </c>
      <c r="D4702" s="79"/>
      <c r="F4702" s="77" t="s">
        <v>725</v>
      </c>
      <c r="G4702" s="77" t="s">
        <v>10166</v>
      </c>
      <c r="I4702"/>
      <c r="L4702" s="83"/>
    </row>
    <row r="4703" spans="1:12" x14ac:dyDescent="0.3">
      <c r="A4703" s="77" t="s">
        <v>10168</v>
      </c>
      <c r="B4703" s="77" t="s">
        <v>10169</v>
      </c>
      <c r="C4703" s="77" t="s">
        <v>674</v>
      </c>
      <c r="D4703" s="79"/>
      <c r="F4703" s="77" t="s">
        <v>674</v>
      </c>
      <c r="G4703" s="77" t="s">
        <v>10168</v>
      </c>
      <c r="I4703"/>
      <c r="L4703" s="83"/>
    </row>
    <row r="4704" spans="1:12" x14ac:dyDescent="0.3">
      <c r="A4704" s="77" t="s">
        <v>10170</v>
      </c>
      <c r="B4704" s="77" t="s">
        <v>10171</v>
      </c>
      <c r="C4704" s="77" t="s">
        <v>711</v>
      </c>
      <c r="D4704" s="79"/>
      <c r="F4704" s="77" t="s">
        <v>711</v>
      </c>
      <c r="G4704" s="77" t="s">
        <v>10170</v>
      </c>
      <c r="I4704"/>
      <c r="L4704" s="83"/>
    </row>
    <row r="4705" spans="1:12" x14ac:dyDescent="0.3">
      <c r="A4705" s="77" t="s">
        <v>10172</v>
      </c>
      <c r="B4705" s="77" t="s">
        <v>10173</v>
      </c>
      <c r="C4705" s="77" t="s">
        <v>840</v>
      </c>
      <c r="D4705" s="79"/>
      <c r="F4705" s="77" t="s">
        <v>840</v>
      </c>
      <c r="G4705" s="77" t="s">
        <v>10172</v>
      </c>
      <c r="I4705"/>
      <c r="L4705" s="83"/>
    </row>
    <row r="4706" spans="1:12" x14ac:dyDescent="0.3">
      <c r="A4706" s="77" t="s">
        <v>10174</v>
      </c>
      <c r="B4706" s="77" t="s">
        <v>10175</v>
      </c>
      <c r="C4706" s="77" t="s">
        <v>840</v>
      </c>
      <c r="D4706" s="79"/>
      <c r="F4706" s="77" t="s">
        <v>840</v>
      </c>
      <c r="G4706" s="77" t="s">
        <v>10174</v>
      </c>
      <c r="I4706"/>
      <c r="L4706" s="83"/>
    </row>
    <row r="4707" spans="1:12" x14ac:dyDescent="0.3">
      <c r="A4707" s="77" t="s">
        <v>10176</v>
      </c>
      <c r="B4707" s="77" t="s">
        <v>10177</v>
      </c>
      <c r="C4707" s="77" t="s">
        <v>782</v>
      </c>
      <c r="D4707" s="79"/>
      <c r="F4707" s="77" t="s">
        <v>782</v>
      </c>
      <c r="G4707" s="77" t="s">
        <v>10176</v>
      </c>
      <c r="I4707"/>
      <c r="L4707" s="83"/>
    </row>
    <row r="4708" spans="1:12" x14ac:dyDescent="0.3">
      <c r="A4708" s="77" t="s">
        <v>10178</v>
      </c>
      <c r="B4708" s="77" t="s">
        <v>10179</v>
      </c>
      <c r="C4708" s="77" t="s">
        <v>885</v>
      </c>
      <c r="D4708" s="79"/>
      <c r="F4708" s="77" t="s">
        <v>885</v>
      </c>
      <c r="G4708" s="77" t="s">
        <v>10178</v>
      </c>
      <c r="I4708"/>
      <c r="L4708" s="83"/>
    </row>
    <row r="4709" spans="1:12" x14ac:dyDescent="0.3">
      <c r="A4709" s="77" t="s">
        <v>10180</v>
      </c>
      <c r="B4709" s="77" t="s">
        <v>10181</v>
      </c>
      <c r="C4709" s="77" t="s">
        <v>714</v>
      </c>
      <c r="D4709" s="79"/>
      <c r="F4709" s="77" t="s">
        <v>714</v>
      </c>
      <c r="G4709" s="77" t="s">
        <v>10180</v>
      </c>
      <c r="I4709"/>
      <c r="L4709" s="83"/>
    </row>
    <row r="4710" spans="1:12" x14ac:dyDescent="0.3">
      <c r="A4710" s="77" t="s">
        <v>10182</v>
      </c>
      <c r="B4710" s="77" t="s">
        <v>10183</v>
      </c>
      <c r="C4710" s="77" t="s">
        <v>729</v>
      </c>
      <c r="D4710" s="79"/>
      <c r="F4710" s="77" t="s">
        <v>729</v>
      </c>
      <c r="G4710" s="77" t="s">
        <v>10182</v>
      </c>
      <c r="I4710"/>
      <c r="L4710" s="83"/>
    </row>
    <row r="4711" spans="1:12" x14ac:dyDescent="0.3">
      <c r="A4711" s="77" t="s">
        <v>10184</v>
      </c>
      <c r="B4711" s="77" t="s">
        <v>10185</v>
      </c>
      <c r="C4711" s="77" t="s">
        <v>849</v>
      </c>
      <c r="D4711" s="79"/>
      <c r="F4711" s="77" t="s">
        <v>849</v>
      </c>
      <c r="G4711" s="77" t="s">
        <v>10184</v>
      </c>
      <c r="I4711"/>
      <c r="L4711" s="83"/>
    </row>
    <row r="4712" spans="1:12" x14ac:dyDescent="0.3">
      <c r="A4712" s="77" t="s">
        <v>10186</v>
      </c>
      <c r="B4712" s="77" t="s">
        <v>10187</v>
      </c>
      <c r="C4712" s="77" t="s">
        <v>850</v>
      </c>
      <c r="D4712" s="79"/>
      <c r="F4712" s="77" t="s">
        <v>850</v>
      </c>
      <c r="G4712" s="77" t="s">
        <v>10186</v>
      </c>
      <c r="I4712"/>
      <c r="L4712" s="83"/>
    </row>
    <row r="4713" spans="1:12" x14ac:dyDescent="0.3">
      <c r="A4713" s="77" t="s">
        <v>10188</v>
      </c>
      <c r="B4713" s="77" t="s">
        <v>10189</v>
      </c>
      <c r="C4713" s="77" t="s">
        <v>674</v>
      </c>
      <c r="D4713" s="79"/>
      <c r="F4713" s="77" t="s">
        <v>674</v>
      </c>
      <c r="G4713" s="77" t="s">
        <v>10188</v>
      </c>
      <c r="I4713"/>
      <c r="L4713" s="83"/>
    </row>
    <row r="4714" spans="1:12" x14ac:dyDescent="0.3">
      <c r="A4714" s="77" t="s">
        <v>10190</v>
      </c>
      <c r="B4714" s="77" t="s">
        <v>10191</v>
      </c>
      <c r="C4714" s="77" t="s">
        <v>767</v>
      </c>
      <c r="D4714" s="79"/>
      <c r="F4714" s="77" t="s">
        <v>767</v>
      </c>
      <c r="G4714" s="77" t="s">
        <v>10190</v>
      </c>
      <c r="I4714"/>
      <c r="L4714" s="83"/>
    </row>
    <row r="4715" spans="1:12" x14ac:dyDescent="0.3">
      <c r="A4715" s="77" t="s">
        <v>10192</v>
      </c>
      <c r="B4715" s="77" t="s">
        <v>10193</v>
      </c>
      <c r="C4715" s="77" t="s">
        <v>868</v>
      </c>
      <c r="D4715" s="79"/>
      <c r="F4715" s="77" t="s">
        <v>868</v>
      </c>
      <c r="G4715" s="77" t="s">
        <v>10192</v>
      </c>
      <c r="I4715"/>
      <c r="L4715" s="83"/>
    </row>
    <row r="4716" spans="1:12" x14ac:dyDescent="0.3">
      <c r="A4716" s="77" t="s">
        <v>10194</v>
      </c>
      <c r="B4716" s="77" t="s">
        <v>10195</v>
      </c>
      <c r="C4716" s="77" t="s">
        <v>739</v>
      </c>
      <c r="D4716" s="79"/>
      <c r="F4716" s="77" t="s">
        <v>739</v>
      </c>
      <c r="G4716" s="77" t="s">
        <v>10194</v>
      </c>
      <c r="I4716"/>
      <c r="L4716" s="83"/>
    </row>
    <row r="4717" spans="1:12" x14ac:dyDescent="0.3">
      <c r="A4717" s="77" t="s">
        <v>10196</v>
      </c>
      <c r="B4717" s="77" t="s">
        <v>10197</v>
      </c>
      <c r="C4717" s="77" t="s">
        <v>893</v>
      </c>
      <c r="D4717" s="79"/>
      <c r="F4717" s="77" t="s">
        <v>893</v>
      </c>
      <c r="G4717" s="77" t="s">
        <v>10196</v>
      </c>
      <c r="I4717"/>
      <c r="L4717" s="83"/>
    </row>
    <row r="4718" spans="1:12" x14ac:dyDescent="0.3">
      <c r="A4718" s="77" t="s">
        <v>10198</v>
      </c>
      <c r="B4718" s="77" t="s">
        <v>10199</v>
      </c>
      <c r="C4718" s="77" t="s">
        <v>770</v>
      </c>
      <c r="D4718" s="79"/>
      <c r="F4718" s="77" t="s">
        <v>770</v>
      </c>
      <c r="G4718" s="77" t="s">
        <v>10198</v>
      </c>
      <c r="I4718"/>
      <c r="L4718" s="83"/>
    </row>
    <row r="4719" spans="1:12" x14ac:dyDescent="0.3">
      <c r="A4719" s="77" t="s">
        <v>10200</v>
      </c>
      <c r="B4719" s="77" t="s">
        <v>10201</v>
      </c>
      <c r="C4719" s="77" t="s">
        <v>767</v>
      </c>
      <c r="D4719" s="79"/>
      <c r="F4719" s="77" t="s">
        <v>767</v>
      </c>
      <c r="G4719" s="77" t="s">
        <v>10200</v>
      </c>
      <c r="I4719"/>
      <c r="L4719" s="83"/>
    </row>
    <row r="4720" spans="1:12" x14ac:dyDescent="0.3">
      <c r="A4720" s="77" t="s">
        <v>10202</v>
      </c>
      <c r="B4720" s="77" t="s">
        <v>10203</v>
      </c>
      <c r="C4720" s="77" t="s">
        <v>714</v>
      </c>
      <c r="D4720" s="79"/>
      <c r="F4720" s="77" t="s">
        <v>714</v>
      </c>
      <c r="G4720" s="77" t="s">
        <v>10202</v>
      </c>
      <c r="I4720"/>
      <c r="L4720" s="83"/>
    </row>
    <row r="4721" spans="1:12" x14ac:dyDescent="0.3">
      <c r="A4721" s="77" t="s">
        <v>10204</v>
      </c>
      <c r="B4721" s="77" t="s">
        <v>10205</v>
      </c>
      <c r="C4721" s="77" t="s">
        <v>714</v>
      </c>
      <c r="D4721" s="79"/>
      <c r="F4721" s="77" t="s">
        <v>714</v>
      </c>
      <c r="G4721" s="77" t="s">
        <v>10204</v>
      </c>
      <c r="I4721"/>
      <c r="L4721" s="83"/>
    </row>
    <row r="4722" spans="1:12" x14ac:dyDescent="0.3">
      <c r="A4722" s="77" t="s">
        <v>10206</v>
      </c>
      <c r="B4722" s="77" t="s">
        <v>10207</v>
      </c>
      <c r="C4722" s="77" t="s">
        <v>925</v>
      </c>
      <c r="D4722" s="79"/>
      <c r="F4722" s="77" t="s">
        <v>925</v>
      </c>
      <c r="G4722" s="77" t="s">
        <v>10206</v>
      </c>
      <c r="I4722"/>
      <c r="L4722" s="83"/>
    </row>
    <row r="4723" spans="1:12" x14ac:dyDescent="0.3">
      <c r="A4723" s="77" t="s">
        <v>10208</v>
      </c>
      <c r="B4723" s="77" t="s">
        <v>10209</v>
      </c>
      <c r="C4723" s="77" t="s">
        <v>749</v>
      </c>
      <c r="D4723" s="79"/>
      <c r="F4723" s="77" t="s">
        <v>749</v>
      </c>
      <c r="G4723" s="77" t="s">
        <v>10208</v>
      </c>
      <c r="I4723"/>
      <c r="L4723" s="83"/>
    </row>
    <row r="4724" spans="1:12" x14ac:dyDescent="0.3">
      <c r="A4724" s="77" t="s">
        <v>10210</v>
      </c>
      <c r="B4724" s="77" t="s">
        <v>10211</v>
      </c>
      <c r="C4724" s="77" t="s">
        <v>770</v>
      </c>
      <c r="D4724" s="79"/>
      <c r="F4724" s="77" t="s">
        <v>770</v>
      </c>
      <c r="G4724" s="77" t="s">
        <v>10210</v>
      </c>
      <c r="I4724"/>
      <c r="L4724" s="83"/>
    </row>
    <row r="4725" spans="1:12" x14ac:dyDescent="0.3">
      <c r="A4725" s="77" t="s">
        <v>10212</v>
      </c>
      <c r="B4725" s="77" t="s">
        <v>10213</v>
      </c>
      <c r="C4725" s="77" t="s">
        <v>809</v>
      </c>
      <c r="D4725" s="79"/>
      <c r="F4725" s="77" t="s">
        <v>809</v>
      </c>
      <c r="G4725" s="77" t="s">
        <v>10212</v>
      </c>
      <c r="I4725"/>
      <c r="L4725" s="83"/>
    </row>
    <row r="4726" spans="1:12" x14ac:dyDescent="0.3">
      <c r="A4726" s="77" t="s">
        <v>10214</v>
      </c>
      <c r="B4726" s="77" t="s">
        <v>10215</v>
      </c>
      <c r="C4726" s="77" t="s">
        <v>695</v>
      </c>
      <c r="D4726" s="79"/>
      <c r="F4726" s="77" t="s">
        <v>695</v>
      </c>
      <c r="G4726" s="77" t="s">
        <v>10214</v>
      </c>
      <c r="I4726"/>
      <c r="L4726" s="83"/>
    </row>
    <row r="4727" spans="1:12" x14ac:dyDescent="0.3">
      <c r="A4727" s="77" t="s">
        <v>10216</v>
      </c>
      <c r="B4727" s="77" t="s">
        <v>10217</v>
      </c>
      <c r="C4727" s="77" t="s">
        <v>963</v>
      </c>
      <c r="D4727" s="79"/>
      <c r="F4727" s="77" t="s">
        <v>963</v>
      </c>
      <c r="G4727" s="77" t="s">
        <v>10216</v>
      </c>
      <c r="I4727"/>
      <c r="L4727" s="83"/>
    </row>
    <row r="4728" spans="1:12" x14ac:dyDescent="0.3">
      <c r="A4728" s="77" t="s">
        <v>10218</v>
      </c>
      <c r="B4728" s="77" t="s">
        <v>10219</v>
      </c>
      <c r="C4728" s="77" t="s">
        <v>868</v>
      </c>
      <c r="D4728" s="79"/>
      <c r="F4728" s="77" t="s">
        <v>868</v>
      </c>
      <c r="G4728" s="77" t="s">
        <v>10218</v>
      </c>
      <c r="I4728"/>
      <c r="L4728" s="83"/>
    </row>
    <row r="4729" spans="1:12" x14ac:dyDescent="0.3">
      <c r="A4729" s="77" t="s">
        <v>10220</v>
      </c>
      <c r="B4729" s="77" t="s">
        <v>10221</v>
      </c>
      <c r="C4729" s="77" t="s">
        <v>761</v>
      </c>
      <c r="D4729" s="79"/>
      <c r="F4729" s="77" t="s">
        <v>761</v>
      </c>
      <c r="G4729" s="77" t="s">
        <v>10220</v>
      </c>
      <c r="I4729"/>
      <c r="L4729" s="83"/>
    </row>
    <row r="4730" spans="1:12" x14ac:dyDescent="0.3">
      <c r="A4730" s="77" t="s">
        <v>10222</v>
      </c>
      <c r="B4730" s="77" t="s">
        <v>10223</v>
      </c>
      <c r="C4730" s="77" t="s">
        <v>686</v>
      </c>
      <c r="D4730" s="79"/>
      <c r="F4730" s="77" t="s">
        <v>686</v>
      </c>
      <c r="G4730" s="77" t="s">
        <v>10222</v>
      </c>
      <c r="I4730"/>
      <c r="L4730" s="83"/>
    </row>
    <row r="4731" spans="1:12" x14ac:dyDescent="0.3">
      <c r="A4731" s="77" t="s">
        <v>10224</v>
      </c>
      <c r="B4731" s="77" t="s">
        <v>10225</v>
      </c>
      <c r="C4731" s="77" t="s">
        <v>732</v>
      </c>
      <c r="D4731" s="79"/>
      <c r="F4731" s="77" t="s">
        <v>732</v>
      </c>
      <c r="G4731" s="77" t="s">
        <v>10224</v>
      </c>
      <c r="I4731"/>
      <c r="L4731" s="83"/>
    </row>
    <row r="4732" spans="1:12" x14ac:dyDescent="0.3">
      <c r="A4732" s="77" t="s">
        <v>10226</v>
      </c>
      <c r="B4732" s="77" t="s">
        <v>10227</v>
      </c>
      <c r="C4732" s="77" t="s">
        <v>732</v>
      </c>
      <c r="D4732" s="79"/>
      <c r="F4732" s="77" t="s">
        <v>732</v>
      </c>
      <c r="G4732" s="77" t="s">
        <v>10226</v>
      </c>
      <c r="I4732"/>
      <c r="L4732" s="83"/>
    </row>
    <row r="4733" spans="1:12" x14ac:dyDescent="0.3">
      <c r="A4733" s="77" t="s">
        <v>10228</v>
      </c>
      <c r="B4733" s="77" t="s">
        <v>10229</v>
      </c>
      <c r="C4733" s="77" t="s">
        <v>767</v>
      </c>
      <c r="D4733" s="79"/>
      <c r="F4733" s="77" t="s">
        <v>767</v>
      </c>
      <c r="G4733" s="77" t="s">
        <v>10228</v>
      </c>
      <c r="I4733"/>
      <c r="L4733" s="83"/>
    </row>
    <row r="4734" spans="1:12" x14ac:dyDescent="0.3">
      <c r="A4734" s="77" t="s">
        <v>10230</v>
      </c>
      <c r="B4734" s="77" t="s">
        <v>10231</v>
      </c>
      <c r="C4734" s="77" t="s">
        <v>873</v>
      </c>
      <c r="D4734" s="79"/>
      <c r="F4734" s="77" t="s">
        <v>873</v>
      </c>
      <c r="G4734" s="77" t="s">
        <v>10230</v>
      </c>
      <c r="I4734"/>
      <c r="L4734" s="83"/>
    </row>
    <row r="4735" spans="1:12" x14ac:dyDescent="0.3">
      <c r="A4735" s="77" t="s">
        <v>10232</v>
      </c>
      <c r="B4735" s="77" t="s">
        <v>10233</v>
      </c>
      <c r="C4735" s="77" t="s">
        <v>885</v>
      </c>
      <c r="D4735" s="79"/>
      <c r="F4735" s="77" t="s">
        <v>885</v>
      </c>
      <c r="G4735" s="77" t="s">
        <v>10232</v>
      </c>
      <c r="I4735"/>
      <c r="L4735" s="83"/>
    </row>
    <row r="4736" spans="1:12" x14ac:dyDescent="0.3">
      <c r="A4736" s="77" t="s">
        <v>10234</v>
      </c>
      <c r="B4736" s="77" t="s">
        <v>10235</v>
      </c>
      <c r="C4736" s="77" t="s">
        <v>703</v>
      </c>
      <c r="D4736" s="79"/>
      <c r="F4736" s="77" t="s">
        <v>703</v>
      </c>
      <c r="G4736" s="77" t="s">
        <v>10234</v>
      </c>
      <c r="I4736"/>
      <c r="L4736" s="83"/>
    </row>
    <row r="4737" spans="1:12" x14ac:dyDescent="0.3">
      <c r="A4737" s="77" t="s">
        <v>10236</v>
      </c>
      <c r="B4737" s="77" t="s">
        <v>10237</v>
      </c>
      <c r="C4737" s="77" t="s">
        <v>782</v>
      </c>
      <c r="D4737" s="79"/>
      <c r="F4737" s="77" t="s">
        <v>782</v>
      </c>
      <c r="G4737" s="77" t="s">
        <v>10236</v>
      </c>
      <c r="I4737"/>
      <c r="L4737" s="83"/>
    </row>
    <row r="4738" spans="1:12" x14ac:dyDescent="0.3">
      <c r="A4738" s="77" t="s">
        <v>10238</v>
      </c>
      <c r="B4738" s="77" t="s">
        <v>10239</v>
      </c>
      <c r="C4738" s="77" t="s">
        <v>702</v>
      </c>
      <c r="D4738" s="79"/>
      <c r="F4738" s="77" t="s">
        <v>702</v>
      </c>
      <c r="G4738" s="77" t="s">
        <v>10238</v>
      </c>
      <c r="I4738"/>
      <c r="L4738" s="83"/>
    </row>
    <row r="4739" spans="1:12" x14ac:dyDescent="0.3">
      <c r="A4739" s="77" t="s">
        <v>10240</v>
      </c>
      <c r="B4739" s="77" t="s">
        <v>10241</v>
      </c>
      <c r="C4739" s="77" t="s">
        <v>836</v>
      </c>
      <c r="D4739" s="79"/>
      <c r="F4739" s="77" t="s">
        <v>836</v>
      </c>
      <c r="G4739" s="77" t="s">
        <v>10240</v>
      </c>
      <c r="I4739"/>
      <c r="L4739" s="83"/>
    </row>
    <row r="4740" spans="1:12" x14ac:dyDescent="0.3">
      <c r="A4740" s="77" t="s">
        <v>10242</v>
      </c>
      <c r="B4740" s="77" t="s">
        <v>10243</v>
      </c>
      <c r="C4740" s="77" t="s">
        <v>940</v>
      </c>
      <c r="D4740" s="79"/>
      <c r="F4740" s="77" t="s">
        <v>940</v>
      </c>
      <c r="G4740" s="77" t="s">
        <v>10242</v>
      </c>
      <c r="I4740"/>
      <c r="L4740" s="83"/>
    </row>
    <row r="4741" spans="1:12" x14ac:dyDescent="0.3">
      <c r="A4741" s="77" t="s">
        <v>10244</v>
      </c>
      <c r="B4741" s="77" t="s">
        <v>10245</v>
      </c>
      <c r="C4741" s="77" t="s">
        <v>836</v>
      </c>
      <c r="D4741" s="79"/>
      <c r="F4741" s="77" t="s">
        <v>836</v>
      </c>
      <c r="G4741" s="77" t="s">
        <v>10244</v>
      </c>
      <c r="I4741"/>
      <c r="L4741" s="83"/>
    </row>
    <row r="4742" spans="1:12" x14ac:dyDescent="0.3">
      <c r="A4742" s="77" t="s">
        <v>10246</v>
      </c>
      <c r="B4742" s="77" t="s">
        <v>10247</v>
      </c>
      <c r="C4742" s="77" t="s">
        <v>908</v>
      </c>
      <c r="D4742" s="79"/>
      <c r="F4742" s="77" t="s">
        <v>908</v>
      </c>
      <c r="G4742" s="77" t="s">
        <v>10246</v>
      </c>
      <c r="I4742"/>
      <c r="L4742" s="83"/>
    </row>
    <row r="4743" spans="1:12" x14ac:dyDescent="0.3">
      <c r="A4743" s="77" t="s">
        <v>10248</v>
      </c>
      <c r="B4743" s="77" t="s">
        <v>10249</v>
      </c>
      <c r="C4743" s="77" t="s">
        <v>703</v>
      </c>
      <c r="D4743" s="79"/>
      <c r="F4743" s="77" t="s">
        <v>703</v>
      </c>
      <c r="G4743" s="77" t="s">
        <v>10248</v>
      </c>
      <c r="I4743"/>
      <c r="L4743" s="83"/>
    </row>
    <row r="4744" spans="1:12" x14ac:dyDescent="0.3">
      <c r="A4744" s="77" t="s">
        <v>10250</v>
      </c>
      <c r="B4744" s="77" t="s">
        <v>10251</v>
      </c>
      <c r="C4744" s="77" t="s">
        <v>736</v>
      </c>
      <c r="D4744" s="79"/>
      <c r="F4744" s="77" t="s">
        <v>736</v>
      </c>
      <c r="G4744" s="77" t="s">
        <v>10250</v>
      </c>
      <c r="I4744"/>
      <c r="L4744" s="83"/>
    </row>
    <row r="4745" spans="1:12" x14ac:dyDescent="0.3">
      <c r="A4745" s="77" t="s">
        <v>10252</v>
      </c>
      <c r="B4745" s="77" t="s">
        <v>10253</v>
      </c>
      <c r="C4745" s="77" t="s">
        <v>868</v>
      </c>
      <c r="D4745" s="79"/>
      <c r="F4745" s="77" t="s">
        <v>868</v>
      </c>
      <c r="G4745" s="77" t="s">
        <v>10252</v>
      </c>
      <c r="I4745"/>
      <c r="L4745" s="83"/>
    </row>
    <row r="4746" spans="1:12" x14ac:dyDescent="0.3">
      <c r="A4746" s="77" t="s">
        <v>10254</v>
      </c>
      <c r="B4746" s="77" t="s">
        <v>10255</v>
      </c>
      <c r="C4746" s="77" t="s">
        <v>931</v>
      </c>
      <c r="D4746" s="79"/>
      <c r="F4746" s="77" t="s">
        <v>931</v>
      </c>
      <c r="G4746" s="77" t="s">
        <v>10254</v>
      </c>
      <c r="I4746"/>
      <c r="L4746" s="83"/>
    </row>
    <row r="4747" spans="1:12" x14ac:dyDescent="0.3">
      <c r="A4747" s="77" t="s">
        <v>10256</v>
      </c>
      <c r="B4747" s="77" t="s">
        <v>10257</v>
      </c>
      <c r="C4747" s="77" t="s">
        <v>868</v>
      </c>
      <c r="D4747" s="79"/>
      <c r="F4747" s="77" t="s">
        <v>868</v>
      </c>
      <c r="G4747" s="77" t="s">
        <v>10256</v>
      </c>
      <c r="I4747"/>
      <c r="L4747" s="83"/>
    </row>
    <row r="4748" spans="1:12" x14ac:dyDescent="0.3">
      <c r="A4748" s="77" t="s">
        <v>10258</v>
      </c>
      <c r="B4748" s="77" t="s">
        <v>10259</v>
      </c>
      <c r="C4748" s="77" t="s">
        <v>940</v>
      </c>
      <c r="D4748" s="79"/>
      <c r="F4748" s="77" t="s">
        <v>940</v>
      </c>
      <c r="G4748" s="77" t="s">
        <v>10258</v>
      </c>
      <c r="I4748"/>
      <c r="L4748" s="83"/>
    </row>
    <row r="4749" spans="1:12" x14ac:dyDescent="0.3">
      <c r="A4749" s="77" t="s">
        <v>10260</v>
      </c>
      <c r="B4749" s="77" t="s">
        <v>10261</v>
      </c>
      <c r="C4749" s="77" t="s">
        <v>833</v>
      </c>
      <c r="D4749" s="79"/>
      <c r="F4749" s="77" t="s">
        <v>833</v>
      </c>
      <c r="G4749" s="77" t="s">
        <v>10260</v>
      </c>
      <c r="I4749"/>
      <c r="L4749" s="83"/>
    </row>
    <row r="4750" spans="1:12" x14ac:dyDescent="0.3">
      <c r="A4750" s="77" t="s">
        <v>10262</v>
      </c>
      <c r="B4750" s="77" t="s">
        <v>10263</v>
      </c>
      <c r="C4750" s="77" t="s">
        <v>868</v>
      </c>
      <c r="D4750" s="79"/>
      <c r="F4750" s="77" t="s">
        <v>868</v>
      </c>
      <c r="G4750" s="77" t="s">
        <v>10262</v>
      </c>
      <c r="I4750"/>
      <c r="L4750" s="83"/>
    </row>
    <row r="4751" spans="1:12" x14ac:dyDescent="0.3">
      <c r="A4751" s="77" t="s">
        <v>10264</v>
      </c>
      <c r="B4751" s="77" t="s">
        <v>10265</v>
      </c>
      <c r="C4751" s="77" t="s">
        <v>850</v>
      </c>
      <c r="D4751" s="79"/>
      <c r="F4751" s="77" t="s">
        <v>850</v>
      </c>
      <c r="G4751" s="77" t="s">
        <v>10264</v>
      </c>
      <c r="I4751"/>
      <c r="L4751" s="83"/>
    </row>
    <row r="4752" spans="1:12" x14ac:dyDescent="0.3">
      <c r="A4752" s="77" t="s">
        <v>10266</v>
      </c>
      <c r="B4752" s="77" t="s">
        <v>10267</v>
      </c>
      <c r="C4752" s="77" t="s">
        <v>853</v>
      </c>
      <c r="D4752" s="79"/>
      <c r="F4752" s="77" t="s">
        <v>853</v>
      </c>
      <c r="G4752" s="77" t="s">
        <v>10266</v>
      </c>
      <c r="I4752"/>
      <c r="L4752" s="83"/>
    </row>
    <row r="4753" spans="1:12" x14ac:dyDescent="0.3">
      <c r="A4753" s="77" t="s">
        <v>10268</v>
      </c>
      <c r="B4753" s="77" t="s">
        <v>10269</v>
      </c>
      <c r="C4753" s="77" t="s">
        <v>682</v>
      </c>
      <c r="D4753" s="79"/>
      <c r="F4753" s="77" t="s">
        <v>682</v>
      </c>
      <c r="G4753" s="77" t="s">
        <v>10268</v>
      </c>
      <c r="I4753"/>
      <c r="L4753" s="83"/>
    </row>
    <row r="4754" spans="1:12" x14ac:dyDescent="0.3">
      <c r="A4754" s="77" t="s">
        <v>10270</v>
      </c>
      <c r="B4754" s="77" t="s">
        <v>10271</v>
      </c>
      <c r="C4754" s="77" t="s">
        <v>873</v>
      </c>
      <c r="D4754" s="79"/>
      <c r="F4754" s="77" t="s">
        <v>873</v>
      </c>
      <c r="G4754" s="77" t="s">
        <v>10270</v>
      </c>
      <c r="I4754"/>
      <c r="L4754" s="83"/>
    </row>
    <row r="4755" spans="1:12" x14ac:dyDescent="0.3">
      <c r="A4755" s="77" t="s">
        <v>10272</v>
      </c>
      <c r="B4755" s="77" t="s">
        <v>10273</v>
      </c>
      <c r="C4755" s="77" t="s">
        <v>817</v>
      </c>
      <c r="D4755" s="79"/>
      <c r="F4755" s="77" t="s">
        <v>817</v>
      </c>
      <c r="G4755" s="77" t="s">
        <v>10272</v>
      </c>
      <c r="I4755"/>
      <c r="L4755" s="83"/>
    </row>
    <row r="4756" spans="1:12" x14ac:dyDescent="0.3">
      <c r="A4756" s="77" t="s">
        <v>10274</v>
      </c>
      <c r="B4756" s="77" t="s">
        <v>10275</v>
      </c>
      <c r="C4756" s="77" t="s">
        <v>694</v>
      </c>
      <c r="D4756" s="79"/>
      <c r="F4756" s="77" t="s">
        <v>694</v>
      </c>
      <c r="G4756" s="77" t="s">
        <v>10274</v>
      </c>
      <c r="I4756"/>
      <c r="L4756" s="83"/>
    </row>
    <row r="4757" spans="1:12" x14ac:dyDescent="0.3">
      <c r="A4757" s="77" t="s">
        <v>10276</v>
      </c>
      <c r="B4757" s="77" t="s">
        <v>10277</v>
      </c>
      <c r="C4757" s="77" t="s">
        <v>937</v>
      </c>
      <c r="D4757" s="79"/>
      <c r="F4757" s="77" t="s">
        <v>937</v>
      </c>
      <c r="G4757" s="77" t="s">
        <v>10276</v>
      </c>
      <c r="I4757"/>
      <c r="L4757" s="83"/>
    </row>
    <row r="4758" spans="1:12" x14ac:dyDescent="0.3">
      <c r="A4758" s="77" t="s">
        <v>10278</v>
      </c>
      <c r="B4758" s="77" t="s">
        <v>10279</v>
      </c>
      <c r="C4758" s="77" t="s">
        <v>926</v>
      </c>
      <c r="D4758" s="79"/>
      <c r="F4758" s="77" t="s">
        <v>926</v>
      </c>
      <c r="G4758" s="77" t="s">
        <v>10278</v>
      </c>
      <c r="I4758"/>
      <c r="L4758" s="83"/>
    </row>
    <row r="4759" spans="1:12" x14ac:dyDescent="0.3">
      <c r="A4759" s="77" t="s">
        <v>10280</v>
      </c>
      <c r="B4759" s="77" t="s">
        <v>10281</v>
      </c>
      <c r="C4759" s="77" t="s">
        <v>733</v>
      </c>
      <c r="D4759" s="79"/>
      <c r="F4759" s="77" t="s">
        <v>733</v>
      </c>
      <c r="G4759" s="77" t="s">
        <v>10280</v>
      </c>
      <c r="I4759"/>
      <c r="L4759" s="83"/>
    </row>
    <row r="4760" spans="1:12" x14ac:dyDescent="0.3">
      <c r="A4760" s="77" t="s">
        <v>10282</v>
      </c>
      <c r="B4760" s="77" t="s">
        <v>10283</v>
      </c>
      <c r="C4760" s="77" t="s">
        <v>694</v>
      </c>
      <c r="D4760" s="79"/>
      <c r="F4760" s="77" t="s">
        <v>694</v>
      </c>
      <c r="G4760" s="77" t="s">
        <v>10282</v>
      </c>
      <c r="I4760"/>
      <c r="L4760" s="83"/>
    </row>
    <row r="4761" spans="1:12" x14ac:dyDescent="0.3">
      <c r="A4761" s="77" t="s">
        <v>10284</v>
      </c>
      <c r="B4761" s="77" t="s">
        <v>10285</v>
      </c>
      <c r="C4761" s="77" t="s">
        <v>733</v>
      </c>
      <c r="D4761" s="79"/>
      <c r="F4761" s="77" t="s">
        <v>733</v>
      </c>
      <c r="G4761" s="77" t="s">
        <v>10284</v>
      </c>
      <c r="I4761"/>
      <c r="L4761" s="83"/>
    </row>
    <row r="4762" spans="1:12" x14ac:dyDescent="0.3">
      <c r="A4762" s="77" t="s">
        <v>10286</v>
      </c>
      <c r="B4762" s="77" t="s">
        <v>10287</v>
      </c>
      <c r="C4762" s="77" t="s">
        <v>718</v>
      </c>
      <c r="D4762" s="79"/>
      <c r="F4762" s="77" t="s">
        <v>718</v>
      </c>
      <c r="G4762" s="77" t="s">
        <v>10286</v>
      </c>
      <c r="I4762"/>
      <c r="L4762" s="83"/>
    </row>
    <row r="4763" spans="1:12" x14ac:dyDescent="0.3">
      <c r="A4763" s="77" t="s">
        <v>10288</v>
      </c>
      <c r="B4763" s="77" t="s">
        <v>10289</v>
      </c>
      <c r="C4763" s="77" t="s">
        <v>766</v>
      </c>
      <c r="D4763" s="79"/>
      <c r="F4763" s="77" t="s">
        <v>766</v>
      </c>
      <c r="G4763" s="77" t="s">
        <v>10288</v>
      </c>
      <c r="I4763"/>
      <c r="L4763" s="83"/>
    </row>
    <row r="4764" spans="1:12" x14ac:dyDescent="0.3">
      <c r="A4764" s="77" t="s">
        <v>10290</v>
      </c>
      <c r="B4764" s="77" t="s">
        <v>10291</v>
      </c>
      <c r="C4764" s="77" t="s">
        <v>940</v>
      </c>
      <c r="D4764" s="79"/>
      <c r="F4764" s="77" t="s">
        <v>940</v>
      </c>
      <c r="G4764" s="77" t="s">
        <v>10290</v>
      </c>
      <c r="I4764"/>
      <c r="L4764" s="83"/>
    </row>
    <row r="4765" spans="1:12" x14ac:dyDescent="0.3">
      <c r="A4765" s="77" t="s">
        <v>10292</v>
      </c>
      <c r="B4765" s="77" t="s">
        <v>10293</v>
      </c>
      <c r="C4765" s="77" t="s">
        <v>868</v>
      </c>
      <c r="D4765" s="79"/>
      <c r="F4765" s="77" t="s">
        <v>868</v>
      </c>
      <c r="G4765" s="77" t="s">
        <v>10292</v>
      </c>
      <c r="I4765"/>
      <c r="L4765" s="83"/>
    </row>
    <row r="4766" spans="1:12" x14ac:dyDescent="0.3">
      <c r="A4766" s="77" t="s">
        <v>10294</v>
      </c>
      <c r="B4766" s="77" t="s">
        <v>10295</v>
      </c>
      <c r="C4766" s="77" t="s">
        <v>850</v>
      </c>
      <c r="D4766" s="79"/>
      <c r="F4766" s="77" t="s">
        <v>850</v>
      </c>
      <c r="G4766" s="77" t="s">
        <v>10294</v>
      </c>
      <c r="I4766"/>
      <c r="L4766" s="83"/>
    </row>
    <row r="4767" spans="1:12" x14ac:dyDescent="0.3">
      <c r="A4767" s="77" t="s">
        <v>10296</v>
      </c>
      <c r="B4767" s="77" t="s">
        <v>10297</v>
      </c>
      <c r="C4767" s="77" t="s">
        <v>809</v>
      </c>
      <c r="D4767" s="79"/>
      <c r="F4767" s="77" t="s">
        <v>809</v>
      </c>
      <c r="G4767" s="77" t="s">
        <v>10296</v>
      </c>
      <c r="I4767"/>
      <c r="L4767" s="83"/>
    </row>
    <row r="4768" spans="1:12" x14ac:dyDescent="0.3">
      <c r="A4768" s="77" t="s">
        <v>10298</v>
      </c>
      <c r="B4768" s="77" t="s">
        <v>10299</v>
      </c>
      <c r="C4768" s="77" t="s">
        <v>919</v>
      </c>
      <c r="D4768" s="79"/>
      <c r="F4768" s="77" t="s">
        <v>919</v>
      </c>
      <c r="G4768" s="77" t="s">
        <v>10298</v>
      </c>
      <c r="I4768"/>
      <c r="L4768" s="83"/>
    </row>
    <row r="4769" spans="1:12" x14ac:dyDescent="0.3">
      <c r="A4769" s="77" t="s">
        <v>10300</v>
      </c>
      <c r="B4769" s="77" t="s">
        <v>10301</v>
      </c>
      <c r="C4769" s="77" t="s">
        <v>694</v>
      </c>
      <c r="D4769" s="79"/>
      <c r="F4769" s="77" t="s">
        <v>694</v>
      </c>
      <c r="G4769" s="77" t="s">
        <v>10300</v>
      </c>
      <c r="I4769"/>
      <c r="L4769" s="83"/>
    </row>
    <row r="4770" spans="1:12" x14ac:dyDescent="0.3">
      <c r="A4770" s="77" t="s">
        <v>10302</v>
      </c>
      <c r="B4770" s="77" t="s">
        <v>10303</v>
      </c>
      <c r="C4770" s="77" t="s">
        <v>908</v>
      </c>
      <c r="D4770" s="79"/>
      <c r="F4770" s="77" t="s">
        <v>908</v>
      </c>
      <c r="G4770" s="77" t="s">
        <v>10302</v>
      </c>
      <c r="I4770"/>
      <c r="L4770" s="83"/>
    </row>
    <row r="4771" spans="1:12" x14ac:dyDescent="0.3">
      <c r="A4771" s="77" t="s">
        <v>10304</v>
      </c>
      <c r="B4771" s="77" t="s">
        <v>10305</v>
      </c>
      <c r="C4771" s="77" t="s">
        <v>674</v>
      </c>
      <c r="D4771" s="79"/>
      <c r="F4771" s="77" t="s">
        <v>674</v>
      </c>
      <c r="G4771" s="77" t="s">
        <v>10304</v>
      </c>
      <c r="I4771"/>
      <c r="L4771" s="83"/>
    </row>
    <row r="4772" spans="1:12" x14ac:dyDescent="0.3">
      <c r="A4772" s="77" t="s">
        <v>10306</v>
      </c>
      <c r="B4772" s="77" t="s">
        <v>10307</v>
      </c>
      <c r="C4772" s="77" t="s">
        <v>903</v>
      </c>
      <c r="D4772" s="79"/>
      <c r="F4772" s="77" t="s">
        <v>903</v>
      </c>
      <c r="G4772" s="77" t="s">
        <v>10306</v>
      </c>
      <c r="I4772"/>
      <c r="L4772" s="83"/>
    </row>
    <row r="4773" spans="1:12" x14ac:dyDescent="0.3">
      <c r="A4773" s="77" t="s">
        <v>10308</v>
      </c>
      <c r="B4773" s="77" t="s">
        <v>10309</v>
      </c>
      <c r="C4773" s="77" t="s">
        <v>714</v>
      </c>
      <c r="D4773" s="79"/>
      <c r="F4773" s="77" t="s">
        <v>714</v>
      </c>
      <c r="G4773" s="77" t="s">
        <v>10308</v>
      </c>
      <c r="I4773"/>
      <c r="L4773" s="83"/>
    </row>
    <row r="4774" spans="1:12" x14ac:dyDescent="0.3">
      <c r="A4774" s="77" t="s">
        <v>10310</v>
      </c>
      <c r="B4774" s="77" t="s">
        <v>10311</v>
      </c>
      <c r="C4774" s="77" t="s">
        <v>963</v>
      </c>
      <c r="D4774" s="79"/>
      <c r="F4774" s="77" t="s">
        <v>963</v>
      </c>
      <c r="G4774" s="77" t="s">
        <v>10310</v>
      </c>
      <c r="I4774"/>
      <c r="L4774" s="83"/>
    </row>
    <row r="4775" spans="1:12" x14ac:dyDescent="0.3">
      <c r="A4775" s="77" t="s">
        <v>10312</v>
      </c>
      <c r="B4775" s="77" t="s">
        <v>10313</v>
      </c>
      <c r="C4775" s="77" t="s">
        <v>666</v>
      </c>
      <c r="D4775" s="79"/>
      <c r="F4775" s="77" t="s">
        <v>666</v>
      </c>
      <c r="G4775" s="77" t="s">
        <v>10312</v>
      </c>
      <c r="I4775"/>
      <c r="L4775" s="83"/>
    </row>
    <row r="4776" spans="1:12" x14ac:dyDescent="0.3">
      <c r="A4776" s="77" t="s">
        <v>10314</v>
      </c>
      <c r="B4776" s="77" t="s">
        <v>10315</v>
      </c>
      <c r="C4776" s="77" t="s">
        <v>908</v>
      </c>
      <c r="D4776" s="79"/>
      <c r="F4776" s="77" t="s">
        <v>908</v>
      </c>
      <c r="G4776" s="77" t="s">
        <v>10314</v>
      </c>
      <c r="I4776"/>
      <c r="L4776" s="83"/>
    </row>
    <row r="4777" spans="1:12" x14ac:dyDescent="0.3">
      <c r="A4777" s="77" t="s">
        <v>10316</v>
      </c>
      <c r="B4777" s="77" t="s">
        <v>10317</v>
      </c>
      <c r="C4777" s="77" t="s">
        <v>833</v>
      </c>
      <c r="D4777" s="79"/>
      <c r="F4777" s="77" t="s">
        <v>833</v>
      </c>
      <c r="G4777" s="77" t="s">
        <v>10316</v>
      </c>
      <c r="I4777"/>
      <c r="L4777" s="83"/>
    </row>
    <row r="4778" spans="1:12" x14ac:dyDescent="0.3">
      <c r="A4778" s="77" t="s">
        <v>10318</v>
      </c>
      <c r="B4778" s="77" t="s">
        <v>10319</v>
      </c>
      <c r="C4778" s="77" t="s">
        <v>671</v>
      </c>
      <c r="D4778" s="79"/>
      <c r="F4778" s="77" t="s">
        <v>671</v>
      </c>
      <c r="G4778" s="77" t="s">
        <v>10318</v>
      </c>
      <c r="I4778"/>
      <c r="L4778" s="83"/>
    </row>
    <row r="4779" spans="1:12" x14ac:dyDescent="0.3">
      <c r="A4779" s="77" t="s">
        <v>10320</v>
      </c>
      <c r="B4779" s="77" t="s">
        <v>10321</v>
      </c>
      <c r="C4779" s="77" t="s">
        <v>732</v>
      </c>
      <c r="D4779" s="79"/>
      <c r="F4779" s="77" t="s">
        <v>732</v>
      </c>
      <c r="G4779" s="77" t="s">
        <v>10320</v>
      </c>
      <c r="I4779"/>
      <c r="L4779" s="83"/>
    </row>
    <row r="4780" spans="1:12" x14ac:dyDescent="0.3">
      <c r="A4780" s="77" t="s">
        <v>10322</v>
      </c>
      <c r="B4780" s="77" t="s">
        <v>10323</v>
      </c>
      <c r="C4780" s="77" t="s">
        <v>694</v>
      </c>
      <c r="D4780" s="79"/>
      <c r="F4780" s="77" t="s">
        <v>694</v>
      </c>
      <c r="G4780" s="77" t="s">
        <v>10322</v>
      </c>
      <c r="I4780"/>
      <c r="L4780" s="83"/>
    </row>
    <row r="4781" spans="1:12" x14ac:dyDescent="0.3">
      <c r="A4781" s="77" t="s">
        <v>10324</v>
      </c>
      <c r="B4781" s="77" t="s">
        <v>10325</v>
      </c>
      <c r="C4781" s="77" t="s">
        <v>782</v>
      </c>
      <c r="D4781" s="79"/>
      <c r="F4781" s="77" t="s">
        <v>782</v>
      </c>
      <c r="G4781" s="77" t="s">
        <v>10324</v>
      </c>
      <c r="I4781"/>
      <c r="L4781" s="83"/>
    </row>
    <row r="4782" spans="1:12" x14ac:dyDescent="0.3">
      <c r="A4782" s="77" t="s">
        <v>10326</v>
      </c>
      <c r="B4782" s="77" t="s">
        <v>10327</v>
      </c>
      <c r="C4782" s="77" t="s">
        <v>714</v>
      </c>
      <c r="D4782" s="79"/>
      <c r="F4782" s="77" t="s">
        <v>714</v>
      </c>
      <c r="G4782" s="77" t="s">
        <v>10326</v>
      </c>
      <c r="I4782"/>
      <c r="L4782" s="83"/>
    </row>
    <row r="4783" spans="1:12" x14ac:dyDescent="0.3">
      <c r="A4783" s="77" t="s">
        <v>10328</v>
      </c>
      <c r="B4783" s="77" t="s">
        <v>10329</v>
      </c>
      <c r="C4783" s="77" t="s">
        <v>856</v>
      </c>
      <c r="D4783" s="79"/>
      <c r="F4783" s="77" t="s">
        <v>856</v>
      </c>
      <c r="G4783" s="77" t="s">
        <v>10328</v>
      </c>
      <c r="I4783"/>
      <c r="L4783" s="83"/>
    </row>
    <row r="4784" spans="1:12" x14ac:dyDescent="0.3">
      <c r="A4784" s="77" t="s">
        <v>10330</v>
      </c>
      <c r="B4784" s="77" t="s">
        <v>10331</v>
      </c>
      <c r="C4784" s="77" t="s">
        <v>682</v>
      </c>
      <c r="D4784" s="79"/>
      <c r="F4784" s="77" t="s">
        <v>682</v>
      </c>
      <c r="G4784" s="77" t="s">
        <v>10330</v>
      </c>
      <c r="I4784"/>
      <c r="L4784" s="83"/>
    </row>
    <row r="4785" spans="1:12" x14ac:dyDescent="0.3">
      <c r="A4785" s="77" t="s">
        <v>10332</v>
      </c>
      <c r="B4785" s="77" t="s">
        <v>10333</v>
      </c>
      <c r="C4785" s="77" t="s">
        <v>856</v>
      </c>
      <c r="D4785" s="79"/>
      <c r="F4785" s="77" t="s">
        <v>856</v>
      </c>
      <c r="G4785" s="77" t="s">
        <v>10332</v>
      </c>
      <c r="I4785"/>
      <c r="L4785" s="83"/>
    </row>
    <row r="4786" spans="1:12" x14ac:dyDescent="0.3">
      <c r="A4786" s="77" t="s">
        <v>10334</v>
      </c>
      <c r="B4786" s="77" t="s">
        <v>10335</v>
      </c>
      <c r="C4786" s="77" t="s">
        <v>856</v>
      </c>
      <c r="D4786" s="79"/>
      <c r="F4786" s="77" t="s">
        <v>856</v>
      </c>
      <c r="G4786" s="77" t="s">
        <v>10334</v>
      </c>
      <c r="I4786"/>
      <c r="L4786" s="83"/>
    </row>
    <row r="4787" spans="1:12" x14ac:dyDescent="0.3">
      <c r="A4787" s="77" t="s">
        <v>10336</v>
      </c>
      <c r="B4787" s="77" t="s">
        <v>10337</v>
      </c>
      <c r="C4787" s="77" t="s">
        <v>675</v>
      </c>
      <c r="D4787" s="79"/>
      <c r="F4787" s="77" t="s">
        <v>675</v>
      </c>
      <c r="G4787" s="77" t="s">
        <v>10336</v>
      </c>
      <c r="I4787"/>
      <c r="L4787" s="83"/>
    </row>
    <row r="4788" spans="1:12" x14ac:dyDescent="0.3">
      <c r="A4788" s="77" t="s">
        <v>10338</v>
      </c>
      <c r="B4788" s="77" t="s">
        <v>10339</v>
      </c>
      <c r="C4788" s="77" t="s">
        <v>853</v>
      </c>
      <c r="D4788" s="79"/>
      <c r="F4788" s="77" t="s">
        <v>853</v>
      </c>
      <c r="G4788" s="77" t="s">
        <v>10338</v>
      </c>
      <c r="I4788"/>
      <c r="L4788" s="83"/>
    </row>
    <row r="4789" spans="1:12" x14ac:dyDescent="0.3">
      <c r="A4789" s="77" t="s">
        <v>10340</v>
      </c>
      <c r="B4789" s="77" t="s">
        <v>10341</v>
      </c>
      <c r="C4789" s="77" t="s">
        <v>682</v>
      </c>
      <c r="D4789" s="79"/>
      <c r="F4789" s="77" t="s">
        <v>682</v>
      </c>
      <c r="G4789" s="77" t="s">
        <v>10340</v>
      </c>
      <c r="I4789"/>
      <c r="L4789" s="83"/>
    </row>
    <row r="4790" spans="1:12" x14ac:dyDescent="0.3">
      <c r="A4790" s="77" t="s">
        <v>10342</v>
      </c>
      <c r="B4790" s="77" t="s">
        <v>10343</v>
      </c>
      <c r="C4790" s="77" t="s">
        <v>853</v>
      </c>
      <c r="D4790" s="79"/>
      <c r="F4790" s="77" t="s">
        <v>853</v>
      </c>
      <c r="G4790" s="77" t="s">
        <v>10342</v>
      </c>
      <c r="I4790"/>
      <c r="L4790" s="83"/>
    </row>
    <row r="4791" spans="1:12" x14ac:dyDescent="0.3">
      <c r="A4791" s="77" t="s">
        <v>10344</v>
      </c>
      <c r="B4791" s="77" t="s">
        <v>10345</v>
      </c>
      <c r="C4791" s="77" t="s">
        <v>853</v>
      </c>
      <c r="D4791" s="79"/>
      <c r="F4791" s="77" t="s">
        <v>853</v>
      </c>
      <c r="G4791" s="77" t="s">
        <v>10344</v>
      </c>
      <c r="I4791"/>
      <c r="L4791" s="83"/>
    </row>
    <row r="4792" spans="1:12" x14ac:dyDescent="0.3">
      <c r="A4792" s="77" t="s">
        <v>10346</v>
      </c>
      <c r="B4792" s="77" t="s">
        <v>10347</v>
      </c>
      <c r="C4792" s="77" t="s">
        <v>682</v>
      </c>
      <c r="D4792" s="79"/>
      <c r="F4792" s="77" t="s">
        <v>682</v>
      </c>
      <c r="G4792" s="77" t="s">
        <v>10346</v>
      </c>
      <c r="I4792"/>
      <c r="L4792" s="83"/>
    </row>
    <row r="4793" spans="1:12" x14ac:dyDescent="0.3">
      <c r="A4793" s="77" t="s">
        <v>10348</v>
      </c>
      <c r="B4793" s="77" t="s">
        <v>10349</v>
      </c>
      <c r="C4793" s="77" t="s">
        <v>682</v>
      </c>
      <c r="D4793" s="79"/>
      <c r="F4793" s="77" t="s">
        <v>682</v>
      </c>
      <c r="G4793" s="77" t="s">
        <v>10348</v>
      </c>
      <c r="I4793"/>
      <c r="L4793" s="83"/>
    </row>
    <row r="4794" spans="1:12" x14ac:dyDescent="0.3">
      <c r="A4794" s="77" t="s">
        <v>10350</v>
      </c>
      <c r="B4794" s="77" t="s">
        <v>10351</v>
      </c>
      <c r="C4794" s="77" t="s">
        <v>853</v>
      </c>
      <c r="D4794" s="79"/>
      <c r="F4794" s="77" t="s">
        <v>853</v>
      </c>
      <c r="G4794" s="77" t="s">
        <v>10350</v>
      </c>
      <c r="I4794"/>
      <c r="L4794" s="83"/>
    </row>
    <row r="4795" spans="1:12" x14ac:dyDescent="0.3">
      <c r="A4795" s="77" t="s">
        <v>10352</v>
      </c>
      <c r="B4795" s="77" t="s">
        <v>10353</v>
      </c>
      <c r="C4795" s="77" t="s">
        <v>679</v>
      </c>
      <c r="D4795" s="79"/>
      <c r="F4795" s="77" t="s">
        <v>679</v>
      </c>
      <c r="G4795" s="77" t="s">
        <v>10352</v>
      </c>
      <c r="I4795"/>
      <c r="L4795" s="83"/>
    </row>
    <row r="4796" spans="1:12" x14ac:dyDescent="0.3">
      <c r="A4796" s="77" t="s">
        <v>10354</v>
      </c>
      <c r="B4796" s="77" t="s">
        <v>10355</v>
      </c>
      <c r="C4796" s="77" t="s">
        <v>699</v>
      </c>
      <c r="D4796" s="79"/>
      <c r="F4796" s="77" t="s">
        <v>699</v>
      </c>
      <c r="G4796" s="77" t="s">
        <v>10354</v>
      </c>
      <c r="I4796"/>
      <c r="L4796" s="83"/>
    </row>
    <row r="4797" spans="1:12" x14ac:dyDescent="0.3">
      <c r="A4797" s="77" t="s">
        <v>10356</v>
      </c>
      <c r="B4797" s="77" t="s">
        <v>10357</v>
      </c>
      <c r="C4797" s="77" t="s">
        <v>729</v>
      </c>
      <c r="D4797" s="79"/>
      <c r="F4797" s="77" t="s">
        <v>729</v>
      </c>
      <c r="G4797" s="77" t="s">
        <v>10356</v>
      </c>
      <c r="I4797"/>
      <c r="L4797" s="83"/>
    </row>
    <row r="4798" spans="1:12" x14ac:dyDescent="0.3">
      <c r="A4798" s="77" t="s">
        <v>10358</v>
      </c>
      <c r="B4798" s="77" t="s">
        <v>10359</v>
      </c>
      <c r="C4798" s="77" t="s">
        <v>729</v>
      </c>
      <c r="D4798" s="79"/>
      <c r="F4798" s="77" t="s">
        <v>729</v>
      </c>
      <c r="G4798" s="77" t="s">
        <v>10358</v>
      </c>
      <c r="I4798"/>
      <c r="L4798" s="83"/>
    </row>
    <row r="4799" spans="1:12" x14ac:dyDescent="0.3">
      <c r="A4799" s="77" t="s">
        <v>10360</v>
      </c>
      <c r="B4799" s="77" t="s">
        <v>10361</v>
      </c>
      <c r="C4799" s="77" t="s">
        <v>682</v>
      </c>
      <c r="D4799" s="79"/>
      <c r="F4799" s="77" t="s">
        <v>682</v>
      </c>
      <c r="G4799" s="77" t="s">
        <v>10360</v>
      </c>
      <c r="I4799"/>
      <c r="L4799" s="83"/>
    </row>
    <row r="4800" spans="1:12" x14ac:dyDescent="0.3">
      <c r="A4800" s="77" t="s">
        <v>10362</v>
      </c>
      <c r="B4800" s="77" t="s">
        <v>10363</v>
      </c>
      <c r="C4800" s="77" t="s">
        <v>711</v>
      </c>
      <c r="D4800" s="79"/>
      <c r="F4800" s="77" t="s">
        <v>711</v>
      </c>
      <c r="G4800" s="77" t="s">
        <v>10362</v>
      </c>
      <c r="I4800"/>
      <c r="L4800" s="83"/>
    </row>
    <row r="4801" spans="1:12" x14ac:dyDescent="0.3">
      <c r="A4801" s="77" t="s">
        <v>10364</v>
      </c>
      <c r="B4801" s="77" t="s">
        <v>10365</v>
      </c>
      <c r="C4801" s="77" t="s">
        <v>711</v>
      </c>
      <c r="D4801" s="79"/>
      <c r="F4801" s="77" t="s">
        <v>711</v>
      </c>
      <c r="G4801" s="77" t="s">
        <v>10364</v>
      </c>
      <c r="I4801"/>
      <c r="L4801" s="83"/>
    </row>
    <row r="4802" spans="1:12" x14ac:dyDescent="0.3">
      <c r="A4802" s="77" t="s">
        <v>10366</v>
      </c>
      <c r="B4802" s="77" t="s">
        <v>10367</v>
      </c>
      <c r="C4802" s="77" t="s">
        <v>829</v>
      </c>
      <c r="D4802" s="79"/>
      <c r="F4802" s="77" t="s">
        <v>829</v>
      </c>
      <c r="G4802" s="77" t="s">
        <v>10366</v>
      </c>
      <c r="I4802"/>
      <c r="L4802" s="83"/>
    </row>
    <row r="4803" spans="1:12" x14ac:dyDescent="0.3">
      <c r="A4803" s="77" t="s">
        <v>10368</v>
      </c>
      <c r="B4803" s="77" t="s">
        <v>10369</v>
      </c>
      <c r="C4803" s="77" t="s">
        <v>671</v>
      </c>
      <c r="D4803" s="79"/>
      <c r="F4803" s="77" t="s">
        <v>671</v>
      </c>
      <c r="G4803" s="77" t="s">
        <v>10368</v>
      </c>
      <c r="I4803"/>
      <c r="L4803" s="83"/>
    </row>
    <row r="4804" spans="1:12" x14ac:dyDescent="0.3">
      <c r="A4804" s="77" t="s">
        <v>10370</v>
      </c>
      <c r="B4804" s="77" t="s">
        <v>10371</v>
      </c>
      <c r="C4804" s="77" t="s">
        <v>687</v>
      </c>
      <c r="D4804" s="79"/>
      <c r="F4804" s="77" t="s">
        <v>687</v>
      </c>
      <c r="G4804" s="77" t="s">
        <v>10370</v>
      </c>
      <c r="I4804"/>
      <c r="L4804" s="83"/>
    </row>
    <row r="4805" spans="1:12" x14ac:dyDescent="0.3">
      <c r="A4805" s="77" t="s">
        <v>10372</v>
      </c>
      <c r="B4805" s="77" t="s">
        <v>10373</v>
      </c>
      <c r="C4805" s="77" t="s">
        <v>671</v>
      </c>
      <c r="D4805" s="79"/>
      <c r="F4805" s="77" t="s">
        <v>671</v>
      </c>
      <c r="G4805" s="77" t="s">
        <v>10372</v>
      </c>
      <c r="I4805"/>
      <c r="L4805" s="83"/>
    </row>
    <row r="4806" spans="1:12" x14ac:dyDescent="0.3">
      <c r="A4806" s="77" t="s">
        <v>10374</v>
      </c>
      <c r="B4806" s="77" t="s">
        <v>10375</v>
      </c>
      <c r="C4806" s="77" t="s">
        <v>671</v>
      </c>
      <c r="D4806" s="79"/>
      <c r="F4806" s="77" t="s">
        <v>671</v>
      </c>
      <c r="G4806" s="77" t="s">
        <v>10374</v>
      </c>
      <c r="I4806"/>
      <c r="L4806" s="83"/>
    </row>
    <row r="4807" spans="1:12" x14ac:dyDescent="0.3">
      <c r="A4807" s="77" t="s">
        <v>10376</v>
      </c>
      <c r="B4807" s="77" t="s">
        <v>10377</v>
      </c>
      <c r="C4807" s="77" t="s">
        <v>953</v>
      </c>
      <c r="D4807" s="79"/>
      <c r="F4807" s="77" t="s">
        <v>953</v>
      </c>
      <c r="G4807" s="77" t="s">
        <v>10376</v>
      </c>
      <c r="I4807"/>
      <c r="L4807" s="83"/>
    </row>
    <row r="4808" spans="1:12" x14ac:dyDescent="0.3">
      <c r="A4808" s="77" t="s">
        <v>10378</v>
      </c>
      <c r="B4808" s="77" t="s">
        <v>10379</v>
      </c>
      <c r="C4808" s="77" t="s">
        <v>729</v>
      </c>
      <c r="D4808" s="79"/>
      <c r="F4808" s="77" t="s">
        <v>729</v>
      </c>
      <c r="G4808" s="77" t="s">
        <v>10378</v>
      </c>
      <c r="I4808"/>
      <c r="L4808" s="83"/>
    </row>
    <row r="4809" spans="1:12" x14ac:dyDescent="0.3">
      <c r="A4809" s="77" t="s">
        <v>10380</v>
      </c>
      <c r="B4809" s="77" t="s">
        <v>10381</v>
      </c>
      <c r="C4809" s="77" t="s">
        <v>687</v>
      </c>
      <c r="D4809" s="79"/>
      <c r="F4809" s="77" t="s">
        <v>687</v>
      </c>
      <c r="G4809" s="77" t="s">
        <v>10380</v>
      </c>
      <c r="I4809"/>
      <c r="L4809" s="83"/>
    </row>
    <row r="4810" spans="1:12" x14ac:dyDescent="0.3">
      <c r="A4810" s="77" t="s">
        <v>10382</v>
      </c>
      <c r="B4810" s="77" t="s">
        <v>10383</v>
      </c>
      <c r="C4810" s="77" t="s">
        <v>675</v>
      </c>
      <c r="D4810" s="79"/>
      <c r="F4810" s="77" t="s">
        <v>675</v>
      </c>
      <c r="G4810" s="77" t="s">
        <v>10382</v>
      </c>
      <c r="I4810"/>
      <c r="L4810" s="83"/>
    </row>
    <row r="4811" spans="1:12" x14ac:dyDescent="0.3">
      <c r="A4811" s="77" t="s">
        <v>10384</v>
      </c>
      <c r="B4811" s="77" t="s">
        <v>10385</v>
      </c>
      <c r="C4811" s="77" t="s">
        <v>758</v>
      </c>
      <c r="D4811" s="79"/>
      <c r="F4811" s="77" t="s">
        <v>758</v>
      </c>
      <c r="G4811" s="77" t="s">
        <v>10384</v>
      </c>
      <c r="I4811"/>
      <c r="L4811" s="83"/>
    </row>
    <row r="4812" spans="1:12" x14ac:dyDescent="0.3">
      <c r="A4812" s="77" t="s">
        <v>10386</v>
      </c>
      <c r="B4812" s="77" t="s">
        <v>10387</v>
      </c>
      <c r="C4812" s="77" t="s">
        <v>683</v>
      </c>
      <c r="D4812" s="79"/>
      <c r="F4812" s="77" t="s">
        <v>683</v>
      </c>
      <c r="G4812" s="77" t="s">
        <v>10386</v>
      </c>
      <c r="I4812"/>
      <c r="L4812" s="83"/>
    </row>
    <row r="4813" spans="1:12" x14ac:dyDescent="0.3">
      <c r="A4813" s="77" t="s">
        <v>10388</v>
      </c>
      <c r="B4813" s="77" t="s">
        <v>10389</v>
      </c>
      <c r="C4813" s="77" t="s">
        <v>729</v>
      </c>
      <c r="D4813" s="79"/>
      <c r="F4813" s="77" t="s">
        <v>729</v>
      </c>
      <c r="G4813" s="77" t="s">
        <v>10388</v>
      </c>
      <c r="I4813"/>
      <c r="L4813" s="83"/>
    </row>
    <row r="4814" spans="1:12" x14ac:dyDescent="0.3">
      <c r="A4814" s="77" t="s">
        <v>10390</v>
      </c>
      <c r="B4814" s="77" t="s">
        <v>10391</v>
      </c>
      <c r="C4814" s="77" t="s">
        <v>850</v>
      </c>
      <c r="D4814" s="79"/>
      <c r="F4814" s="77" t="s">
        <v>850</v>
      </c>
      <c r="G4814" s="77" t="s">
        <v>10390</v>
      </c>
      <c r="I4814"/>
      <c r="L4814" s="83"/>
    </row>
    <row r="4815" spans="1:12" x14ac:dyDescent="0.3">
      <c r="A4815" s="77" t="s">
        <v>10392</v>
      </c>
      <c r="B4815" s="77" t="s">
        <v>10393</v>
      </c>
      <c r="C4815" s="77" t="s">
        <v>892</v>
      </c>
      <c r="D4815" s="79"/>
      <c r="F4815" s="77" t="s">
        <v>892</v>
      </c>
      <c r="G4815" s="77" t="s">
        <v>10392</v>
      </c>
      <c r="I4815"/>
      <c r="L4815" s="83"/>
    </row>
    <row r="4816" spans="1:12" x14ac:dyDescent="0.3">
      <c r="A4816" s="77" t="s">
        <v>10394</v>
      </c>
      <c r="B4816" s="77" t="s">
        <v>10395</v>
      </c>
      <c r="C4816" s="77" t="s">
        <v>674</v>
      </c>
      <c r="D4816" s="79"/>
      <c r="F4816" s="77" t="s">
        <v>674</v>
      </c>
      <c r="G4816" s="77" t="s">
        <v>10394</v>
      </c>
      <c r="I4816"/>
      <c r="L4816" s="83"/>
    </row>
    <row r="4817" spans="1:12" x14ac:dyDescent="0.3">
      <c r="A4817" s="77" t="s">
        <v>10396</v>
      </c>
      <c r="B4817" s="77" t="s">
        <v>10397</v>
      </c>
      <c r="C4817" s="77" t="s">
        <v>868</v>
      </c>
      <c r="D4817" s="79"/>
      <c r="F4817" s="77" t="s">
        <v>868</v>
      </c>
      <c r="G4817" s="77" t="s">
        <v>10396</v>
      </c>
      <c r="I4817"/>
      <c r="L4817" s="83"/>
    </row>
    <row r="4818" spans="1:12" x14ac:dyDescent="0.3">
      <c r="A4818" s="77" t="s">
        <v>10398</v>
      </c>
      <c r="B4818" s="77" t="s">
        <v>10399</v>
      </c>
      <c r="C4818" s="77" t="s">
        <v>732</v>
      </c>
      <c r="D4818" s="79"/>
      <c r="F4818" s="77" t="s">
        <v>732</v>
      </c>
      <c r="G4818" s="77" t="s">
        <v>10398</v>
      </c>
      <c r="I4818"/>
      <c r="L4818" s="83"/>
    </row>
    <row r="4819" spans="1:12" x14ac:dyDescent="0.3">
      <c r="A4819" s="77" t="s">
        <v>10400</v>
      </c>
      <c r="B4819" s="77" t="s">
        <v>10401</v>
      </c>
      <c r="C4819" s="77" t="s">
        <v>856</v>
      </c>
      <c r="D4819" s="79"/>
      <c r="F4819" s="77" t="s">
        <v>856</v>
      </c>
      <c r="G4819" s="77" t="s">
        <v>10400</v>
      </c>
      <c r="I4819"/>
      <c r="L4819" s="83"/>
    </row>
    <row r="4820" spans="1:12" x14ac:dyDescent="0.3">
      <c r="A4820" s="77" t="s">
        <v>10402</v>
      </c>
      <c r="B4820" s="77" t="s">
        <v>10403</v>
      </c>
      <c r="C4820" s="77" t="s">
        <v>960</v>
      </c>
      <c r="D4820" s="79"/>
      <c r="F4820" s="77" t="s">
        <v>960</v>
      </c>
      <c r="G4820" s="77" t="s">
        <v>10402</v>
      </c>
      <c r="I4820"/>
      <c r="L4820" s="83"/>
    </row>
    <row r="4821" spans="1:12" x14ac:dyDescent="0.3">
      <c r="A4821" s="77" t="s">
        <v>10404</v>
      </c>
      <c r="B4821" s="77" t="s">
        <v>10405</v>
      </c>
      <c r="C4821" s="77" t="s">
        <v>960</v>
      </c>
      <c r="D4821" s="79"/>
      <c r="F4821" s="77" t="s">
        <v>960</v>
      </c>
      <c r="G4821" s="77" t="s">
        <v>10404</v>
      </c>
      <c r="I4821"/>
      <c r="L4821" s="83"/>
    </row>
    <row r="4822" spans="1:12" x14ac:dyDescent="0.3">
      <c r="A4822" s="77" t="s">
        <v>10406</v>
      </c>
      <c r="B4822" s="77" t="s">
        <v>10407</v>
      </c>
      <c r="C4822" s="77" t="s">
        <v>850</v>
      </c>
      <c r="D4822" s="79"/>
      <c r="F4822" s="77" t="s">
        <v>850</v>
      </c>
      <c r="G4822" s="77" t="s">
        <v>10406</v>
      </c>
      <c r="I4822"/>
      <c r="L4822" s="83"/>
    </row>
    <row r="4823" spans="1:12" x14ac:dyDescent="0.3">
      <c r="A4823" s="77" t="s">
        <v>10408</v>
      </c>
      <c r="B4823" s="77" t="s">
        <v>10409</v>
      </c>
      <c r="C4823" s="77" t="s">
        <v>850</v>
      </c>
      <c r="D4823" s="79"/>
      <c r="F4823" s="77" t="s">
        <v>850</v>
      </c>
      <c r="G4823" s="77" t="s">
        <v>10408</v>
      </c>
      <c r="I4823"/>
      <c r="L4823" s="83"/>
    </row>
    <row r="4824" spans="1:12" x14ac:dyDescent="0.3">
      <c r="A4824" s="77" t="s">
        <v>10410</v>
      </c>
      <c r="B4824" s="77" t="s">
        <v>10411</v>
      </c>
      <c r="C4824" s="77" t="s">
        <v>893</v>
      </c>
      <c r="D4824" s="79"/>
      <c r="F4824" s="77" t="s">
        <v>893</v>
      </c>
      <c r="G4824" s="77" t="s">
        <v>10410</v>
      </c>
      <c r="I4824"/>
      <c r="L4824" s="83"/>
    </row>
    <row r="4825" spans="1:12" x14ac:dyDescent="0.3">
      <c r="A4825" s="77" t="s">
        <v>10412</v>
      </c>
      <c r="B4825" s="77" t="s">
        <v>10413</v>
      </c>
      <c r="C4825" s="77" t="s">
        <v>840</v>
      </c>
      <c r="D4825" s="79"/>
      <c r="F4825" s="77" t="s">
        <v>840</v>
      </c>
      <c r="G4825" s="77" t="s">
        <v>10412</v>
      </c>
      <c r="I4825"/>
      <c r="L4825" s="83"/>
    </row>
    <row r="4826" spans="1:12" x14ac:dyDescent="0.3">
      <c r="A4826" s="77" t="s">
        <v>10414</v>
      </c>
      <c r="B4826" s="77" t="s">
        <v>10415</v>
      </c>
      <c r="C4826" s="77" t="s">
        <v>732</v>
      </c>
      <c r="D4826" s="79"/>
      <c r="F4826" s="77" t="s">
        <v>732</v>
      </c>
      <c r="G4826" s="77" t="s">
        <v>10414</v>
      </c>
      <c r="I4826"/>
      <c r="L4826" s="83"/>
    </row>
    <row r="4827" spans="1:12" x14ac:dyDescent="0.3">
      <c r="A4827" s="77" t="s">
        <v>10416</v>
      </c>
      <c r="B4827" s="77" t="s">
        <v>10417</v>
      </c>
      <c r="C4827" s="77" t="s">
        <v>674</v>
      </c>
      <c r="D4827" s="79"/>
      <c r="F4827" s="77" t="s">
        <v>674</v>
      </c>
      <c r="G4827" s="77" t="s">
        <v>10416</v>
      </c>
      <c r="I4827"/>
      <c r="L4827" s="83"/>
    </row>
    <row r="4828" spans="1:12" x14ac:dyDescent="0.3">
      <c r="A4828" s="77" t="s">
        <v>10418</v>
      </c>
      <c r="B4828" s="77" t="s">
        <v>10419</v>
      </c>
      <c r="C4828" s="77" t="s">
        <v>674</v>
      </c>
      <c r="D4828" s="79"/>
      <c r="F4828" s="77" t="s">
        <v>674</v>
      </c>
      <c r="G4828" s="77" t="s">
        <v>10418</v>
      </c>
      <c r="I4828"/>
      <c r="L4828" s="83"/>
    </row>
    <row r="4829" spans="1:12" x14ac:dyDescent="0.3">
      <c r="A4829" s="77" t="s">
        <v>10420</v>
      </c>
      <c r="B4829" s="77" t="s">
        <v>10421</v>
      </c>
      <c r="C4829" s="77" t="s">
        <v>674</v>
      </c>
      <c r="D4829" s="79"/>
      <c r="F4829" s="77" t="s">
        <v>674</v>
      </c>
      <c r="G4829" s="77" t="s">
        <v>10420</v>
      </c>
      <c r="I4829"/>
      <c r="L4829" s="83"/>
    </row>
    <row r="4830" spans="1:12" x14ac:dyDescent="0.3">
      <c r="A4830" s="77" t="s">
        <v>10422</v>
      </c>
      <c r="B4830" s="77" t="s">
        <v>10423</v>
      </c>
      <c r="C4830" s="77" t="s">
        <v>892</v>
      </c>
      <c r="D4830" s="79"/>
      <c r="F4830" s="77" t="s">
        <v>892</v>
      </c>
      <c r="G4830" s="77" t="s">
        <v>10422</v>
      </c>
      <c r="I4830"/>
      <c r="L4830" s="83"/>
    </row>
    <row r="4831" spans="1:12" x14ac:dyDescent="0.3">
      <c r="A4831" s="77" t="s">
        <v>10424</v>
      </c>
      <c r="B4831" s="77" t="s">
        <v>10425</v>
      </c>
      <c r="C4831" s="77" t="s">
        <v>674</v>
      </c>
      <c r="D4831" s="79"/>
      <c r="F4831" s="77" t="s">
        <v>674</v>
      </c>
      <c r="G4831" s="77" t="s">
        <v>10424</v>
      </c>
      <c r="I4831"/>
      <c r="L4831" s="83"/>
    </row>
    <row r="4832" spans="1:12" x14ac:dyDescent="0.3">
      <c r="A4832" s="77" t="s">
        <v>10426</v>
      </c>
      <c r="B4832" s="77" t="s">
        <v>10427</v>
      </c>
      <c r="C4832" s="77" t="s">
        <v>853</v>
      </c>
      <c r="D4832" s="79"/>
      <c r="F4832" s="77" t="s">
        <v>853</v>
      </c>
      <c r="G4832" s="77" t="s">
        <v>10426</v>
      </c>
      <c r="I4832"/>
      <c r="L4832" s="83"/>
    </row>
    <row r="4833" spans="1:12" x14ac:dyDescent="0.3">
      <c r="A4833" s="77" t="s">
        <v>10428</v>
      </c>
      <c r="B4833" s="77" t="s">
        <v>10429</v>
      </c>
      <c r="C4833" s="77" t="s">
        <v>893</v>
      </c>
      <c r="D4833" s="79"/>
      <c r="F4833" s="77" t="s">
        <v>893</v>
      </c>
      <c r="G4833" s="77" t="s">
        <v>10428</v>
      </c>
      <c r="I4833"/>
      <c r="L4833" s="83"/>
    </row>
    <row r="4834" spans="1:12" x14ac:dyDescent="0.3">
      <c r="A4834" s="77" t="s">
        <v>10430</v>
      </c>
      <c r="B4834" s="77" t="s">
        <v>10431</v>
      </c>
      <c r="C4834" s="77" t="s">
        <v>767</v>
      </c>
      <c r="D4834" s="79"/>
      <c r="F4834" s="77" t="s">
        <v>767</v>
      </c>
      <c r="G4834" s="77" t="s">
        <v>10430</v>
      </c>
      <c r="I4834"/>
      <c r="L4834" s="83"/>
    </row>
    <row r="4835" spans="1:12" x14ac:dyDescent="0.3">
      <c r="A4835" s="77" t="s">
        <v>10432</v>
      </c>
      <c r="B4835" s="77" t="s">
        <v>10433</v>
      </c>
      <c r="C4835" s="77" t="s">
        <v>809</v>
      </c>
      <c r="D4835" s="79"/>
      <c r="F4835" s="77" t="s">
        <v>809</v>
      </c>
      <c r="G4835" s="77" t="s">
        <v>10432</v>
      </c>
      <c r="I4835"/>
      <c r="L4835" s="83"/>
    </row>
    <row r="4836" spans="1:12" x14ac:dyDescent="0.3">
      <c r="A4836" s="77" t="s">
        <v>10434</v>
      </c>
      <c r="B4836" s="77" t="s">
        <v>10435</v>
      </c>
      <c r="C4836" s="77" t="s">
        <v>732</v>
      </c>
      <c r="D4836" s="79"/>
      <c r="F4836" s="77" t="s">
        <v>732</v>
      </c>
      <c r="G4836" s="77" t="s">
        <v>10434</v>
      </c>
      <c r="I4836"/>
      <c r="L4836" s="83"/>
    </row>
    <row r="4837" spans="1:12" x14ac:dyDescent="0.3">
      <c r="A4837" s="77" t="s">
        <v>10436</v>
      </c>
      <c r="B4837" s="77" t="s">
        <v>10437</v>
      </c>
      <c r="C4837" s="77" t="s">
        <v>674</v>
      </c>
      <c r="D4837" s="79"/>
      <c r="F4837" s="77" t="s">
        <v>674</v>
      </c>
      <c r="G4837" s="77" t="s">
        <v>10436</v>
      </c>
      <c r="I4837"/>
      <c r="L4837" s="83"/>
    </row>
    <row r="4838" spans="1:12" x14ac:dyDescent="0.3">
      <c r="A4838" s="77" t="s">
        <v>10438</v>
      </c>
      <c r="B4838" s="77" t="s">
        <v>10439</v>
      </c>
      <c r="C4838" s="77" t="s">
        <v>718</v>
      </c>
      <c r="D4838" s="79"/>
      <c r="F4838" s="77" t="s">
        <v>718</v>
      </c>
      <c r="G4838" s="77" t="s">
        <v>10438</v>
      </c>
      <c r="I4838"/>
      <c r="L4838" s="83"/>
    </row>
    <row r="4839" spans="1:12" x14ac:dyDescent="0.3">
      <c r="A4839" s="77" t="s">
        <v>10440</v>
      </c>
      <c r="B4839" s="77" t="s">
        <v>10441</v>
      </c>
      <c r="C4839" s="77" t="s">
        <v>804</v>
      </c>
      <c r="D4839" s="79"/>
      <c r="F4839" s="77" t="s">
        <v>804</v>
      </c>
      <c r="G4839" s="77" t="s">
        <v>10440</v>
      </c>
      <c r="I4839"/>
      <c r="L4839" s="83"/>
    </row>
    <row r="4840" spans="1:12" x14ac:dyDescent="0.3">
      <c r="A4840" s="77" t="s">
        <v>10442</v>
      </c>
      <c r="B4840" s="77" t="s">
        <v>10443</v>
      </c>
      <c r="C4840" s="77" t="s">
        <v>671</v>
      </c>
      <c r="D4840" s="79"/>
      <c r="F4840" s="77" t="s">
        <v>671</v>
      </c>
      <c r="G4840" s="77" t="s">
        <v>10442</v>
      </c>
      <c r="I4840"/>
      <c r="L4840" s="83"/>
    </row>
    <row r="4841" spans="1:12" x14ac:dyDescent="0.3">
      <c r="A4841" s="77" t="s">
        <v>10444</v>
      </c>
      <c r="B4841" s="77" t="s">
        <v>10445</v>
      </c>
      <c r="C4841" s="77" t="s">
        <v>857</v>
      </c>
      <c r="D4841" s="79"/>
      <c r="F4841" s="77" t="s">
        <v>857</v>
      </c>
      <c r="G4841" s="77" t="s">
        <v>10444</v>
      </c>
      <c r="I4841"/>
      <c r="L4841" s="83"/>
    </row>
    <row r="4842" spans="1:12" x14ac:dyDescent="0.3">
      <c r="A4842" s="77" t="s">
        <v>10446</v>
      </c>
      <c r="B4842" s="77" t="s">
        <v>10447</v>
      </c>
      <c r="C4842" s="77" t="s">
        <v>853</v>
      </c>
      <c r="D4842" s="79"/>
      <c r="F4842" s="77" t="s">
        <v>853</v>
      </c>
      <c r="G4842" s="77" t="s">
        <v>10446</v>
      </c>
      <c r="I4842"/>
      <c r="L4842" s="83"/>
    </row>
    <row r="4843" spans="1:12" x14ac:dyDescent="0.3">
      <c r="A4843" s="77" t="s">
        <v>10448</v>
      </c>
      <c r="B4843" s="77" t="s">
        <v>10449</v>
      </c>
      <c r="C4843" s="77" t="s">
        <v>679</v>
      </c>
      <c r="D4843" s="79"/>
      <c r="F4843" s="77" t="s">
        <v>679</v>
      </c>
      <c r="G4843" s="77" t="s">
        <v>10448</v>
      </c>
      <c r="I4843"/>
      <c r="L4843" s="83"/>
    </row>
    <row r="4844" spans="1:12" x14ac:dyDescent="0.3">
      <c r="A4844" s="77" t="s">
        <v>10450</v>
      </c>
      <c r="B4844" s="77" t="s">
        <v>10451</v>
      </c>
      <c r="C4844" s="77" t="s">
        <v>856</v>
      </c>
      <c r="D4844" s="79"/>
      <c r="F4844" s="77" t="s">
        <v>856</v>
      </c>
      <c r="G4844" s="77" t="s">
        <v>10450</v>
      </c>
      <c r="I4844"/>
      <c r="L4844" s="83"/>
    </row>
    <row r="4845" spans="1:12" x14ac:dyDescent="0.3">
      <c r="A4845" s="77" t="s">
        <v>10452</v>
      </c>
      <c r="B4845" s="77" t="s">
        <v>10453</v>
      </c>
      <c r="C4845" s="77" t="s">
        <v>758</v>
      </c>
      <c r="D4845" s="79"/>
      <c r="F4845" s="77" t="s">
        <v>758</v>
      </c>
      <c r="G4845" s="77" t="s">
        <v>10452</v>
      </c>
      <c r="I4845"/>
      <c r="L4845" s="83"/>
    </row>
    <row r="4846" spans="1:12" x14ac:dyDescent="0.3">
      <c r="A4846" s="77" t="s">
        <v>10454</v>
      </c>
      <c r="B4846" s="77" t="s">
        <v>10455</v>
      </c>
      <c r="C4846" s="77" t="s">
        <v>707</v>
      </c>
      <c r="D4846" s="79"/>
      <c r="F4846" s="77" t="s">
        <v>707</v>
      </c>
      <c r="G4846" s="77" t="s">
        <v>10454</v>
      </c>
      <c r="I4846"/>
      <c r="L4846" s="83"/>
    </row>
    <row r="4847" spans="1:12" x14ac:dyDescent="0.3">
      <c r="A4847" s="77" t="s">
        <v>10456</v>
      </c>
      <c r="B4847" s="77" t="s">
        <v>10457</v>
      </c>
      <c r="C4847" s="77" t="s">
        <v>671</v>
      </c>
      <c r="D4847" s="79"/>
      <c r="F4847" s="77" t="s">
        <v>671</v>
      </c>
      <c r="G4847" s="77" t="s">
        <v>10456</v>
      </c>
      <c r="I4847"/>
      <c r="L4847" s="83"/>
    </row>
    <row r="4848" spans="1:12" x14ac:dyDescent="0.3">
      <c r="A4848" s="77" t="s">
        <v>10458</v>
      </c>
      <c r="B4848" s="77" t="s">
        <v>10459</v>
      </c>
      <c r="C4848" s="77" t="s">
        <v>707</v>
      </c>
      <c r="D4848" s="79"/>
      <c r="F4848" s="77" t="s">
        <v>707</v>
      </c>
      <c r="G4848" s="77" t="s">
        <v>10458</v>
      </c>
      <c r="I4848"/>
      <c r="L4848" s="83"/>
    </row>
    <row r="4849" spans="1:12" x14ac:dyDescent="0.3">
      <c r="A4849" s="77" t="s">
        <v>10460</v>
      </c>
      <c r="B4849" s="77" t="s">
        <v>10461</v>
      </c>
      <c r="C4849" s="77" t="s">
        <v>707</v>
      </c>
      <c r="D4849" s="79"/>
      <c r="F4849" s="77" t="s">
        <v>707</v>
      </c>
      <c r="G4849" s="77" t="s">
        <v>10460</v>
      </c>
      <c r="I4849"/>
      <c r="L4849" s="83"/>
    </row>
    <row r="4850" spans="1:12" x14ac:dyDescent="0.3">
      <c r="A4850" s="77" t="s">
        <v>10462</v>
      </c>
      <c r="B4850" s="77" t="s">
        <v>10463</v>
      </c>
      <c r="C4850" s="77" t="s">
        <v>674</v>
      </c>
      <c r="D4850" s="79"/>
      <c r="F4850" s="77" t="s">
        <v>674</v>
      </c>
      <c r="G4850" s="77" t="s">
        <v>10462</v>
      </c>
      <c r="I4850"/>
      <c r="L4850" s="83"/>
    </row>
    <row r="4851" spans="1:12" x14ac:dyDescent="0.3">
      <c r="A4851" s="77" t="s">
        <v>10464</v>
      </c>
      <c r="B4851" s="77" t="s">
        <v>10465</v>
      </c>
      <c r="C4851" s="77" t="s">
        <v>853</v>
      </c>
      <c r="D4851" s="79"/>
      <c r="F4851" s="77" t="s">
        <v>853</v>
      </c>
      <c r="G4851" s="77" t="s">
        <v>10464</v>
      </c>
      <c r="I4851"/>
      <c r="L4851" s="83"/>
    </row>
    <row r="4852" spans="1:12" x14ac:dyDescent="0.3">
      <c r="A4852" s="77" t="s">
        <v>10466</v>
      </c>
      <c r="B4852" s="77" t="s">
        <v>10467</v>
      </c>
      <c r="C4852" s="77" t="s">
        <v>729</v>
      </c>
      <c r="D4852" s="79"/>
      <c r="F4852" s="77" t="s">
        <v>729</v>
      </c>
      <c r="G4852" s="77" t="s">
        <v>10466</v>
      </c>
      <c r="I4852"/>
      <c r="L4852" s="83"/>
    </row>
    <row r="4853" spans="1:12" x14ac:dyDescent="0.3">
      <c r="A4853" s="77" t="s">
        <v>10468</v>
      </c>
      <c r="B4853" s="77" t="s">
        <v>10469</v>
      </c>
      <c r="C4853" s="77" t="s">
        <v>850</v>
      </c>
      <c r="D4853" s="79"/>
      <c r="F4853" s="77" t="s">
        <v>850</v>
      </c>
      <c r="G4853" s="77" t="s">
        <v>10468</v>
      </c>
      <c r="I4853"/>
      <c r="L4853" s="83"/>
    </row>
    <row r="4854" spans="1:12" x14ac:dyDescent="0.3">
      <c r="A4854" s="77" t="s">
        <v>10470</v>
      </c>
      <c r="B4854" s="77" t="s">
        <v>10471</v>
      </c>
      <c r="C4854" s="77" t="s">
        <v>732</v>
      </c>
      <c r="D4854" s="79"/>
      <c r="F4854" s="77" t="s">
        <v>732</v>
      </c>
      <c r="G4854" s="77" t="s">
        <v>10470</v>
      </c>
      <c r="I4854"/>
      <c r="L4854" s="83"/>
    </row>
    <row r="4855" spans="1:12" x14ac:dyDescent="0.3">
      <c r="A4855" s="77" t="s">
        <v>10472</v>
      </c>
      <c r="B4855" s="77" t="s">
        <v>10473</v>
      </c>
      <c r="C4855" s="77" t="s">
        <v>853</v>
      </c>
      <c r="D4855" s="79"/>
      <c r="F4855" s="77" t="s">
        <v>853</v>
      </c>
      <c r="G4855" s="77" t="s">
        <v>10472</v>
      </c>
      <c r="I4855"/>
      <c r="L4855" s="83"/>
    </row>
    <row r="4856" spans="1:12" x14ac:dyDescent="0.3">
      <c r="A4856" s="77" t="s">
        <v>10474</v>
      </c>
      <c r="B4856" s="77" t="s">
        <v>10475</v>
      </c>
      <c r="C4856" s="77" t="s">
        <v>776</v>
      </c>
      <c r="D4856" s="79"/>
      <c r="F4856" s="77" t="s">
        <v>776</v>
      </c>
      <c r="G4856" s="77" t="s">
        <v>10474</v>
      </c>
      <c r="I4856"/>
      <c r="L4856" s="83"/>
    </row>
    <row r="4857" spans="1:12" x14ac:dyDescent="0.3">
      <c r="A4857" s="77" t="s">
        <v>10476</v>
      </c>
      <c r="B4857" s="77" t="s">
        <v>10477</v>
      </c>
      <c r="C4857" s="77" t="s">
        <v>714</v>
      </c>
      <c r="D4857" s="79"/>
      <c r="F4857" s="77" t="s">
        <v>714</v>
      </c>
      <c r="G4857" s="77" t="s">
        <v>10476</v>
      </c>
      <c r="I4857"/>
      <c r="L4857" s="83"/>
    </row>
    <row r="4858" spans="1:12" x14ac:dyDescent="0.3">
      <c r="A4858" s="77" t="s">
        <v>10478</v>
      </c>
      <c r="B4858" s="77" t="s">
        <v>10479</v>
      </c>
      <c r="C4858" s="77" t="s">
        <v>707</v>
      </c>
      <c r="D4858" s="79"/>
      <c r="F4858" s="77" t="s">
        <v>707</v>
      </c>
      <c r="G4858" s="77" t="s">
        <v>10478</v>
      </c>
      <c r="I4858"/>
      <c r="L4858" s="83"/>
    </row>
    <row r="4859" spans="1:12" x14ac:dyDescent="0.3">
      <c r="A4859" s="77" t="s">
        <v>10480</v>
      </c>
      <c r="B4859" s="77" t="s">
        <v>10481</v>
      </c>
      <c r="C4859" s="77" t="s">
        <v>853</v>
      </c>
      <c r="D4859" s="79"/>
      <c r="F4859" s="77" t="s">
        <v>853</v>
      </c>
      <c r="G4859" s="77" t="s">
        <v>10480</v>
      </c>
      <c r="I4859"/>
      <c r="L4859" s="83"/>
    </row>
    <row r="4860" spans="1:12" x14ac:dyDescent="0.3">
      <c r="A4860" s="77" t="s">
        <v>10482</v>
      </c>
      <c r="B4860" s="77" t="s">
        <v>10483</v>
      </c>
      <c r="C4860" s="77" t="s">
        <v>853</v>
      </c>
      <c r="D4860" s="79"/>
      <c r="F4860" s="77" t="s">
        <v>853</v>
      </c>
      <c r="G4860" s="77" t="s">
        <v>10482</v>
      </c>
      <c r="I4860"/>
      <c r="L4860" s="83"/>
    </row>
    <row r="4861" spans="1:12" x14ac:dyDescent="0.3">
      <c r="A4861" s="77" t="s">
        <v>10484</v>
      </c>
      <c r="B4861" s="77" t="s">
        <v>10485</v>
      </c>
      <c r="C4861" s="77" t="s">
        <v>729</v>
      </c>
      <c r="D4861" s="79"/>
      <c r="F4861" s="77" t="s">
        <v>729</v>
      </c>
      <c r="G4861" s="77" t="s">
        <v>10484</v>
      </c>
      <c r="I4861"/>
      <c r="L4861" s="83"/>
    </row>
    <row r="4862" spans="1:12" x14ac:dyDescent="0.3">
      <c r="A4862" s="77" t="s">
        <v>10486</v>
      </c>
      <c r="B4862" s="77" t="s">
        <v>10487</v>
      </c>
      <c r="C4862" s="77" t="s">
        <v>707</v>
      </c>
      <c r="D4862" s="79"/>
      <c r="F4862" s="77" t="s">
        <v>707</v>
      </c>
      <c r="G4862" s="77" t="s">
        <v>10486</v>
      </c>
      <c r="I4862"/>
      <c r="L4862" s="83"/>
    </row>
    <row r="4863" spans="1:12" x14ac:dyDescent="0.3">
      <c r="A4863" s="77" t="s">
        <v>10488</v>
      </c>
      <c r="B4863" s="77" t="s">
        <v>10489</v>
      </c>
      <c r="C4863" s="77" t="s">
        <v>931</v>
      </c>
      <c r="D4863" s="79"/>
      <c r="F4863" s="77" t="s">
        <v>931</v>
      </c>
      <c r="G4863" s="77" t="s">
        <v>10488</v>
      </c>
      <c r="I4863"/>
      <c r="L4863" s="83"/>
    </row>
    <row r="4864" spans="1:12" x14ac:dyDescent="0.3">
      <c r="A4864" s="77" t="s">
        <v>10490</v>
      </c>
      <c r="B4864" s="77" t="s">
        <v>10491</v>
      </c>
      <c r="C4864" s="77" t="s">
        <v>797</v>
      </c>
      <c r="D4864" s="79"/>
      <c r="F4864" s="77" t="s">
        <v>797</v>
      </c>
      <c r="G4864" s="77" t="s">
        <v>10490</v>
      </c>
      <c r="I4864"/>
      <c r="L4864" s="83"/>
    </row>
    <row r="4865" spans="1:12" x14ac:dyDescent="0.3">
      <c r="A4865" s="77" t="s">
        <v>10492</v>
      </c>
      <c r="B4865" s="77" t="s">
        <v>10493</v>
      </c>
      <c r="C4865" s="77" t="s">
        <v>694</v>
      </c>
      <c r="D4865" s="79"/>
      <c r="F4865" s="77" t="s">
        <v>694</v>
      </c>
      <c r="G4865" s="77" t="s">
        <v>10492</v>
      </c>
      <c r="I4865"/>
      <c r="L4865" s="83"/>
    </row>
    <row r="4866" spans="1:12" x14ac:dyDescent="0.3">
      <c r="A4866" s="77" t="s">
        <v>10494</v>
      </c>
      <c r="B4866" s="77" t="s">
        <v>10495</v>
      </c>
      <c r="C4866" s="77" t="s">
        <v>687</v>
      </c>
      <c r="D4866" s="79"/>
      <c r="F4866" s="77" t="s">
        <v>687</v>
      </c>
      <c r="G4866" s="77" t="s">
        <v>10494</v>
      </c>
      <c r="I4866"/>
      <c r="L4866" s="83"/>
    </row>
    <row r="4867" spans="1:12" x14ac:dyDescent="0.3">
      <c r="A4867" s="77" t="s">
        <v>10496</v>
      </c>
      <c r="B4867" s="77" t="s">
        <v>10497</v>
      </c>
      <c r="C4867" s="77" t="s">
        <v>836</v>
      </c>
      <c r="D4867" s="79"/>
      <c r="F4867" s="77" t="s">
        <v>836</v>
      </c>
      <c r="G4867" s="77" t="s">
        <v>10496</v>
      </c>
      <c r="I4867"/>
      <c r="L4867" s="83"/>
    </row>
    <row r="4868" spans="1:12" x14ac:dyDescent="0.3">
      <c r="A4868" s="77" t="s">
        <v>10498</v>
      </c>
      <c r="B4868" s="77" t="s">
        <v>10499</v>
      </c>
      <c r="C4868" s="77" t="s">
        <v>702</v>
      </c>
      <c r="D4868" s="79"/>
      <c r="F4868" s="77" t="s">
        <v>702</v>
      </c>
      <c r="G4868" s="77" t="s">
        <v>10498</v>
      </c>
      <c r="I4868"/>
      <c r="L4868" s="83"/>
    </row>
    <row r="4869" spans="1:12" x14ac:dyDescent="0.3">
      <c r="A4869" s="77" t="s">
        <v>10500</v>
      </c>
      <c r="B4869" s="77" t="s">
        <v>10501</v>
      </c>
      <c r="C4869" s="77" t="s">
        <v>846</v>
      </c>
      <c r="D4869" s="79"/>
      <c r="F4869" s="77" t="s">
        <v>846</v>
      </c>
      <c r="G4869" s="77" t="s">
        <v>10500</v>
      </c>
      <c r="I4869"/>
      <c r="L4869" s="83"/>
    </row>
    <row r="4870" spans="1:12" x14ac:dyDescent="0.3">
      <c r="A4870" s="77" t="s">
        <v>10502</v>
      </c>
      <c r="B4870" s="77" t="s">
        <v>10503</v>
      </c>
      <c r="C4870" s="77" t="s">
        <v>733</v>
      </c>
      <c r="D4870" s="79"/>
      <c r="F4870" s="77" t="s">
        <v>733</v>
      </c>
      <c r="G4870" s="77" t="s">
        <v>10502</v>
      </c>
      <c r="I4870"/>
      <c r="L4870" s="83"/>
    </row>
    <row r="4871" spans="1:12" x14ac:dyDescent="0.3">
      <c r="A4871" s="77" t="s">
        <v>10504</v>
      </c>
      <c r="B4871" s="77" t="s">
        <v>10505</v>
      </c>
      <c r="C4871" s="77" t="s">
        <v>853</v>
      </c>
      <c r="D4871" s="79"/>
      <c r="F4871" s="77" t="s">
        <v>853</v>
      </c>
      <c r="G4871" s="77" t="s">
        <v>10504</v>
      </c>
      <c r="I4871"/>
      <c r="L4871" s="83"/>
    </row>
    <row r="4872" spans="1:12" x14ac:dyDescent="0.3">
      <c r="A4872" s="77" t="s">
        <v>10506</v>
      </c>
      <c r="B4872" s="77" t="s">
        <v>10507</v>
      </c>
      <c r="C4872" s="77" t="s">
        <v>740</v>
      </c>
      <c r="D4872" s="79"/>
      <c r="F4872" s="77" t="s">
        <v>740</v>
      </c>
      <c r="G4872" s="77" t="s">
        <v>10506</v>
      </c>
      <c r="I4872"/>
      <c r="L4872" s="83"/>
    </row>
    <row r="4873" spans="1:12" x14ac:dyDescent="0.3">
      <c r="A4873" s="77" t="s">
        <v>10508</v>
      </c>
      <c r="B4873" s="77" t="s">
        <v>10509</v>
      </c>
      <c r="C4873" s="77" t="s">
        <v>868</v>
      </c>
      <c r="D4873" s="79"/>
      <c r="F4873" s="77" t="s">
        <v>868</v>
      </c>
      <c r="G4873" s="77" t="s">
        <v>10508</v>
      </c>
      <c r="I4873"/>
      <c r="L4873" s="83"/>
    </row>
    <row r="4874" spans="1:12" x14ac:dyDescent="0.3">
      <c r="A4874" s="77" t="s">
        <v>10510</v>
      </c>
      <c r="B4874" s="77" t="s">
        <v>10511</v>
      </c>
      <c r="C4874" s="77" t="s">
        <v>801</v>
      </c>
      <c r="D4874" s="79"/>
      <c r="F4874" s="77" t="s">
        <v>801</v>
      </c>
      <c r="G4874" s="77" t="s">
        <v>10510</v>
      </c>
      <c r="I4874"/>
      <c r="L4874" s="83"/>
    </row>
    <row r="4875" spans="1:12" x14ac:dyDescent="0.3">
      <c r="A4875" s="77" t="s">
        <v>10512</v>
      </c>
      <c r="B4875" s="77" t="s">
        <v>10513</v>
      </c>
      <c r="C4875" s="77" t="s">
        <v>766</v>
      </c>
      <c r="D4875" s="79"/>
      <c r="F4875" s="77" t="s">
        <v>766</v>
      </c>
      <c r="G4875" s="77" t="s">
        <v>10512</v>
      </c>
      <c r="I4875"/>
      <c r="L4875" s="83"/>
    </row>
    <row r="4876" spans="1:12" x14ac:dyDescent="0.3">
      <c r="A4876" s="77" t="s">
        <v>10514</v>
      </c>
      <c r="B4876" s="77" t="s">
        <v>10515</v>
      </c>
      <c r="C4876" s="77" t="s">
        <v>876</v>
      </c>
      <c r="D4876" s="79"/>
      <c r="F4876" s="77" t="s">
        <v>876</v>
      </c>
      <c r="G4876" s="77" t="s">
        <v>10514</v>
      </c>
      <c r="I4876"/>
      <c r="L4876" s="83"/>
    </row>
    <row r="4877" spans="1:12" x14ac:dyDescent="0.3">
      <c r="A4877" s="77" t="s">
        <v>10516</v>
      </c>
      <c r="B4877" s="77" t="s">
        <v>10517</v>
      </c>
      <c r="C4877" s="77" t="s">
        <v>931</v>
      </c>
      <c r="D4877" s="79"/>
      <c r="F4877" s="77" t="s">
        <v>931</v>
      </c>
      <c r="G4877" s="77" t="s">
        <v>10516</v>
      </c>
      <c r="I4877"/>
      <c r="L4877" s="83"/>
    </row>
    <row r="4878" spans="1:12" x14ac:dyDescent="0.3">
      <c r="A4878" s="77" t="s">
        <v>10518</v>
      </c>
      <c r="B4878" s="77" t="s">
        <v>10519</v>
      </c>
      <c r="C4878" s="77" t="s">
        <v>710</v>
      </c>
      <c r="D4878" s="79"/>
      <c r="F4878" s="77" t="s">
        <v>710</v>
      </c>
      <c r="G4878" s="77" t="s">
        <v>10518</v>
      </c>
      <c r="I4878"/>
      <c r="L4878" s="83"/>
    </row>
    <row r="4879" spans="1:12" x14ac:dyDescent="0.3">
      <c r="A4879" s="77" t="s">
        <v>10520</v>
      </c>
      <c r="B4879" s="77" t="s">
        <v>10521</v>
      </c>
      <c r="C4879" s="77" t="s">
        <v>794</v>
      </c>
      <c r="D4879" s="79"/>
      <c r="F4879" s="77" t="s">
        <v>794</v>
      </c>
      <c r="G4879" s="77" t="s">
        <v>10520</v>
      </c>
      <c r="I4879"/>
      <c r="L4879" s="83"/>
    </row>
    <row r="4880" spans="1:12" x14ac:dyDescent="0.3">
      <c r="A4880" s="77" t="s">
        <v>10522</v>
      </c>
      <c r="B4880" s="77" t="s">
        <v>10523</v>
      </c>
      <c r="C4880" s="77" t="s">
        <v>908</v>
      </c>
      <c r="D4880" s="79"/>
      <c r="F4880" s="77" t="s">
        <v>908</v>
      </c>
      <c r="G4880" s="77" t="s">
        <v>10522</v>
      </c>
      <c r="I4880"/>
      <c r="L4880" s="83"/>
    </row>
    <row r="4881" spans="1:12" x14ac:dyDescent="0.3">
      <c r="A4881" s="77" t="s">
        <v>10524</v>
      </c>
      <c r="B4881" s="77" t="s">
        <v>10525</v>
      </c>
      <c r="C4881" s="77" t="s">
        <v>853</v>
      </c>
      <c r="D4881" s="79"/>
      <c r="F4881" s="77" t="s">
        <v>853</v>
      </c>
      <c r="G4881" s="77" t="s">
        <v>10524</v>
      </c>
      <c r="I4881"/>
      <c r="L4881" s="83"/>
    </row>
    <row r="4882" spans="1:12" x14ac:dyDescent="0.3">
      <c r="A4882" s="77" t="s">
        <v>10526</v>
      </c>
      <c r="B4882" s="77" t="s">
        <v>10527</v>
      </c>
      <c r="C4882" s="77" t="s">
        <v>726</v>
      </c>
      <c r="D4882" s="79"/>
      <c r="F4882" s="77" t="s">
        <v>726</v>
      </c>
      <c r="G4882" s="77" t="s">
        <v>10526</v>
      </c>
      <c r="I4882"/>
      <c r="L4882" s="83"/>
    </row>
    <row r="4883" spans="1:12" x14ac:dyDescent="0.3">
      <c r="A4883" s="77" t="s">
        <v>10528</v>
      </c>
      <c r="B4883" s="77" t="s">
        <v>10529</v>
      </c>
      <c r="C4883" s="77" t="s">
        <v>687</v>
      </c>
      <c r="D4883" s="79"/>
      <c r="F4883" s="77" t="s">
        <v>687</v>
      </c>
      <c r="G4883" s="77" t="s">
        <v>10528</v>
      </c>
      <c r="I4883"/>
      <c r="L4883" s="83"/>
    </row>
    <row r="4884" spans="1:12" x14ac:dyDescent="0.3">
      <c r="A4884" s="77" t="s">
        <v>10530</v>
      </c>
      <c r="B4884" s="77" t="s">
        <v>10531</v>
      </c>
      <c r="C4884" s="77" t="s">
        <v>892</v>
      </c>
      <c r="D4884" s="79"/>
      <c r="F4884" s="77" t="s">
        <v>892</v>
      </c>
      <c r="G4884" s="77" t="s">
        <v>10530</v>
      </c>
      <c r="I4884"/>
      <c r="L4884" s="83"/>
    </row>
    <row r="4885" spans="1:12" x14ac:dyDescent="0.3">
      <c r="A4885" s="77" t="s">
        <v>10532</v>
      </c>
      <c r="B4885" s="77" t="s">
        <v>10533</v>
      </c>
      <c r="C4885" s="77" t="s">
        <v>892</v>
      </c>
      <c r="D4885" s="79"/>
      <c r="F4885" s="77" t="s">
        <v>892</v>
      </c>
      <c r="G4885" s="77" t="s">
        <v>10532</v>
      </c>
      <c r="I4885"/>
      <c r="L4885" s="83"/>
    </row>
    <row r="4886" spans="1:12" x14ac:dyDescent="0.3">
      <c r="A4886" s="77" t="s">
        <v>10534</v>
      </c>
      <c r="B4886" s="77" t="s">
        <v>10535</v>
      </c>
      <c r="C4886" s="77" t="s">
        <v>707</v>
      </c>
      <c r="D4886" s="79"/>
      <c r="F4886" s="77" t="s">
        <v>707</v>
      </c>
      <c r="G4886" s="77" t="s">
        <v>10534</v>
      </c>
      <c r="I4886"/>
      <c r="L4886" s="83"/>
    </row>
    <row r="4887" spans="1:12" x14ac:dyDescent="0.3">
      <c r="A4887" s="77" t="s">
        <v>10536</v>
      </c>
      <c r="B4887" s="77" t="s">
        <v>10537</v>
      </c>
      <c r="C4887" s="77" t="s">
        <v>868</v>
      </c>
      <c r="D4887" s="79"/>
      <c r="F4887" s="77" t="s">
        <v>868</v>
      </c>
      <c r="G4887" s="77" t="s">
        <v>10536</v>
      </c>
      <c r="I4887"/>
      <c r="L4887" s="83"/>
    </row>
    <row r="4888" spans="1:12" x14ac:dyDescent="0.3">
      <c r="A4888" s="77" t="s">
        <v>10538</v>
      </c>
      <c r="B4888" s="77" t="s">
        <v>10539</v>
      </c>
      <c r="C4888" s="77" t="s">
        <v>694</v>
      </c>
      <c r="D4888" s="79"/>
      <c r="F4888" s="77" t="s">
        <v>694</v>
      </c>
      <c r="G4888" s="77" t="s">
        <v>10538</v>
      </c>
      <c r="I4888"/>
      <c r="L4888" s="83"/>
    </row>
    <row r="4889" spans="1:12" x14ac:dyDescent="0.3">
      <c r="A4889" s="77" t="s">
        <v>10540</v>
      </c>
      <c r="B4889" s="77" t="s">
        <v>10541</v>
      </c>
      <c r="C4889" s="77" t="s">
        <v>761</v>
      </c>
      <c r="D4889" s="79"/>
      <c r="F4889" s="77" t="s">
        <v>761</v>
      </c>
      <c r="G4889" s="77" t="s">
        <v>10540</v>
      </c>
      <c r="I4889"/>
      <c r="L4889" s="83"/>
    </row>
    <row r="4890" spans="1:12" x14ac:dyDescent="0.3">
      <c r="A4890" s="77" t="s">
        <v>10542</v>
      </c>
      <c r="B4890" s="77" t="s">
        <v>10543</v>
      </c>
      <c r="C4890" s="77" t="s">
        <v>840</v>
      </c>
      <c r="D4890" s="79"/>
      <c r="F4890" s="77" t="s">
        <v>840</v>
      </c>
      <c r="G4890" s="77" t="s">
        <v>10542</v>
      </c>
      <c r="I4890"/>
      <c r="L4890" s="83"/>
    </row>
    <row r="4891" spans="1:12" x14ac:dyDescent="0.3">
      <c r="A4891" s="77" t="s">
        <v>10544</v>
      </c>
      <c r="B4891" s="77" t="s">
        <v>10545</v>
      </c>
      <c r="C4891" s="77" t="s">
        <v>682</v>
      </c>
      <c r="D4891" s="79"/>
      <c r="F4891" s="77" t="s">
        <v>682</v>
      </c>
      <c r="G4891" s="77" t="s">
        <v>10544</v>
      </c>
      <c r="I4891"/>
      <c r="L4891" s="83"/>
    </row>
    <row r="4892" spans="1:12" x14ac:dyDescent="0.3">
      <c r="A4892" s="77" t="s">
        <v>10546</v>
      </c>
      <c r="B4892" s="77" t="s">
        <v>10547</v>
      </c>
      <c r="C4892" s="77" t="s">
        <v>714</v>
      </c>
      <c r="D4892" s="79"/>
      <c r="F4892" s="77" t="s">
        <v>714</v>
      </c>
      <c r="G4892" s="77" t="s">
        <v>10546</v>
      </c>
      <c r="I4892"/>
      <c r="L4892" s="83"/>
    </row>
    <row r="4893" spans="1:12" x14ac:dyDescent="0.3">
      <c r="A4893" s="77" t="s">
        <v>10548</v>
      </c>
      <c r="B4893" s="77" t="s">
        <v>10549</v>
      </c>
      <c r="C4893" s="77" t="s">
        <v>953</v>
      </c>
      <c r="D4893" s="79"/>
      <c r="F4893" s="77" t="s">
        <v>953</v>
      </c>
      <c r="G4893" s="77" t="s">
        <v>10548</v>
      </c>
      <c r="I4893"/>
      <c r="L4893" s="83"/>
    </row>
    <row r="4894" spans="1:12" x14ac:dyDescent="0.3">
      <c r="A4894" s="77" t="s">
        <v>10550</v>
      </c>
      <c r="B4894" s="77" t="s">
        <v>10551</v>
      </c>
      <c r="C4894" s="77" t="s">
        <v>694</v>
      </c>
      <c r="D4894" s="79"/>
      <c r="F4894" s="77" t="s">
        <v>694</v>
      </c>
      <c r="G4894" s="77" t="s">
        <v>10550</v>
      </c>
      <c r="I4894"/>
      <c r="L4894" s="83"/>
    </row>
    <row r="4895" spans="1:12" x14ac:dyDescent="0.3">
      <c r="A4895" s="77" t="s">
        <v>10552</v>
      </c>
      <c r="B4895" s="77" t="s">
        <v>10553</v>
      </c>
      <c r="C4895" s="77" t="s">
        <v>850</v>
      </c>
      <c r="D4895" s="79"/>
      <c r="F4895" s="77" t="s">
        <v>850</v>
      </c>
      <c r="G4895" s="77" t="s">
        <v>10552</v>
      </c>
      <c r="I4895"/>
      <c r="L4895" s="83"/>
    </row>
    <row r="4896" spans="1:12" x14ac:dyDescent="0.3">
      <c r="A4896" s="77" t="s">
        <v>10554</v>
      </c>
      <c r="B4896" s="77" t="s">
        <v>10555</v>
      </c>
      <c r="C4896" s="77" t="s">
        <v>707</v>
      </c>
      <c r="D4896" s="79"/>
      <c r="F4896" s="77" t="s">
        <v>707</v>
      </c>
      <c r="G4896" s="77" t="s">
        <v>10554</v>
      </c>
      <c r="I4896"/>
      <c r="L4896" s="83"/>
    </row>
    <row r="4897" spans="1:12" x14ac:dyDescent="0.3">
      <c r="A4897" s="77" t="s">
        <v>10556</v>
      </c>
      <c r="B4897" s="77" t="s">
        <v>10557</v>
      </c>
      <c r="C4897" s="77" t="s">
        <v>853</v>
      </c>
      <c r="D4897" s="79"/>
      <c r="F4897" s="77" t="s">
        <v>853</v>
      </c>
      <c r="G4897" s="77" t="s">
        <v>10556</v>
      </c>
      <c r="I4897"/>
      <c r="L4897" s="83"/>
    </row>
    <row r="4898" spans="1:12" x14ac:dyDescent="0.3">
      <c r="A4898" s="77" t="s">
        <v>10558</v>
      </c>
      <c r="B4898" s="77" t="s">
        <v>10559</v>
      </c>
      <c r="C4898" s="77" t="s">
        <v>853</v>
      </c>
      <c r="D4898" s="79"/>
      <c r="F4898" s="77" t="s">
        <v>853</v>
      </c>
      <c r="G4898" s="77" t="s">
        <v>10558</v>
      </c>
      <c r="I4898"/>
      <c r="L4898" s="83"/>
    </row>
    <row r="4899" spans="1:12" x14ac:dyDescent="0.3">
      <c r="A4899" s="77" t="s">
        <v>10560</v>
      </c>
      <c r="B4899" s="77" t="s">
        <v>10561</v>
      </c>
      <c r="C4899" s="77" t="s">
        <v>732</v>
      </c>
      <c r="D4899" s="79"/>
      <c r="F4899" s="77" t="s">
        <v>732</v>
      </c>
      <c r="G4899" s="77" t="s">
        <v>10560</v>
      </c>
      <c r="I4899"/>
      <c r="L4899" s="83"/>
    </row>
    <row r="4900" spans="1:12" x14ac:dyDescent="0.3">
      <c r="A4900" s="77" t="s">
        <v>10562</v>
      </c>
      <c r="B4900" s="77" t="s">
        <v>10563</v>
      </c>
      <c r="C4900" s="77" t="s">
        <v>853</v>
      </c>
      <c r="D4900" s="79"/>
      <c r="F4900" s="77" t="s">
        <v>853</v>
      </c>
      <c r="G4900" s="77" t="s">
        <v>10562</v>
      </c>
      <c r="I4900"/>
      <c r="L4900" s="83"/>
    </row>
    <row r="4901" spans="1:12" x14ac:dyDescent="0.3">
      <c r="A4901" s="77" t="s">
        <v>10564</v>
      </c>
      <c r="B4901" s="77" t="s">
        <v>10565</v>
      </c>
      <c r="C4901" s="77" t="s">
        <v>953</v>
      </c>
      <c r="D4901" s="79"/>
      <c r="F4901" s="77" t="s">
        <v>953</v>
      </c>
      <c r="G4901" s="77" t="s">
        <v>10564</v>
      </c>
      <c r="I4901"/>
      <c r="L4901" s="83"/>
    </row>
    <row r="4902" spans="1:12" x14ac:dyDescent="0.3">
      <c r="A4902" s="77" t="s">
        <v>10566</v>
      </c>
      <c r="B4902" s="77" t="s">
        <v>10567</v>
      </c>
      <c r="C4902" s="77" t="s">
        <v>671</v>
      </c>
      <c r="D4902" s="79"/>
      <c r="F4902" s="77" t="s">
        <v>671</v>
      </c>
      <c r="G4902" s="77" t="s">
        <v>10566</v>
      </c>
      <c r="I4902"/>
      <c r="L4902" s="83"/>
    </row>
    <row r="4903" spans="1:12" x14ac:dyDescent="0.3">
      <c r="A4903" s="77" t="s">
        <v>10568</v>
      </c>
      <c r="B4903" s="77" t="s">
        <v>10569</v>
      </c>
      <c r="C4903" s="77" t="s">
        <v>699</v>
      </c>
      <c r="D4903" s="79"/>
      <c r="F4903" s="77" t="s">
        <v>699</v>
      </c>
      <c r="G4903" s="77" t="s">
        <v>10568</v>
      </c>
      <c r="I4903"/>
      <c r="L4903" s="83"/>
    </row>
    <row r="4904" spans="1:12" x14ac:dyDescent="0.3">
      <c r="A4904" s="77" t="s">
        <v>10570</v>
      </c>
      <c r="B4904" s="77" t="s">
        <v>10571</v>
      </c>
      <c r="C4904" s="77" t="s">
        <v>674</v>
      </c>
      <c r="D4904" s="79"/>
      <c r="F4904" s="77" t="s">
        <v>674</v>
      </c>
      <c r="G4904" s="77" t="s">
        <v>10570</v>
      </c>
      <c r="I4904"/>
      <c r="L4904" s="83"/>
    </row>
    <row r="4905" spans="1:12" x14ac:dyDescent="0.3">
      <c r="A4905" s="77" t="s">
        <v>10572</v>
      </c>
      <c r="B4905" s="77" t="s">
        <v>10573</v>
      </c>
      <c r="C4905" s="77" t="s">
        <v>879</v>
      </c>
      <c r="D4905" s="79"/>
      <c r="F4905" s="77" t="s">
        <v>879</v>
      </c>
      <c r="G4905" s="77" t="s">
        <v>10572</v>
      </c>
      <c r="I4905"/>
      <c r="L4905" s="83"/>
    </row>
    <row r="4906" spans="1:12" x14ac:dyDescent="0.3">
      <c r="A4906" s="77" t="s">
        <v>10574</v>
      </c>
      <c r="B4906" s="77" t="s">
        <v>10575</v>
      </c>
      <c r="C4906" s="77" t="s">
        <v>746</v>
      </c>
      <c r="D4906" s="79"/>
      <c r="F4906" s="77" t="s">
        <v>746</v>
      </c>
      <c r="G4906" s="77" t="s">
        <v>10574</v>
      </c>
      <c r="I4906"/>
      <c r="L4906" s="83"/>
    </row>
    <row r="4907" spans="1:12" x14ac:dyDescent="0.3">
      <c r="A4907" s="77" t="s">
        <v>10576</v>
      </c>
      <c r="B4907" s="77" t="s">
        <v>10577</v>
      </c>
      <c r="C4907" s="77" t="s">
        <v>761</v>
      </c>
      <c r="D4907" s="79"/>
      <c r="F4907" s="77" t="s">
        <v>761</v>
      </c>
      <c r="G4907" s="77" t="s">
        <v>10576</v>
      </c>
      <c r="I4907"/>
      <c r="L4907" s="83"/>
    </row>
    <row r="4908" spans="1:12" x14ac:dyDescent="0.3">
      <c r="A4908" s="77" t="s">
        <v>10578</v>
      </c>
      <c r="B4908" s="77" t="s">
        <v>10579</v>
      </c>
      <c r="C4908" s="77" t="s">
        <v>743</v>
      </c>
      <c r="D4908" s="79"/>
      <c r="F4908" s="77" t="s">
        <v>743</v>
      </c>
      <c r="G4908" s="77" t="s">
        <v>10578</v>
      </c>
      <c r="I4908"/>
      <c r="L4908" s="83"/>
    </row>
    <row r="4909" spans="1:12" x14ac:dyDescent="0.3">
      <c r="A4909" s="77" t="s">
        <v>10580</v>
      </c>
      <c r="B4909" s="77" t="s">
        <v>10581</v>
      </c>
      <c r="C4909" s="77" t="s">
        <v>710</v>
      </c>
      <c r="D4909" s="79"/>
      <c r="F4909" s="77" t="s">
        <v>710</v>
      </c>
      <c r="G4909" s="77" t="s">
        <v>10580</v>
      </c>
      <c r="I4909"/>
      <c r="L4909" s="83"/>
    </row>
    <row r="4910" spans="1:12" x14ac:dyDescent="0.3">
      <c r="A4910" s="77" t="s">
        <v>10582</v>
      </c>
      <c r="B4910" s="77" t="s">
        <v>10583</v>
      </c>
      <c r="C4910" s="77" t="s">
        <v>850</v>
      </c>
      <c r="D4910" s="79"/>
      <c r="F4910" s="77" t="s">
        <v>850</v>
      </c>
      <c r="G4910" s="77" t="s">
        <v>10582</v>
      </c>
      <c r="I4910"/>
      <c r="L4910" s="83"/>
    </row>
    <row r="4911" spans="1:12" x14ac:dyDescent="0.3">
      <c r="A4911" s="77" t="s">
        <v>10584</v>
      </c>
      <c r="B4911" s="77" t="s">
        <v>10585</v>
      </c>
      <c r="C4911" s="77" t="s">
        <v>682</v>
      </c>
      <c r="D4911" s="79"/>
      <c r="F4911" s="77" t="s">
        <v>682</v>
      </c>
      <c r="G4911" s="77" t="s">
        <v>10584</v>
      </c>
      <c r="I4911"/>
      <c r="L4911" s="83"/>
    </row>
    <row r="4912" spans="1:12" x14ac:dyDescent="0.3">
      <c r="A4912" s="77" t="s">
        <v>10586</v>
      </c>
      <c r="B4912" s="77" t="s">
        <v>10587</v>
      </c>
      <c r="C4912" s="77" t="s">
        <v>776</v>
      </c>
      <c r="D4912" s="79"/>
      <c r="F4912" s="77" t="s">
        <v>776</v>
      </c>
      <c r="G4912" s="77" t="s">
        <v>10586</v>
      </c>
      <c r="I4912"/>
      <c r="L4912" s="83"/>
    </row>
    <row r="4913" spans="1:12" x14ac:dyDescent="0.3">
      <c r="A4913" s="77" t="s">
        <v>10588</v>
      </c>
      <c r="B4913" s="77" t="s">
        <v>10589</v>
      </c>
      <c r="C4913" s="77" t="s">
        <v>782</v>
      </c>
      <c r="D4913" s="79"/>
      <c r="F4913" s="77" t="s">
        <v>782</v>
      </c>
      <c r="G4913" s="77" t="s">
        <v>10588</v>
      </c>
      <c r="I4913"/>
      <c r="L4913" s="83"/>
    </row>
    <row r="4914" spans="1:12" x14ac:dyDescent="0.3">
      <c r="A4914" s="77" t="s">
        <v>10590</v>
      </c>
      <c r="B4914" s="77" t="s">
        <v>10591</v>
      </c>
      <c r="C4914" s="77" t="s">
        <v>683</v>
      </c>
      <c r="D4914" s="79"/>
      <c r="F4914" s="77" t="s">
        <v>683</v>
      </c>
      <c r="G4914" s="77" t="s">
        <v>10590</v>
      </c>
      <c r="I4914"/>
      <c r="L4914" s="83"/>
    </row>
    <row r="4915" spans="1:12" x14ac:dyDescent="0.3">
      <c r="A4915" s="77" t="s">
        <v>10592</v>
      </c>
      <c r="B4915" s="77" t="s">
        <v>10593</v>
      </c>
      <c r="C4915" s="77" t="s">
        <v>691</v>
      </c>
      <c r="D4915" s="79"/>
      <c r="F4915" s="77" t="s">
        <v>691</v>
      </c>
      <c r="G4915" s="77" t="s">
        <v>10592</v>
      </c>
      <c r="I4915"/>
      <c r="L4915" s="83"/>
    </row>
    <row r="4916" spans="1:12" x14ac:dyDescent="0.3">
      <c r="A4916" s="77" t="s">
        <v>10594</v>
      </c>
      <c r="B4916" s="77" t="s">
        <v>10595</v>
      </c>
      <c r="C4916" s="77" t="s">
        <v>733</v>
      </c>
      <c r="D4916" s="79"/>
      <c r="F4916" s="77" t="s">
        <v>733</v>
      </c>
      <c r="G4916" s="77" t="s">
        <v>10594</v>
      </c>
      <c r="I4916"/>
      <c r="L4916" s="83"/>
    </row>
    <row r="4917" spans="1:12" x14ac:dyDescent="0.3">
      <c r="A4917" s="77" t="s">
        <v>10596</v>
      </c>
      <c r="B4917" s="77" t="s">
        <v>10597</v>
      </c>
      <c r="C4917" s="77" t="s">
        <v>746</v>
      </c>
      <c r="D4917" s="79"/>
      <c r="F4917" s="77" t="s">
        <v>746</v>
      </c>
      <c r="G4917" s="77" t="s">
        <v>10596</v>
      </c>
      <c r="I4917"/>
      <c r="L4917" s="83"/>
    </row>
    <row r="4918" spans="1:12" x14ac:dyDescent="0.3">
      <c r="A4918" s="77" t="s">
        <v>10598</v>
      </c>
      <c r="B4918" s="77" t="s">
        <v>10599</v>
      </c>
      <c r="C4918" s="77" t="s">
        <v>687</v>
      </c>
      <c r="D4918" s="79"/>
      <c r="F4918" s="77" t="s">
        <v>687</v>
      </c>
      <c r="G4918" s="77" t="s">
        <v>10598</v>
      </c>
      <c r="I4918"/>
      <c r="L4918" s="83"/>
    </row>
    <row r="4919" spans="1:12" x14ac:dyDescent="0.3">
      <c r="A4919" s="77" t="s">
        <v>10600</v>
      </c>
      <c r="B4919" s="77" t="s">
        <v>10601</v>
      </c>
      <c r="C4919" s="77" t="s">
        <v>922</v>
      </c>
      <c r="D4919" s="79"/>
      <c r="F4919" s="77" t="s">
        <v>922</v>
      </c>
      <c r="G4919" s="77" t="s">
        <v>10600</v>
      </c>
      <c r="I4919"/>
      <c r="L4919" s="83"/>
    </row>
    <row r="4920" spans="1:12" x14ac:dyDescent="0.3">
      <c r="A4920" s="77" t="s">
        <v>10602</v>
      </c>
      <c r="B4920" s="77" t="s">
        <v>10603</v>
      </c>
      <c r="C4920" s="77" t="s">
        <v>931</v>
      </c>
      <c r="D4920" s="79"/>
      <c r="F4920" s="77" t="s">
        <v>931</v>
      </c>
      <c r="G4920" s="77" t="s">
        <v>10602</v>
      </c>
      <c r="I4920"/>
      <c r="L4920" s="83"/>
    </row>
    <row r="4921" spans="1:12" x14ac:dyDescent="0.3">
      <c r="A4921" s="77" t="s">
        <v>10604</v>
      </c>
      <c r="B4921" s="77" t="s">
        <v>10605</v>
      </c>
      <c r="C4921" s="77" t="s">
        <v>687</v>
      </c>
      <c r="D4921" s="79"/>
      <c r="F4921" s="77" t="s">
        <v>687</v>
      </c>
      <c r="G4921" s="77" t="s">
        <v>10604</v>
      </c>
      <c r="I4921"/>
      <c r="L4921" s="83"/>
    </row>
    <row r="4922" spans="1:12" x14ac:dyDescent="0.3">
      <c r="A4922" s="77" t="s">
        <v>10606</v>
      </c>
      <c r="B4922" s="77" t="s">
        <v>10607</v>
      </c>
      <c r="C4922" s="77" t="s">
        <v>853</v>
      </c>
      <c r="D4922" s="79"/>
      <c r="F4922" s="77" t="s">
        <v>853</v>
      </c>
      <c r="G4922" s="77" t="s">
        <v>10606</v>
      </c>
      <c r="I4922"/>
      <c r="L4922" s="83"/>
    </row>
    <row r="4923" spans="1:12" x14ac:dyDescent="0.3">
      <c r="A4923" s="77" t="s">
        <v>10608</v>
      </c>
      <c r="B4923" s="77" t="s">
        <v>10609</v>
      </c>
      <c r="C4923" s="77" t="s">
        <v>853</v>
      </c>
      <c r="D4923" s="79"/>
      <c r="F4923" s="77" t="s">
        <v>853</v>
      </c>
      <c r="G4923" s="77" t="s">
        <v>10608</v>
      </c>
      <c r="I4923"/>
      <c r="L4923" s="83"/>
    </row>
    <row r="4924" spans="1:12" x14ac:dyDescent="0.3">
      <c r="A4924" s="77" t="s">
        <v>10610</v>
      </c>
      <c r="B4924" s="77" t="s">
        <v>10611</v>
      </c>
      <c r="C4924" s="77" t="s">
        <v>791</v>
      </c>
      <c r="D4924" s="79"/>
      <c r="F4924" s="77" t="s">
        <v>791</v>
      </c>
      <c r="G4924" s="77" t="s">
        <v>10610</v>
      </c>
      <c r="I4924"/>
      <c r="L4924" s="83"/>
    </row>
    <row r="4925" spans="1:12" x14ac:dyDescent="0.3">
      <c r="A4925" s="77" t="s">
        <v>10612</v>
      </c>
      <c r="B4925" s="77" t="s">
        <v>10613</v>
      </c>
      <c r="C4925" s="77" t="s">
        <v>725</v>
      </c>
      <c r="D4925" s="79"/>
      <c r="F4925" s="77" t="s">
        <v>725</v>
      </c>
      <c r="G4925" s="77" t="s">
        <v>10612</v>
      </c>
      <c r="I4925"/>
      <c r="L4925" s="83"/>
    </row>
    <row r="4926" spans="1:12" x14ac:dyDescent="0.3">
      <c r="A4926" s="77" t="s">
        <v>10614</v>
      </c>
      <c r="B4926" s="77" t="s">
        <v>10615</v>
      </c>
      <c r="C4926" s="77" t="s">
        <v>729</v>
      </c>
      <c r="D4926" s="79"/>
      <c r="F4926" s="77" t="s">
        <v>729</v>
      </c>
      <c r="G4926" s="77" t="s">
        <v>10614</v>
      </c>
      <c r="I4926"/>
      <c r="L4926" s="83"/>
    </row>
    <row r="4927" spans="1:12" x14ac:dyDescent="0.3">
      <c r="A4927" s="77" t="s">
        <v>10616</v>
      </c>
      <c r="B4927" s="77" t="s">
        <v>10617</v>
      </c>
      <c r="C4927" s="77" t="s">
        <v>729</v>
      </c>
      <c r="D4927" s="79"/>
      <c r="F4927" s="77" t="s">
        <v>729</v>
      </c>
      <c r="G4927" s="77" t="s">
        <v>10616</v>
      </c>
      <c r="I4927"/>
      <c r="L4927" s="83"/>
    </row>
    <row r="4928" spans="1:12" x14ac:dyDescent="0.3">
      <c r="A4928" s="77" t="s">
        <v>10618</v>
      </c>
      <c r="B4928" s="77" t="s">
        <v>10619</v>
      </c>
      <c r="C4928" s="77" t="s">
        <v>868</v>
      </c>
      <c r="D4928" s="79"/>
      <c r="F4928" s="77" t="s">
        <v>868</v>
      </c>
      <c r="G4928" s="77" t="s">
        <v>10618</v>
      </c>
      <c r="I4928"/>
      <c r="L4928" s="83"/>
    </row>
    <row r="4929" spans="1:12" x14ac:dyDescent="0.3">
      <c r="A4929" s="77" t="s">
        <v>10620</v>
      </c>
      <c r="B4929" s="77" t="s">
        <v>10621</v>
      </c>
      <c r="C4929" s="77" t="s">
        <v>868</v>
      </c>
      <c r="D4929" s="79"/>
      <c r="F4929" s="77" t="s">
        <v>868</v>
      </c>
      <c r="G4929" s="77" t="s">
        <v>10620</v>
      </c>
      <c r="I4929"/>
      <c r="L4929" s="83"/>
    </row>
    <row r="4930" spans="1:12" x14ac:dyDescent="0.3">
      <c r="A4930" s="77" t="s">
        <v>10622</v>
      </c>
      <c r="B4930" s="77" t="s">
        <v>10623</v>
      </c>
      <c r="C4930" s="77" t="s">
        <v>856</v>
      </c>
      <c r="D4930" s="79"/>
      <c r="F4930" s="77" t="s">
        <v>856</v>
      </c>
      <c r="G4930" s="77" t="s">
        <v>10622</v>
      </c>
      <c r="I4930"/>
      <c r="L4930" s="83"/>
    </row>
    <row r="4931" spans="1:12" x14ac:dyDescent="0.3">
      <c r="A4931" s="77" t="s">
        <v>10624</v>
      </c>
      <c r="B4931" s="77" t="s">
        <v>10625</v>
      </c>
      <c r="C4931" s="77" t="s">
        <v>853</v>
      </c>
      <c r="D4931" s="79"/>
      <c r="F4931" s="77" t="s">
        <v>853</v>
      </c>
      <c r="G4931" s="77" t="s">
        <v>10624</v>
      </c>
      <c r="I4931"/>
      <c r="L4931" s="83"/>
    </row>
    <row r="4932" spans="1:12" x14ac:dyDescent="0.3">
      <c r="A4932" s="77" t="s">
        <v>10626</v>
      </c>
      <c r="B4932" s="77" t="s">
        <v>10627</v>
      </c>
      <c r="C4932" s="77" t="s">
        <v>931</v>
      </c>
      <c r="D4932" s="79"/>
      <c r="F4932" s="77" t="s">
        <v>931</v>
      </c>
      <c r="G4932" s="77" t="s">
        <v>10626</v>
      </c>
      <c r="I4932"/>
      <c r="L4932" s="83"/>
    </row>
    <row r="4933" spans="1:12" x14ac:dyDescent="0.3">
      <c r="A4933" s="77" t="s">
        <v>10628</v>
      </c>
      <c r="B4933" s="77" t="s">
        <v>10629</v>
      </c>
      <c r="C4933" s="77" t="s">
        <v>856</v>
      </c>
      <c r="D4933" s="79"/>
      <c r="F4933" s="77" t="s">
        <v>856</v>
      </c>
      <c r="G4933" s="77" t="s">
        <v>10628</v>
      </c>
      <c r="I4933"/>
      <c r="L4933" s="83"/>
    </row>
    <row r="4934" spans="1:12" x14ac:dyDescent="0.3">
      <c r="A4934" s="77" t="s">
        <v>10630</v>
      </c>
      <c r="B4934" s="77" t="s">
        <v>10631</v>
      </c>
      <c r="C4934" s="77" t="s">
        <v>675</v>
      </c>
      <c r="D4934" s="79"/>
      <c r="F4934" s="77" t="s">
        <v>675</v>
      </c>
      <c r="G4934" s="77" t="s">
        <v>10630</v>
      </c>
      <c r="I4934"/>
      <c r="L4934" s="83"/>
    </row>
    <row r="4935" spans="1:12" x14ac:dyDescent="0.3">
      <c r="A4935" s="77" t="s">
        <v>10632</v>
      </c>
      <c r="B4935" s="77" t="s">
        <v>10633</v>
      </c>
      <c r="C4935" s="77" t="s">
        <v>853</v>
      </c>
      <c r="D4935" s="79"/>
      <c r="F4935" s="77" t="s">
        <v>853</v>
      </c>
      <c r="G4935" s="77" t="s">
        <v>10632</v>
      </c>
      <c r="I4935"/>
      <c r="L4935" s="83"/>
    </row>
    <row r="4936" spans="1:12" x14ac:dyDescent="0.3">
      <c r="A4936" s="77" t="s">
        <v>10634</v>
      </c>
      <c r="B4936" s="77" t="s">
        <v>10635</v>
      </c>
      <c r="C4936" s="77" t="s">
        <v>707</v>
      </c>
      <c r="D4936" s="79"/>
      <c r="F4936" s="77" t="s">
        <v>707</v>
      </c>
      <c r="G4936" s="77" t="s">
        <v>10634</v>
      </c>
      <c r="I4936"/>
      <c r="L4936" s="83"/>
    </row>
    <row r="4937" spans="1:12" x14ac:dyDescent="0.3">
      <c r="A4937" s="77" t="s">
        <v>10636</v>
      </c>
      <c r="B4937" s="77" t="s">
        <v>10637</v>
      </c>
      <c r="C4937" s="77" t="s">
        <v>707</v>
      </c>
      <c r="D4937" s="79"/>
      <c r="F4937" s="77" t="s">
        <v>707</v>
      </c>
      <c r="G4937" s="77" t="s">
        <v>10636</v>
      </c>
      <c r="I4937"/>
      <c r="L4937" s="83"/>
    </row>
    <row r="4938" spans="1:12" x14ac:dyDescent="0.3">
      <c r="A4938" s="77" t="s">
        <v>10638</v>
      </c>
      <c r="B4938" s="77" t="s">
        <v>10639</v>
      </c>
      <c r="C4938" s="77" t="s">
        <v>674</v>
      </c>
      <c r="D4938" s="79"/>
      <c r="F4938" s="77" t="s">
        <v>674</v>
      </c>
      <c r="G4938" s="77" t="s">
        <v>10638</v>
      </c>
      <c r="I4938"/>
      <c r="L4938" s="83"/>
    </row>
    <row r="4939" spans="1:12" x14ac:dyDescent="0.3">
      <c r="A4939" s="77" t="s">
        <v>10640</v>
      </c>
      <c r="B4939" s="77" t="s">
        <v>10641</v>
      </c>
      <c r="C4939" s="77" t="s">
        <v>674</v>
      </c>
      <c r="D4939" s="79"/>
      <c r="F4939" s="77" t="s">
        <v>674</v>
      </c>
      <c r="G4939" s="77" t="s">
        <v>10640</v>
      </c>
      <c r="I4939"/>
      <c r="L4939" s="83"/>
    </row>
    <row r="4940" spans="1:12" x14ac:dyDescent="0.3">
      <c r="A4940" s="77" t="s">
        <v>10642</v>
      </c>
      <c r="B4940" s="77" t="s">
        <v>10643</v>
      </c>
      <c r="C4940" s="77" t="s">
        <v>925</v>
      </c>
      <c r="D4940" s="79"/>
      <c r="F4940" s="77" t="s">
        <v>925</v>
      </c>
      <c r="G4940" s="77" t="s">
        <v>10642</v>
      </c>
      <c r="I4940"/>
      <c r="L4940" s="83"/>
    </row>
    <row r="4941" spans="1:12" x14ac:dyDescent="0.3">
      <c r="A4941" s="77" t="s">
        <v>10644</v>
      </c>
      <c r="B4941" s="77" t="s">
        <v>10645</v>
      </c>
      <c r="C4941" s="77" t="s">
        <v>804</v>
      </c>
      <c r="D4941" s="79"/>
      <c r="F4941" s="77" t="s">
        <v>804</v>
      </c>
      <c r="G4941" s="77" t="s">
        <v>10644</v>
      </c>
      <c r="I4941"/>
      <c r="L4941" s="83"/>
    </row>
    <row r="4942" spans="1:12" x14ac:dyDescent="0.3">
      <c r="A4942" s="77" t="s">
        <v>10646</v>
      </c>
      <c r="B4942" s="77" t="s">
        <v>10647</v>
      </c>
      <c r="C4942" s="77" t="s">
        <v>940</v>
      </c>
      <c r="D4942" s="79"/>
      <c r="F4942" s="77" t="s">
        <v>940</v>
      </c>
      <c r="G4942" s="77" t="s">
        <v>10646</v>
      </c>
      <c r="I4942"/>
      <c r="L4942" s="83"/>
    </row>
    <row r="4943" spans="1:12" x14ac:dyDescent="0.3">
      <c r="A4943" s="77" t="s">
        <v>10648</v>
      </c>
      <c r="B4943" s="77" t="s">
        <v>10649</v>
      </c>
      <c r="C4943" s="77" t="s">
        <v>699</v>
      </c>
      <c r="D4943" s="79"/>
      <c r="F4943" s="77" t="s">
        <v>699</v>
      </c>
      <c r="G4943" s="77" t="s">
        <v>10648</v>
      </c>
      <c r="I4943"/>
      <c r="L4943" s="83"/>
    </row>
    <row r="4944" spans="1:12" x14ac:dyDescent="0.3">
      <c r="A4944" s="77" t="s">
        <v>10650</v>
      </c>
      <c r="B4944" s="77" t="s">
        <v>10651</v>
      </c>
      <c r="C4944" s="77" t="s">
        <v>666</v>
      </c>
      <c r="D4944" s="79"/>
      <c r="F4944" s="77" t="s">
        <v>666</v>
      </c>
      <c r="G4944" s="77" t="s">
        <v>10650</v>
      </c>
      <c r="I4944"/>
      <c r="L4944" s="83"/>
    </row>
    <row r="4945" spans="1:12" x14ac:dyDescent="0.3">
      <c r="A4945" s="77" t="s">
        <v>10652</v>
      </c>
      <c r="B4945" s="77" t="s">
        <v>10653</v>
      </c>
      <c r="C4945" s="77" t="s">
        <v>694</v>
      </c>
      <c r="D4945" s="79"/>
      <c r="F4945" s="77" t="s">
        <v>694</v>
      </c>
      <c r="G4945" s="77" t="s">
        <v>10652</v>
      </c>
      <c r="I4945"/>
      <c r="L4945" s="83"/>
    </row>
    <row r="4946" spans="1:12" x14ac:dyDescent="0.3">
      <c r="A4946" s="77" t="s">
        <v>10654</v>
      </c>
      <c r="B4946" s="77" t="s">
        <v>10655</v>
      </c>
      <c r="C4946" s="77" t="s">
        <v>715</v>
      </c>
      <c r="D4946" s="79"/>
      <c r="F4946" s="77" t="s">
        <v>715</v>
      </c>
      <c r="G4946" s="77" t="s">
        <v>10654</v>
      </c>
      <c r="I4946"/>
      <c r="L4946" s="83"/>
    </row>
    <row r="4947" spans="1:12" x14ac:dyDescent="0.3">
      <c r="A4947" s="77" t="s">
        <v>10656</v>
      </c>
      <c r="B4947" s="77" t="s">
        <v>10657</v>
      </c>
      <c r="C4947" s="77" t="s">
        <v>729</v>
      </c>
      <c r="D4947" s="79"/>
      <c r="F4947" s="77" t="s">
        <v>729</v>
      </c>
      <c r="G4947" s="77" t="s">
        <v>10656</v>
      </c>
      <c r="I4947"/>
      <c r="L4947" s="83"/>
    </row>
    <row r="4948" spans="1:12" x14ac:dyDescent="0.3">
      <c r="A4948" s="77" t="s">
        <v>10658</v>
      </c>
      <c r="B4948" s="77" t="s">
        <v>10659</v>
      </c>
      <c r="C4948" s="77" t="s">
        <v>670</v>
      </c>
      <c r="D4948" s="79"/>
      <c r="F4948" s="77" t="s">
        <v>670</v>
      </c>
      <c r="G4948" s="77" t="s">
        <v>10658</v>
      </c>
      <c r="I4948"/>
      <c r="L4948" s="83"/>
    </row>
    <row r="4949" spans="1:12" x14ac:dyDescent="0.3">
      <c r="A4949" s="77" t="s">
        <v>10660</v>
      </c>
      <c r="B4949" s="77" t="s">
        <v>10661</v>
      </c>
      <c r="C4949" s="77" t="s">
        <v>940</v>
      </c>
      <c r="D4949" s="79"/>
      <c r="F4949" s="77" t="s">
        <v>940</v>
      </c>
      <c r="G4949" s="77" t="s">
        <v>10660</v>
      </c>
      <c r="I4949"/>
      <c r="L4949" s="83"/>
    </row>
    <row r="4950" spans="1:12" x14ac:dyDescent="0.3">
      <c r="A4950" s="77" t="s">
        <v>10662</v>
      </c>
      <c r="B4950" s="77" t="s">
        <v>10663</v>
      </c>
      <c r="C4950" s="77" t="s">
        <v>879</v>
      </c>
      <c r="D4950" s="79"/>
      <c r="F4950" s="77" t="s">
        <v>879</v>
      </c>
      <c r="G4950" s="77" t="s">
        <v>10662</v>
      </c>
      <c r="I4950"/>
      <c r="L4950" s="83"/>
    </row>
    <row r="4951" spans="1:12" x14ac:dyDescent="0.3">
      <c r="A4951" s="77" t="s">
        <v>10664</v>
      </c>
      <c r="B4951" s="77" t="s">
        <v>10665</v>
      </c>
      <c r="C4951" s="77" t="s">
        <v>856</v>
      </c>
      <c r="D4951" s="79"/>
      <c r="F4951" s="77" t="s">
        <v>856</v>
      </c>
      <c r="G4951" s="77" t="s">
        <v>10664</v>
      </c>
      <c r="I4951"/>
      <c r="L4951" s="83"/>
    </row>
    <row r="4952" spans="1:12" x14ac:dyDescent="0.3">
      <c r="A4952" s="77" t="s">
        <v>10666</v>
      </c>
      <c r="B4952" s="77" t="s">
        <v>10667</v>
      </c>
      <c r="C4952" s="77" t="s">
        <v>729</v>
      </c>
      <c r="D4952" s="79"/>
      <c r="F4952" s="77" t="s">
        <v>729</v>
      </c>
      <c r="G4952" s="77" t="s">
        <v>10666</v>
      </c>
      <c r="I4952"/>
      <c r="L4952" s="83"/>
    </row>
    <row r="4953" spans="1:12" x14ac:dyDescent="0.3">
      <c r="A4953" s="77" t="s">
        <v>10668</v>
      </c>
      <c r="B4953" s="77" t="s">
        <v>10669</v>
      </c>
      <c r="C4953" s="77" t="s">
        <v>694</v>
      </c>
      <c r="D4953" s="79"/>
      <c r="F4953" s="77" t="s">
        <v>694</v>
      </c>
      <c r="G4953" s="77" t="s">
        <v>10668</v>
      </c>
      <c r="I4953"/>
      <c r="L4953" s="83"/>
    </row>
    <row r="4954" spans="1:12" x14ac:dyDescent="0.3">
      <c r="A4954" s="77" t="s">
        <v>10670</v>
      </c>
      <c r="B4954" s="77" t="s">
        <v>10671</v>
      </c>
      <c r="C4954" s="77" t="s">
        <v>674</v>
      </c>
      <c r="D4954" s="79"/>
      <c r="F4954" s="77" t="s">
        <v>674</v>
      </c>
      <c r="G4954" s="77" t="s">
        <v>10670</v>
      </c>
      <c r="I4954"/>
      <c r="L4954" s="83"/>
    </row>
    <row r="4955" spans="1:12" x14ac:dyDescent="0.3">
      <c r="A4955" s="77" t="s">
        <v>10672</v>
      </c>
      <c r="B4955" s="77" t="s">
        <v>10673</v>
      </c>
      <c r="C4955" s="77" t="s">
        <v>714</v>
      </c>
      <c r="D4955" s="79"/>
      <c r="F4955" s="77" t="s">
        <v>714</v>
      </c>
      <c r="G4955" s="77" t="s">
        <v>10672</v>
      </c>
      <c r="I4955"/>
      <c r="L4955" s="83"/>
    </row>
    <row r="4956" spans="1:12" x14ac:dyDescent="0.3">
      <c r="A4956" s="77" t="s">
        <v>10674</v>
      </c>
      <c r="B4956" s="77" t="s">
        <v>10675</v>
      </c>
      <c r="C4956" s="77" t="s">
        <v>777</v>
      </c>
      <c r="D4956" s="79"/>
      <c r="F4956" s="77" t="s">
        <v>777</v>
      </c>
      <c r="G4956" s="77" t="s">
        <v>10674</v>
      </c>
      <c r="I4956"/>
      <c r="L4956" s="83"/>
    </row>
    <row r="4957" spans="1:12" x14ac:dyDescent="0.3">
      <c r="A4957" s="77" t="s">
        <v>10676</v>
      </c>
      <c r="B4957" s="77" t="s">
        <v>10677</v>
      </c>
      <c r="C4957" s="77" t="s">
        <v>758</v>
      </c>
      <c r="D4957" s="79"/>
      <c r="F4957" s="77" t="s">
        <v>758</v>
      </c>
      <c r="G4957" s="77" t="s">
        <v>10676</v>
      </c>
      <c r="I4957"/>
      <c r="L4957" s="83"/>
    </row>
    <row r="4958" spans="1:12" x14ac:dyDescent="0.3">
      <c r="A4958" s="77" t="s">
        <v>10678</v>
      </c>
      <c r="B4958" s="77" t="s">
        <v>10679</v>
      </c>
      <c r="C4958" s="77" t="s">
        <v>830</v>
      </c>
      <c r="D4958" s="79"/>
      <c r="F4958" s="77" t="s">
        <v>830</v>
      </c>
      <c r="G4958" s="77" t="s">
        <v>10678</v>
      </c>
      <c r="I4958"/>
      <c r="L4958" s="83"/>
    </row>
    <row r="4959" spans="1:12" x14ac:dyDescent="0.3">
      <c r="A4959" s="77" t="s">
        <v>10680</v>
      </c>
      <c r="B4959" s="77" t="s">
        <v>10681</v>
      </c>
      <c r="C4959" s="77" t="s">
        <v>675</v>
      </c>
      <c r="D4959" s="79"/>
      <c r="F4959" s="77" t="s">
        <v>675</v>
      </c>
      <c r="G4959" s="77" t="s">
        <v>10680</v>
      </c>
      <c r="I4959"/>
      <c r="L4959" s="83"/>
    </row>
    <row r="4960" spans="1:12" x14ac:dyDescent="0.3">
      <c r="A4960" s="77" t="s">
        <v>10682</v>
      </c>
      <c r="B4960" s="77" t="s">
        <v>10683</v>
      </c>
      <c r="C4960" s="77" t="s">
        <v>675</v>
      </c>
      <c r="D4960" s="79"/>
      <c r="F4960" s="77" t="s">
        <v>675</v>
      </c>
      <c r="G4960" s="77" t="s">
        <v>10682</v>
      </c>
      <c r="I4960"/>
      <c r="L4960" s="83"/>
    </row>
    <row r="4961" spans="1:12" x14ac:dyDescent="0.3">
      <c r="A4961" s="77" t="s">
        <v>10684</v>
      </c>
      <c r="B4961" s="77" t="s">
        <v>10685</v>
      </c>
      <c r="C4961" s="77" t="s">
        <v>726</v>
      </c>
      <c r="D4961" s="79"/>
      <c r="F4961" s="77" t="s">
        <v>726</v>
      </c>
      <c r="G4961" s="77" t="s">
        <v>10684</v>
      </c>
      <c r="I4961"/>
      <c r="L4961" s="83"/>
    </row>
    <row r="4962" spans="1:12" x14ac:dyDescent="0.3">
      <c r="A4962" s="77" t="s">
        <v>10686</v>
      </c>
      <c r="B4962" s="77" t="s">
        <v>10687</v>
      </c>
      <c r="C4962" s="77" t="s">
        <v>782</v>
      </c>
      <c r="D4962" s="79"/>
      <c r="F4962" s="77" t="s">
        <v>782</v>
      </c>
      <c r="G4962" s="77" t="s">
        <v>10686</v>
      </c>
      <c r="I4962"/>
      <c r="L4962" s="83"/>
    </row>
    <row r="4963" spans="1:12" x14ac:dyDescent="0.3">
      <c r="A4963" s="77" t="s">
        <v>10688</v>
      </c>
      <c r="B4963" s="77" t="s">
        <v>10689</v>
      </c>
      <c r="C4963" s="77" t="s">
        <v>791</v>
      </c>
      <c r="D4963" s="79"/>
      <c r="F4963" s="77" t="s">
        <v>791</v>
      </c>
      <c r="G4963" s="77" t="s">
        <v>10688</v>
      </c>
      <c r="I4963"/>
      <c r="L4963" s="83"/>
    </row>
    <row r="4964" spans="1:12" x14ac:dyDescent="0.3">
      <c r="A4964" s="77" t="s">
        <v>10690</v>
      </c>
      <c r="B4964" s="77" t="s">
        <v>10691</v>
      </c>
      <c r="C4964" s="77" t="s">
        <v>853</v>
      </c>
      <c r="D4964" s="79"/>
      <c r="F4964" s="77" t="s">
        <v>853</v>
      </c>
      <c r="G4964" s="77" t="s">
        <v>10690</v>
      </c>
      <c r="I4964"/>
      <c r="L4964" s="83"/>
    </row>
    <row r="4965" spans="1:12" x14ac:dyDescent="0.3">
      <c r="A4965" s="77" t="s">
        <v>10692</v>
      </c>
      <c r="B4965" s="77" t="s">
        <v>10693</v>
      </c>
      <c r="C4965" s="77" t="s">
        <v>732</v>
      </c>
      <c r="D4965" s="79"/>
      <c r="F4965" s="77" t="s">
        <v>732</v>
      </c>
      <c r="G4965" s="77" t="s">
        <v>10692</v>
      </c>
      <c r="I4965"/>
      <c r="L4965" s="83"/>
    </row>
    <row r="4966" spans="1:12" x14ac:dyDescent="0.3">
      <c r="A4966" s="77" t="s">
        <v>10694</v>
      </c>
      <c r="B4966" s="77" t="s">
        <v>10695</v>
      </c>
      <c r="C4966" s="77" t="s">
        <v>736</v>
      </c>
      <c r="D4966" s="79"/>
      <c r="F4966" s="77" t="s">
        <v>736</v>
      </c>
      <c r="G4966" s="77" t="s">
        <v>10694</v>
      </c>
      <c r="I4966"/>
      <c r="L4966" s="83"/>
    </row>
    <row r="4967" spans="1:12" x14ac:dyDescent="0.3">
      <c r="A4967" s="77" t="s">
        <v>10696</v>
      </c>
      <c r="B4967" s="77" t="s">
        <v>10697</v>
      </c>
      <c r="C4967" s="77" t="s">
        <v>671</v>
      </c>
      <c r="D4967" s="79"/>
      <c r="F4967" s="77" t="s">
        <v>671</v>
      </c>
      <c r="G4967" s="77" t="s">
        <v>10696</v>
      </c>
      <c r="I4967"/>
      <c r="L4967" s="83"/>
    </row>
    <row r="4968" spans="1:12" x14ac:dyDescent="0.3">
      <c r="A4968" s="77" t="s">
        <v>10698</v>
      </c>
      <c r="B4968" s="77" t="s">
        <v>10699</v>
      </c>
      <c r="C4968" s="77" t="s">
        <v>893</v>
      </c>
      <c r="D4968" s="79"/>
      <c r="F4968" s="77" t="s">
        <v>893</v>
      </c>
      <c r="G4968" s="77" t="s">
        <v>10698</v>
      </c>
      <c r="I4968"/>
      <c r="L4968" s="83"/>
    </row>
    <row r="4969" spans="1:12" x14ac:dyDescent="0.3">
      <c r="A4969" s="77" t="s">
        <v>10700</v>
      </c>
      <c r="B4969" s="77" t="s">
        <v>10701</v>
      </c>
      <c r="C4969" s="77" t="s">
        <v>849</v>
      </c>
      <c r="D4969" s="79"/>
      <c r="F4969" s="77" t="s">
        <v>849</v>
      </c>
      <c r="G4969" s="77" t="s">
        <v>10700</v>
      </c>
      <c r="I4969"/>
      <c r="L4969" s="83"/>
    </row>
    <row r="4970" spans="1:12" x14ac:dyDescent="0.3">
      <c r="A4970" s="77" t="s">
        <v>10702</v>
      </c>
      <c r="B4970" s="77" t="s">
        <v>10703</v>
      </c>
      <c r="C4970" s="77" t="s">
        <v>868</v>
      </c>
      <c r="D4970" s="79"/>
      <c r="F4970" s="77" t="s">
        <v>868</v>
      </c>
      <c r="G4970" s="77" t="s">
        <v>10702</v>
      </c>
      <c r="I4970"/>
      <c r="L4970" s="83"/>
    </row>
    <row r="4971" spans="1:12" x14ac:dyDescent="0.3">
      <c r="A4971" s="77" t="s">
        <v>10704</v>
      </c>
      <c r="B4971" s="77" t="s">
        <v>10705</v>
      </c>
      <c r="C4971" s="77" t="s">
        <v>671</v>
      </c>
      <c r="D4971" s="79"/>
      <c r="F4971" s="77" t="s">
        <v>671</v>
      </c>
      <c r="G4971" s="77" t="s">
        <v>10704</v>
      </c>
      <c r="I4971"/>
      <c r="L4971" s="83"/>
    </row>
    <row r="4972" spans="1:12" x14ac:dyDescent="0.3">
      <c r="A4972" s="77" t="s">
        <v>10706</v>
      </c>
      <c r="B4972" s="77" t="s">
        <v>10707</v>
      </c>
      <c r="C4972" s="77" t="s">
        <v>925</v>
      </c>
      <c r="D4972" s="79"/>
      <c r="F4972" s="77" t="s">
        <v>925</v>
      </c>
      <c r="G4972" s="77" t="s">
        <v>10706</v>
      </c>
      <c r="I4972"/>
      <c r="L4972" s="83"/>
    </row>
    <row r="4973" spans="1:12" x14ac:dyDescent="0.3">
      <c r="A4973" s="77" t="s">
        <v>10708</v>
      </c>
      <c r="B4973" s="77" t="s">
        <v>10709</v>
      </c>
      <c r="C4973" s="77" t="s">
        <v>671</v>
      </c>
      <c r="D4973" s="79"/>
      <c r="F4973" s="77" t="s">
        <v>671</v>
      </c>
      <c r="G4973" s="77" t="s">
        <v>10708</v>
      </c>
      <c r="I4973"/>
      <c r="L4973" s="83"/>
    </row>
    <row r="4974" spans="1:12" x14ac:dyDescent="0.3">
      <c r="A4974" s="77" t="s">
        <v>10710</v>
      </c>
      <c r="B4974" s="77" t="s">
        <v>10711</v>
      </c>
      <c r="C4974" s="77" t="s">
        <v>687</v>
      </c>
      <c r="D4974" s="79"/>
      <c r="F4974" s="77" t="s">
        <v>687</v>
      </c>
      <c r="G4974" s="77" t="s">
        <v>10710</v>
      </c>
      <c r="I4974"/>
      <c r="L4974" s="83"/>
    </row>
    <row r="4975" spans="1:12" x14ac:dyDescent="0.3">
      <c r="A4975" s="77" t="s">
        <v>10712</v>
      </c>
      <c r="B4975" s="77" t="s">
        <v>10713</v>
      </c>
      <c r="C4975" s="77" t="s">
        <v>853</v>
      </c>
      <c r="D4975" s="79"/>
      <c r="F4975" s="77" t="s">
        <v>853</v>
      </c>
      <c r="G4975" s="77" t="s">
        <v>10712</v>
      </c>
      <c r="I4975"/>
      <c r="L4975" s="83"/>
    </row>
    <row r="4976" spans="1:12" x14ac:dyDescent="0.3">
      <c r="A4976" s="77" t="s">
        <v>10714</v>
      </c>
      <c r="B4976" s="77" t="s">
        <v>10715</v>
      </c>
      <c r="C4976" s="77" t="s">
        <v>679</v>
      </c>
      <c r="D4976" s="79"/>
      <c r="F4976" s="77" t="s">
        <v>679</v>
      </c>
      <c r="G4976" s="77" t="s">
        <v>10714</v>
      </c>
      <c r="I4976"/>
      <c r="L4976" s="83"/>
    </row>
    <row r="4977" spans="1:12" x14ac:dyDescent="0.3">
      <c r="A4977" s="77" t="s">
        <v>10716</v>
      </c>
      <c r="B4977" s="77" t="s">
        <v>10717</v>
      </c>
      <c r="C4977" s="77" t="s">
        <v>868</v>
      </c>
      <c r="D4977" s="79"/>
      <c r="F4977" s="77" t="s">
        <v>868</v>
      </c>
      <c r="G4977" s="77" t="s">
        <v>10716</v>
      </c>
      <c r="I4977"/>
      <c r="L4977" s="83"/>
    </row>
    <row r="4978" spans="1:12" x14ac:dyDescent="0.3">
      <c r="A4978" s="77" t="s">
        <v>10718</v>
      </c>
      <c r="B4978" s="77" t="s">
        <v>10719</v>
      </c>
      <c r="C4978" s="77" t="s">
        <v>856</v>
      </c>
      <c r="D4978" s="79"/>
      <c r="F4978" s="77" t="s">
        <v>856</v>
      </c>
      <c r="G4978" s="77" t="s">
        <v>10718</v>
      </c>
      <c r="I4978"/>
      <c r="L4978" s="83"/>
    </row>
    <row r="4979" spans="1:12" x14ac:dyDescent="0.3">
      <c r="A4979" s="77" t="s">
        <v>10720</v>
      </c>
      <c r="B4979" s="77" t="s">
        <v>10721</v>
      </c>
      <c r="C4979" s="77" t="s">
        <v>722</v>
      </c>
      <c r="D4979" s="79"/>
      <c r="F4979" s="77" t="s">
        <v>722</v>
      </c>
      <c r="G4979" s="77" t="s">
        <v>10720</v>
      </c>
      <c r="I4979"/>
      <c r="L4979" s="83"/>
    </row>
    <row r="4980" spans="1:12" x14ac:dyDescent="0.3">
      <c r="A4980" s="77" t="s">
        <v>10722</v>
      </c>
      <c r="B4980" s="77" t="s">
        <v>10723</v>
      </c>
      <c r="C4980" s="77" t="s">
        <v>671</v>
      </c>
      <c r="D4980" s="79"/>
      <c r="F4980" s="77" t="s">
        <v>671</v>
      </c>
      <c r="G4980" s="77" t="s">
        <v>10722</v>
      </c>
      <c r="I4980"/>
      <c r="L4980" s="83"/>
    </row>
    <row r="4981" spans="1:12" x14ac:dyDescent="0.3">
      <c r="A4981" s="77" t="s">
        <v>10724</v>
      </c>
      <c r="B4981" s="77" t="s">
        <v>10725</v>
      </c>
      <c r="C4981" s="77" t="s">
        <v>694</v>
      </c>
      <c r="D4981" s="79"/>
      <c r="F4981" s="77" t="s">
        <v>694</v>
      </c>
      <c r="G4981" s="77" t="s">
        <v>10724</v>
      </c>
      <c r="I4981"/>
      <c r="L4981" s="83"/>
    </row>
    <row r="4982" spans="1:12" x14ac:dyDescent="0.3">
      <c r="A4982" s="77" t="s">
        <v>10726</v>
      </c>
      <c r="B4982" s="77" t="s">
        <v>10727</v>
      </c>
      <c r="C4982" s="77" t="s">
        <v>682</v>
      </c>
      <c r="D4982" s="79"/>
      <c r="F4982" s="77" t="s">
        <v>682</v>
      </c>
      <c r="G4982" s="77" t="s">
        <v>10726</v>
      </c>
      <c r="I4982"/>
      <c r="L4982" s="83"/>
    </row>
    <row r="4983" spans="1:12" x14ac:dyDescent="0.3">
      <c r="A4983" s="77" t="s">
        <v>10728</v>
      </c>
      <c r="B4983" s="77" t="s">
        <v>10729</v>
      </c>
      <c r="C4983" s="77" t="s">
        <v>809</v>
      </c>
      <c r="D4983" s="79"/>
      <c r="F4983" s="77" t="s">
        <v>809</v>
      </c>
      <c r="G4983" s="77" t="s">
        <v>10728</v>
      </c>
      <c r="I4983"/>
      <c r="L4983" s="83"/>
    </row>
    <row r="4984" spans="1:12" x14ac:dyDescent="0.3">
      <c r="A4984" s="77" t="s">
        <v>10730</v>
      </c>
      <c r="B4984" s="77" t="s">
        <v>10731</v>
      </c>
      <c r="C4984" s="77" t="s">
        <v>945</v>
      </c>
      <c r="D4984" s="79"/>
      <c r="F4984" s="77" t="s">
        <v>945</v>
      </c>
      <c r="G4984" s="77" t="s">
        <v>10730</v>
      </c>
      <c r="I4984"/>
      <c r="L4984" s="83"/>
    </row>
    <row r="4985" spans="1:12" x14ac:dyDescent="0.3">
      <c r="A4985" s="77" t="s">
        <v>10732</v>
      </c>
      <c r="B4985" s="77" t="s">
        <v>10733</v>
      </c>
      <c r="C4985" s="77" t="s">
        <v>687</v>
      </c>
      <c r="D4985" s="79"/>
      <c r="F4985" s="77" t="s">
        <v>687</v>
      </c>
      <c r="G4985" s="77" t="s">
        <v>10732</v>
      </c>
      <c r="I4985"/>
      <c r="L4985" s="83"/>
    </row>
    <row r="4986" spans="1:12" x14ac:dyDescent="0.3">
      <c r="A4986" s="77" t="s">
        <v>10734</v>
      </c>
      <c r="B4986" s="77" t="s">
        <v>10735</v>
      </c>
      <c r="C4986" s="77" t="s">
        <v>926</v>
      </c>
      <c r="D4986" s="79"/>
      <c r="F4986" s="77" t="s">
        <v>926</v>
      </c>
      <c r="G4986" s="77" t="s">
        <v>10734</v>
      </c>
      <c r="I4986"/>
      <c r="L4986" s="83"/>
    </row>
    <row r="4987" spans="1:12" x14ac:dyDescent="0.3">
      <c r="A4987" s="77" t="s">
        <v>10736</v>
      </c>
      <c r="B4987" s="77" t="s">
        <v>10737</v>
      </c>
      <c r="C4987" s="77" t="s">
        <v>873</v>
      </c>
      <c r="D4987" s="79"/>
      <c r="F4987" s="77" t="s">
        <v>873</v>
      </c>
      <c r="G4987" s="77" t="s">
        <v>10736</v>
      </c>
      <c r="I4987"/>
      <c r="L4987" s="83"/>
    </row>
    <row r="4988" spans="1:12" x14ac:dyDescent="0.3">
      <c r="A4988" s="77" t="s">
        <v>10738</v>
      </c>
      <c r="B4988" s="77" t="s">
        <v>10739</v>
      </c>
      <c r="C4988" s="77" t="s">
        <v>729</v>
      </c>
      <c r="D4988" s="79"/>
      <c r="F4988" s="77" t="s">
        <v>729</v>
      </c>
      <c r="G4988" s="77" t="s">
        <v>10738</v>
      </c>
      <c r="I4988"/>
      <c r="L4988" s="83"/>
    </row>
    <row r="4989" spans="1:12" x14ac:dyDescent="0.3">
      <c r="A4989" s="77" t="s">
        <v>10740</v>
      </c>
      <c r="B4989" s="77" t="s">
        <v>10741</v>
      </c>
      <c r="C4989" s="77" t="s">
        <v>940</v>
      </c>
      <c r="D4989" s="79"/>
      <c r="F4989" s="77" t="s">
        <v>940</v>
      </c>
      <c r="G4989" s="77" t="s">
        <v>10740</v>
      </c>
      <c r="I4989"/>
      <c r="L4989" s="83"/>
    </row>
    <row r="4990" spans="1:12" x14ac:dyDescent="0.3">
      <c r="A4990" s="77" t="s">
        <v>10742</v>
      </c>
      <c r="B4990" s="77" t="s">
        <v>10743</v>
      </c>
      <c r="C4990" s="77" t="s">
        <v>671</v>
      </c>
      <c r="D4990" s="79"/>
      <c r="F4990" s="77" t="s">
        <v>671</v>
      </c>
      <c r="G4990" s="77" t="s">
        <v>10742</v>
      </c>
      <c r="I4990"/>
      <c r="L4990" s="83"/>
    </row>
    <row r="4991" spans="1:12" x14ac:dyDescent="0.3">
      <c r="A4991" s="77" t="s">
        <v>10744</v>
      </c>
      <c r="B4991" s="77" t="s">
        <v>10745</v>
      </c>
      <c r="C4991" s="77" t="s">
        <v>674</v>
      </c>
      <c r="D4991" s="79"/>
      <c r="F4991" s="77" t="s">
        <v>674</v>
      </c>
      <c r="G4991" s="77" t="s">
        <v>10744</v>
      </c>
      <c r="I4991"/>
      <c r="L4991" s="83"/>
    </row>
    <row r="4992" spans="1:12" x14ac:dyDescent="0.3">
      <c r="A4992" s="77" t="s">
        <v>10746</v>
      </c>
      <c r="B4992" s="77" t="s">
        <v>10747</v>
      </c>
      <c r="C4992" s="77" t="s">
        <v>953</v>
      </c>
      <c r="D4992" s="79"/>
      <c r="F4992" s="77" t="s">
        <v>953</v>
      </c>
      <c r="G4992" s="77" t="s">
        <v>10746</v>
      </c>
      <c r="I4992"/>
      <c r="L4992" s="83"/>
    </row>
    <row r="4993" spans="1:12" x14ac:dyDescent="0.3">
      <c r="A4993" s="77" t="s">
        <v>10748</v>
      </c>
      <c r="B4993" s="77" t="s">
        <v>10749</v>
      </c>
      <c r="C4993" s="77" t="s">
        <v>694</v>
      </c>
      <c r="D4993" s="79"/>
      <c r="F4993" s="77" t="s">
        <v>694</v>
      </c>
      <c r="G4993" s="77" t="s">
        <v>10748</v>
      </c>
      <c r="I4993"/>
      <c r="L4993" s="83"/>
    </row>
    <row r="4994" spans="1:12" x14ac:dyDescent="0.3">
      <c r="A4994" s="77" t="s">
        <v>10750</v>
      </c>
      <c r="B4994" s="77" t="s">
        <v>10751</v>
      </c>
      <c r="C4994" s="77" t="s">
        <v>729</v>
      </c>
      <c r="D4994" s="79"/>
      <c r="F4994" s="77" t="s">
        <v>729</v>
      </c>
      <c r="G4994" s="77" t="s">
        <v>10750</v>
      </c>
      <c r="I4994"/>
      <c r="L4994" s="83"/>
    </row>
    <row r="4995" spans="1:12" x14ac:dyDescent="0.3">
      <c r="A4995" s="77" t="s">
        <v>10752</v>
      </c>
      <c r="B4995" s="77" t="s">
        <v>10753</v>
      </c>
      <c r="C4995" s="77" t="s">
        <v>758</v>
      </c>
      <c r="D4995" s="79"/>
      <c r="F4995" s="77" t="s">
        <v>758</v>
      </c>
      <c r="G4995" s="77" t="s">
        <v>10752</v>
      </c>
      <c r="I4995"/>
      <c r="L4995" s="83"/>
    </row>
    <row r="4996" spans="1:12" x14ac:dyDescent="0.3">
      <c r="A4996" s="77" t="s">
        <v>10754</v>
      </c>
      <c r="B4996" s="77" t="s">
        <v>10755</v>
      </c>
      <c r="C4996" s="77" t="s">
        <v>666</v>
      </c>
      <c r="D4996" s="79"/>
      <c r="F4996" s="77" t="s">
        <v>666</v>
      </c>
      <c r="G4996" s="77" t="s">
        <v>10754</v>
      </c>
      <c r="I4996"/>
      <c r="L4996" s="83"/>
    </row>
    <row r="4997" spans="1:12" x14ac:dyDescent="0.3">
      <c r="A4997" s="77" t="s">
        <v>10756</v>
      </c>
      <c r="B4997" s="77" t="s">
        <v>10757</v>
      </c>
      <c r="C4997" s="77" t="s">
        <v>856</v>
      </c>
      <c r="D4997" s="79"/>
      <c r="F4997" s="77" t="s">
        <v>856</v>
      </c>
      <c r="G4997" s="77" t="s">
        <v>10756</v>
      </c>
      <c r="I4997"/>
      <c r="L4997" s="83"/>
    </row>
    <row r="4998" spans="1:12" x14ac:dyDescent="0.3">
      <c r="A4998" s="77" t="s">
        <v>10758</v>
      </c>
      <c r="B4998" s="77" t="s">
        <v>10759</v>
      </c>
      <c r="C4998" s="77" t="s">
        <v>856</v>
      </c>
      <c r="D4998" s="79"/>
      <c r="F4998" s="77" t="s">
        <v>856</v>
      </c>
      <c r="G4998" s="77" t="s">
        <v>10758</v>
      </c>
      <c r="I4998"/>
      <c r="L4998" s="83"/>
    </row>
    <row r="4999" spans="1:12" x14ac:dyDescent="0.3">
      <c r="A4999" s="77" t="s">
        <v>10760</v>
      </c>
      <c r="B4999" s="77" t="s">
        <v>10761</v>
      </c>
      <c r="C4999" s="77" t="s">
        <v>732</v>
      </c>
      <c r="D4999" s="79"/>
      <c r="F4999" s="77" t="s">
        <v>732</v>
      </c>
      <c r="G4999" s="77" t="s">
        <v>10760</v>
      </c>
      <c r="I4999"/>
      <c r="L4999" s="83"/>
    </row>
    <row r="5000" spans="1:12" x14ac:dyDescent="0.3">
      <c r="A5000" s="77" t="s">
        <v>10762</v>
      </c>
      <c r="B5000" s="77" t="s">
        <v>10763</v>
      </c>
      <c r="C5000" s="77" t="s">
        <v>719</v>
      </c>
      <c r="D5000" s="79"/>
      <c r="F5000" s="77" t="s">
        <v>719</v>
      </c>
      <c r="G5000" s="77" t="s">
        <v>10762</v>
      </c>
      <c r="I5000"/>
      <c r="L5000" s="83"/>
    </row>
    <row r="5001" spans="1:12" x14ac:dyDescent="0.3">
      <c r="A5001" s="77" t="s">
        <v>10764</v>
      </c>
      <c r="B5001" s="77" t="s">
        <v>10765</v>
      </c>
      <c r="C5001" s="77" t="s">
        <v>714</v>
      </c>
      <c r="D5001" s="79"/>
      <c r="F5001" s="77" t="s">
        <v>714</v>
      </c>
      <c r="G5001" s="77" t="s">
        <v>10764</v>
      </c>
      <c r="I5001"/>
      <c r="L5001" s="83"/>
    </row>
    <row r="5002" spans="1:12" x14ac:dyDescent="0.3">
      <c r="A5002" s="77" t="s">
        <v>10766</v>
      </c>
      <c r="B5002" s="77" t="s">
        <v>10767</v>
      </c>
      <c r="C5002" s="77" t="s">
        <v>953</v>
      </c>
      <c r="D5002" s="79"/>
      <c r="F5002" s="77" t="s">
        <v>953</v>
      </c>
      <c r="G5002" s="77" t="s">
        <v>10766</v>
      </c>
      <c r="I5002"/>
      <c r="L5002" s="83"/>
    </row>
    <row r="5003" spans="1:12" x14ac:dyDescent="0.3">
      <c r="A5003" s="77" t="s">
        <v>10768</v>
      </c>
      <c r="B5003" s="77" t="s">
        <v>10769</v>
      </c>
      <c r="C5003" s="77" t="s">
        <v>732</v>
      </c>
      <c r="D5003" s="79"/>
      <c r="F5003" s="77" t="s">
        <v>732</v>
      </c>
      <c r="G5003" s="77" t="s">
        <v>10768</v>
      </c>
      <c r="I5003"/>
      <c r="L5003" s="83"/>
    </row>
    <row r="5004" spans="1:12" x14ac:dyDescent="0.3">
      <c r="A5004" s="77" t="s">
        <v>10770</v>
      </c>
      <c r="B5004" s="77" t="s">
        <v>10771</v>
      </c>
      <c r="C5004" s="77" t="s">
        <v>725</v>
      </c>
      <c r="D5004" s="79"/>
      <c r="F5004" s="77" t="s">
        <v>725</v>
      </c>
      <c r="G5004" s="77" t="s">
        <v>10770</v>
      </c>
      <c r="I5004"/>
      <c r="L5004" s="83"/>
    </row>
    <row r="5005" spans="1:12" x14ac:dyDescent="0.3">
      <c r="A5005" s="77" t="s">
        <v>10772</v>
      </c>
      <c r="B5005" s="77" t="s">
        <v>10773</v>
      </c>
      <c r="C5005" s="77" t="s">
        <v>707</v>
      </c>
      <c r="D5005" s="79"/>
      <c r="F5005" s="77" t="s">
        <v>707</v>
      </c>
      <c r="G5005" s="77" t="s">
        <v>10772</v>
      </c>
      <c r="I5005"/>
      <c r="L5005" s="83"/>
    </row>
    <row r="5006" spans="1:12" x14ac:dyDescent="0.3">
      <c r="A5006" s="77" t="s">
        <v>10774</v>
      </c>
      <c r="B5006" s="77" t="s">
        <v>10775</v>
      </c>
      <c r="C5006" s="77" t="s">
        <v>809</v>
      </c>
      <c r="D5006" s="79"/>
      <c r="F5006" s="77" t="s">
        <v>809</v>
      </c>
      <c r="G5006" s="77" t="s">
        <v>10774</v>
      </c>
      <c r="I5006"/>
      <c r="L5006" s="83"/>
    </row>
    <row r="5007" spans="1:12" x14ac:dyDescent="0.3">
      <c r="A5007" s="77" t="s">
        <v>10776</v>
      </c>
      <c r="B5007" s="77" t="s">
        <v>10777</v>
      </c>
      <c r="C5007" s="77" t="s">
        <v>746</v>
      </c>
      <c r="D5007" s="79"/>
      <c r="F5007" s="77" t="s">
        <v>746</v>
      </c>
      <c r="G5007" s="77" t="s">
        <v>10776</v>
      </c>
      <c r="I5007"/>
      <c r="L5007" s="83"/>
    </row>
    <row r="5008" spans="1:12" x14ac:dyDescent="0.3">
      <c r="A5008" s="77" t="s">
        <v>10778</v>
      </c>
      <c r="B5008" s="77" t="s">
        <v>10779</v>
      </c>
      <c r="C5008" s="77" t="s">
        <v>925</v>
      </c>
      <c r="D5008" s="79"/>
      <c r="F5008" s="77" t="s">
        <v>925</v>
      </c>
      <c r="G5008" s="77" t="s">
        <v>10778</v>
      </c>
      <c r="I5008"/>
      <c r="L5008" s="83"/>
    </row>
    <row r="5009" spans="1:12" x14ac:dyDescent="0.3">
      <c r="A5009" s="77" t="s">
        <v>10780</v>
      </c>
      <c r="B5009" s="77" t="s">
        <v>10781</v>
      </c>
      <c r="C5009" s="77" t="s">
        <v>714</v>
      </c>
      <c r="D5009" s="79"/>
      <c r="F5009" s="77" t="s">
        <v>714</v>
      </c>
      <c r="G5009" s="77" t="s">
        <v>10780</v>
      </c>
      <c r="I5009"/>
      <c r="L5009" s="83"/>
    </row>
    <row r="5010" spans="1:12" x14ac:dyDescent="0.3">
      <c r="A5010" s="77" t="s">
        <v>10782</v>
      </c>
      <c r="B5010" s="77" t="s">
        <v>10783</v>
      </c>
      <c r="C5010" s="77" t="s">
        <v>674</v>
      </c>
      <c r="D5010" s="79"/>
      <c r="F5010" s="77" t="s">
        <v>674</v>
      </c>
      <c r="G5010" s="77" t="s">
        <v>10782</v>
      </c>
      <c r="I5010"/>
      <c r="L5010" s="83"/>
    </row>
    <row r="5011" spans="1:12" x14ac:dyDescent="0.3">
      <c r="A5011" s="77" t="s">
        <v>10784</v>
      </c>
      <c r="B5011" s="77" t="s">
        <v>10785</v>
      </c>
      <c r="C5011" s="77" t="s">
        <v>699</v>
      </c>
      <c r="D5011" s="79"/>
      <c r="F5011" s="77" t="s">
        <v>699</v>
      </c>
      <c r="G5011" s="77" t="s">
        <v>10784</v>
      </c>
      <c r="I5011"/>
      <c r="L5011" s="83"/>
    </row>
    <row r="5012" spans="1:12" x14ac:dyDescent="0.3">
      <c r="A5012" s="77" t="s">
        <v>10786</v>
      </c>
      <c r="B5012" s="77" t="s">
        <v>10787</v>
      </c>
      <c r="C5012" s="77" t="s">
        <v>719</v>
      </c>
      <c r="D5012" s="79"/>
      <c r="F5012" s="77" t="s">
        <v>719</v>
      </c>
      <c r="G5012" s="77" t="s">
        <v>10786</v>
      </c>
      <c r="I5012"/>
      <c r="L5012" s="83"/>
    </row>
    <row r="5013" spans="1:12" x14ac:dyDescent="0.3">
      <c r="A5013" s="77" t="s">
        <v>10788</v>
      </c>
      <c r="B5013" s="77" t="s">
        <v>10789</v>
      </c>
      <c r="C5013" s="77" t="s">
        <v>729</v>
      </c>
      <c r="D5013" s="79"/>
      <c r="F5013" s="77" t="s">
        <v>729</v>
      </c>
      <c r="G5013" s="77" t="s">
        <v>10788</v>
      </c>
      <c r="I5013"/>
      <c r="L5013" s="83"/>
    </row>
    <row r="5014" spans="1:12" x14ac:dyDescent="0.3">
      <c r="A5014" s="77" t="s">
        <v>10790</v>
      </c>
      <c r="B5014" s="77" t="s">
        <v>10791</v>
      </c>
      <c r="C5014" s="77" t="s">
        <v>729</v>
      </c>
      <c r="D5014" s="79"/>
      <c r="F5014" s="77" t="s">
        <v>729</v>
      </c>
      <c r="G5014" s="77" t="s">
        <v>10790</v>
      </c>
      <c r="I5014"/>
      <c r="L5014" s="83"/>
    </row>
    <row r="5015" spans="1:12" x14ac:dyDescent="0.3">
      <c r="A5015" s="77" t="s">
        <v>10792</v>
      </c>
      <c r="B5015" s="77" t="s">
        <v>10793</v>
      </c>
      <c r="C5015" s="77" t="s">
        <v>707</v>
      </c>
      <c r="D5015" s="79"/>
      <c r="F5015" s="77" t="s">
        <v>707</v>
      </c>
      <c r="G5015" s="77" t="s">
        <v>10792</v>
      </c>
      <c r="I5015"/>
      <c r="L5015" s="83"/>
    </row>
    <row r="5016" spans="1:12" x14ac:dyDescent="0.3">
      <c r="A5016" s="77" t="s">
        <v>10794</v>
      </c>
      <c r="B5016" s="77" t="s">
        <v>10795</v>
      </c>
      <c r="C5016" s="77" t="s">
        <v>833</v>
      </c>
      <c r="D5016" s="79"/>
      <c r="F5016" s="77" t="s">
        <v>833</v>
      </c>
      <c r="G5016" s="77" t="s">
        <v>10794</v>
      </c>
      <c r="I5016"/>
      <c r="L5016" s="83"/>
    </row>
    <row r="5017" spans="1:12" x14ac:dyDescent="0.3">
      <c r="A5017" s="77" t="s">
        <v>10796</v>
      </c>
      <c r="B5017" s="77" t="s">
        <v>10797</v>
      </c>
      <c r="C5017" s="77" t="s">
        <v>934</v>
      </c>
      <c r="D5017" s="79"/>
      <c r="F5017" s="77" t="s">
        <v>934</v>
      </c>
      <c r="G5017" s="77" t="s">
        <v>10796</v>
      </c>
      <c r="I5017"/>
      <c r="L5017" s="83"/>
    </row>
    <row r="5018" spans="1:12" x14ac:dyDescent="0.3">
      <c r="A5018" s="77" t="s">
        <v>10798</v>
      </c>
      <c r="B5018" s="77" t="s">
        <v>10799</v>
      </c>
      <c r="C5018" s="77" t="s">
        <v>934</v>
      </c>
      <c r="D5018" s="79"/>
      <c r="F5018" s="77" t="s">
        <v>934</v>
      </c>
      <c r="G5018" s="77" t="s">
        <v>10798</v>
      </c>
      <c r="I5018"/>
      <c r="L5018" s="83"/>
    </row>
    <row r="5019" spans="1:12" x14ac:dyDescent="0.3">
      <c r="A5019" s="77" t="s">
        <v>10800</v>
      </c>
      <c r="B5019" s="77" t="s">
        <v>10801</v>
      </c>
      <c r="C5019" s="77" t="s">
        <v>739</v>
      </c>
      <c r="D5019" s="79"/>
      <c r="F5019" s="77" t="s">
        <v>739</v>
      </c>
      <c r="G5019" s="77" t="s">
        <v>10800</v>
      </c>
      <c r="I5019"/>
      <c r="L5019" s="83"/>
    </row>
    <row r="5020" spans="1:12" x14ac:dyDescent="0.3">
      <c r="A5020" s="77" t="s">
        <v>10802</v>
      </c>
      <c r="B5020" s="77" t="s">
        <v>10803</v>
      </c>
      <c r="C5020" s="77" t="s">
        <v>876</v>
      </c>
      <c r="D5020" s="79"/>
      <c r="F5020" s="77" t="s">
        <v>876</v>
      </c>
      <c r="G5020" s="77" t="s">
        <v>10802</v>
      </c>
      <c r="I5020"/>
      <c r="L5020" s="83"/>
    </row>
    <row r="5021" spans="1:12" x14ac:dyDescent="0.3">
      <c r="A5021" s="77" t="s">
        <v>10804</v>
      </c>
      <c r="B5021" s="77" t="s">
        <v>10805</v>
      </c>
      <c r="C5021" s="77" t="s">
        <v>885</v>
      </c>
      <c r="D5021" s="79"/>
      <c r="F5021" s="77" t="s">
        <v>885</v>
      </c>
      <c r="G5021" s="77" t="s">
        <v>10804</v>
      </c>
      <c r="I5021"/>
      <c r="L5021" s="83"/>
    </row>
    <row r="5022" spans="1:12" x14ac:dyDescent="0.3">
      <c r="A5022" s="77" t="s">
        <v>10806</v>
      </c>
      <c r="B5022" s="77" t="s">
        <v>10807</v>
      </c>
      <c r="C5022" s="77" t="s">
        <v>740</v>
      </c>
      <c r="D5022" s="79"/>
      <c r="F5022" s="77" t="s">
        <v>740</v>
      </c>
      <c r="G5022" s="77" t="s">
        <v>10806</v>
      </c>
      <c r="I5022"/>
      <c r="L5022" s="83"/>
    </row>
    <row r="5023" spans="1:12" x14ac:dyDescent="0.3">
      <c r="A5023" s="77" t="s">
        <v>10808</v>
      </c>
      <c r="B5023" s="77" t="s">
        <v>10809</v>
      </c>
      <c r="C5023" s="77" t="s">
        <v>856</v>
      </c>
      <c r="D5023" s="79"/>
      <c r="F5023" s="77" t="s">
        <v>856</v>
      </c>
      <c r="G5023" s="77" t="s">
        <v>10808</v>
      </c>
      <c r="I5023"/>
      <c r="L5023" s="83"/>
    </row>
    <row r="5024" spans="1:12" x14ac:dyDescent="0.3">
      <c r="A5024" s="77" t="s">
        <v>10810</v>
      </c>
      <c r="B5024" s="77" t="s">
        <v>10811</v>
      </c>
      <c r="C5024" s="77" t="s">
        <v>707</v>
      </c>
      <c r="D5024" s="79"/>
      <c r="F5024" s="77" t="s">
        <v>707</v>
      </c>
      <c r="G5024" s="77" t="s">
        <v>10810</v>
      </c>
      <c r="I5024"/>
      <c r="L5024" s="83"/>
    </row>
    <row r="5025" spans="1:12" x14ac:dyDescent="0.3">
      <c r="A5025" s="77" t="s">
        <v>10812</v>
      </c>
      <c r="B5025" s="77" t="s">
        <v>10813</v>
      </c>
      <c r="C5025" s="77" t="s">
        <v>863</v>
      </c>
      <c r="D5025" s="79"/>
      <c r="F5025" s="77" t="s">
        <v>863</v>
      </c>
      <c r="G5025" s="77" t="s">
        <v>10812</v>
      </c>
      <c r="I5025"/>
      <c r="L5025" s="83"/>
    </row>
    <row r="5026" spans="1:12" x14ac:dyDescent="0.3">
      <c r="A5026" s="77" t="s">
        <v>10814</v>
      </c>
      <c r="B5026" s="77" t="s">
        <v>10815</v>
      </c>
      <c r="C5026" s="77" t="s">
        <v>868</v>
      </c>
      <c r="D5026" s="79"/>
      <c r="F5026" s="77" t="s">
        <v>868</v>
      </c>
      <c r="G5026" s="77" t="s">
        <v>10814</v>
      </c>
      <c r="I5026"/>
      <c r="L5026" s="83"/>
    </row>
    <row r="5027" spans="1:12" x14ac:dyDescent="0.3">
      <c r="A5027" s="77" t="s">
        <v>10816</v>
      </c>
      <c r="B5027" s="77" t="s">
        <v>10817</v>
      </c>
      <c r="C5027" s="77" t="s">
        <v>758</v>
      </c>
      <c r="D5027" s="79"/>
      <c r="F5027" s="77" t="s">
        <v>758</v>
      </c>
      <c r="G5027" s="77" t="s">
        <v>10816</v>
      </c>
      <c r="I5027"/>
      <c r="L5027" s="83"/>
    </row>
    <row r="5028" spans="1:12" x14ac:dyDescent="0.3">
      <c r="A5028" s="77" t="s">
        <v>10818</v>
      </c>
      <c r="B5028" s="77" t="s">
        <v>10819</v>
      </c>
      <c r="C5028" s="77" t="s">
        <v>702</v>
      </c>
      <c r="D5028" s="79"/>
      <c r="F5028" s="77" t="s">
        <v>702</v>
      </c>
      <c r="G5028" s="77" t="s">
        <v>10818</v>
      </c>
      <c r="I5028"/>
      <c r="L5028" s="83"/>
    </row>
    <row r="5029" spans="1:12" x14ac:dyDescent="0.3">
      <c r="A5029" s="77" t="s">
        <v>10820</v>
      </c>
      <c r="B5029" s="77" t="s">
        <v>10821</v>
      </c>
      <c r="C5029" s="77" t="s">
        <v>926</v>
      </c>
      <c r="D5029" s="79"/>
      <c r="F5029" s="77" t="s">
        <v>926</v>
      </c>
      <c r="G5029" s="77" t="s">
        <v>10820</v>
      </c>
      <c r="I5029"/>
      <c r="L5029" s="83"/>
    </row>
    <row r="5030" spans="1:12" x14ac:dyDescent="0.3">
      <c r="A5030" s="77" t="s">
        <v>10822</v>
      </c>
      <c r="B5030" s="77" t="s">
        <v>10823</v>
      </c>
      <c r="C5030" s="77" t="s">
        <v>925</v>
      </c>
      <c r="D5030" s="79"/>
      <c r="F5030" s="77" t="s">
        <v>925</v>
      </c>
      <c r="G5030" s="77" t="s">
        <v>10822</v>
      </c>
      <c r="I5030"/>
      <c r="L5030" s="83"/>
    </row>
    <row r="5031" spans="1:12" x14ac:dyDescent="0.3">
      <c r="A5031" s="77" t="s">
        <v>10824</v>
      </c>
      <c r="B5031" s="77" t="s">
        <v>10825</v>
      </c>
      <c r="C5031" s="77" t="s">
        <v>729</v>
      </c>
      <c r="D5031" s="79"/>
      <c r="F5031" s="77" t="s">
        <v>729</v>
      </c>
      <c r="G5031" s="77" t="s">
        <v>10824</v>
      </c>
      <c r="I5031"/>
      <c r="L5031" s="83"/>
    </row>
    <row r="5032" spans="1:12" x14ac:dyDescent="0.3">
      <c r="A5032" s="77" t="s">
        <v>10826</v>
      </c>
      <c r="B5032" s="77" t="s">
        <v>10827</v>
      </c>
      <c r="C5032" s="77" t="s">
        <v>850</v>
      </c>
      <c r="D5032" s="79"/>
      <c r="F5032" s="77" t="s">
        <v>850</v>
      </c>
      <c r="G5032" s="77" t="s">
        <v>10826</v>
      </c>
      <c r="I5032"/>
      <c r="L5032" s="83"/>
    </row>
    <row r="5033" spans="1:12" x14ac:dyDescent="0.3">
      <c r="A5033" s="77" t="s">
        <v>10828</v>
      </c>
      <c r="B5033" s="77" t="s">
        <v>10829</v>
      </c>
      <c r="C5033" s="77" t="s">
        <v>783</v>
      </c>
      <c r="D5033" s="79"/>
      <c r="F5033" s="77" t="s">
        <v>783</v>
      </c>
      <c r="G5033" s="77" t="s">
        <v>10828</v>
      </c>
      <c r="I5033"/>
      <c r="L5033" s="83"/>
    </row>
    <row r="5034" spans="1:12" x14ac:dyDescent="0.3">
      <c r="A5034" s="77" t="s">
        <v>10830</v>
      </c>
      <c r="B5034" s="77" t="s">
        <v>10831</v>
      </c>
      <c r="C5034" s="77" t="s">
        <v>746</v>
      </c>
      <c r="D5034" s="79"/>
      <c r="F5034" s="77" t="s">
        <v>746</v>
      </c>
      <c r="G5034" s="77" t="s">
        <v>10830</v>
      </c>
      <c r="I5034"/>
      <c r="L5034" s="83"/>
    </row>
    <row r="5035" spans="1:12" x14ac:dyDescent="0.3">
      <c r="A5035" s="77" t="s">
        <v>10832</v>
      </c>
      <c r="B5035" s="77" t="s">
        <v>10833</v>
      </c>
      <c r="C5035" s="77" t="s">
        <v>767</v>
      </c>
      <c r="D5035" s="79"/>
      <c r="F5035" s="77" t="s">
        <v>767</v>
      </c>
      <c r="G5035" s="77" t="s">
        <v>10832</v>
      </c>
      <c r="I5035"/>
      <c r="L5035" s="83"/>
    </row>
    <row r="5036" spans="1:12" x14ac:dyDescent="0.3">
      <c r="A5036" s="77" t="s">
        <v>10834</v>
      </c>
      <c r="B5036" s="77" t="s">
        <v>10835</v>
      </c>
      <c r="C5036" s="77" t="s">
        <v>863</v>
      </c>
      <c r="D5036" s="79"/>
      <c r="F5036" s="77" t="s">
        <v>863</v>
      </c>
      <c r="G5036" s="77" t="s">
        <v>10834</v>
      </c>
      <c r="I5036"/>
      <c r="L5036" s="83"/>
    </row>
    <row r="5037" spans="1:12" x14ac:dyDescent="0.3">
      <c r="A5037" s="77" t="s">
        <v>10836</v>
      </c>
      <c r="B5037" s="77" t="s">
        <v>10837</v>
      </c>
      <c r="C5037" s="77" t="s">
        <v>840</v>
      </c>
      <c r="D5037" s="79"/>
      <c r="F5037" s="77" t="s">
        <v>840</v>
      </c>
      <c r="G5037" s="77" t="s">
        <v>10836</v>
      </c>
      <c r="I5037"/>
      <c r="L5037" s="83"/>
    </row>
    <row r="5038" spans="1:12" x14ac:dyDescent="0.3">
      <c r="A5038" s="77" t="s">
        <v>10838</v>
      </c>
      <c r="B5038" s="77" t="s">
        <v>10839</v>
      </c>
      <c r="C5038" s="77" t="s">
        <v>893</v>
      </c>
      <c r="D5038" s="79"/>
      <c r="F5038" s="77" t="s">
        <v>893</v>
      </c>
      <c r="G5038" s="77" t="s">
        <v>10838</v>
      </c>
      <c r="I5038"/>
      <c r="L5038" s="83"/>
    </row>
    <row r="5039" spans="1:12" x14ac:dyDescent="0.3">
      <c r="A5039" s="77" t="s">
        <v>10840</v>
      </c>
      <c r="B5039" s="77" t="s">
        <v>10841</v>
      </c>
      <c r="C5039" s="77" t="s">
        <v>757</v>
      </c>
      <c r="D5039" s="79"/>
      <c r="F5039" s="77" t="s">
        <v>757</v>
      </c>
      <c r="G5039" s="77" t="s">
        <v>10840</v>
      </c>
      <c r="I5039"/>
      <c r="L5039" s="83"/>
    </row>
    <row r="5040" spans="1:12" x14ac:dyDescent="0.3">
      <c r="A5040" s="77" t="s">
        <v>10842</v>
      </c>
      <c r="B5040" s="77" t="s">
        <v>10843</v>
      </c>
      <c r="C5040" s="77" t="s">
        <v>846</v>
      </c>
      <c r="D5040" s="79"/>
      <c r="F5040" s="77" t="s">
        <v>846</v>
      </c>
      <c r="G5040" s="77" t="s">
        <v>10842</v>
      </c>
      <c r="I5040"/>
      <c r="L5040" s="83"/>
    </row>
    <row r="5041" spans="1:12" x14ac:dyDescent="0.3">
      <c r="A5041" s="77" t="s">
        <v>10844</v>
      </c>
      <c r="B5041" s="77" t="s">
        <v>10845</v>
      </c>
      <c r="C5041" s="77" t="s">
        <v>767</v>
      </c>
      <c r="D5041" s="79"/>
      <c r="F5041" s="77" t="s">
        <v>767</v>
      </c>
      <c r="G5041" s="77" t="s">
        <v>10844</v>
      </c>
      <c r="I5041"/>
      <c r="L5041" s="83"/>
    </row>
    <row r="5042" spans="1:12" x14ac:dyDescent="0.3">
      <c r="A5042" s="77" t="s">
        <v>10846</v>
      </c>
      <c r="B5042" s="77" t="s">
        <v>10847</v>
      </c>
      <c r="C5042" s="77" t="s">
        <v>850</v>
      </c>
      <c r="D5042" s="79"/>
      <c r="F5042" s="77" t="s">
        <v>850</v>
      </c>
      <c r="G5042" s="77" t="s">
        <v>10846</v>
      </c>
      <c r="I5042"/>
      <c r="L5042" s="83"/>
    </row>
    <row r="5043" spans="1:12" x14ac:dyDescent="0.3">
      <c r="A5043" s="77" t="s">
        <v>10848</v>
      </c>
      <c r="B5043" s="77" t="s">
        <v>10849</v>
      </c>
      <c r="C5043" s="77" t="s">
        <v>931</v>
      </c>
      <c r="D5043" s="79"/>
      <c r="F5043" s="77" t="s">
        <v>931</v>
      </c>
      <c r="G5043" s="77" t="s">
        <v>10848</v>
      </c>
      <c r="I5043"/>
      <c r="L5043" s="83"/>
    </row>
    <row r="5044" spans="1:12" x14ac:dyDescent="0.3">
      <c r="A5044" s="77" t="s">
        <v>10850</v>
      </c>
      <c r="B5044" s="77" t="s">
        <v>10851</v>
      </c>
      <c r="C5044" s="77" t="s">
        <v>743</v>
      </c>
      <c r="D5044" s="79"/>
      <c r="F5044" s="77" t="s">
        <v>743</v>
      </c>
      <c r="G5044" s="77" t="s">
        <v>10850</v>
      </c>
      <c r="I5044"/>
      <c r="L5044" s="83"/>
    </row>
    <row r="5045" spans="1:12" x14ac:dyDescent="0.3">
      <c r="A5045" s="77" t="s">
        <v>10852</v>
      </c>
      <c r="B5045" s="77" t="s">
        <v>10853</v>
      </c>
      <c r="C5045" s="77" t="s">
        <v>667</v>
      </c>
      <c r="D5045" s="79"/>
      <c r="F5045" s="77" t="s">
        <v>667</v>
      </c>
      <c r="G5045" s="77" t="s">
        <v>10852</v>
      </c>
      <c r="I5045"/>
      <c r="L5045" s="83"/>
    </row>
    <row r="5046" spans="1:12" x14ac:dyDescent="0.3">
      <c r="A5046" s="77" t="s">
        <v>10854</v>
      </c>
      <c r="B5046" s="77" t="s">
        <v>10855</v>
      </c>
      <c r="C5046" s="77" t="s">
        <v>925</v>
      </c>
      <c r="D5046" s="79"/>
      <c r="F5046" s="77" t="s">
        <v>925</v>
      </c>
      <c r="G5046" s="77" t="s">
        <v>10854</v>
      </c>
      <c r="I5046"/>
      <c r="L5046" s="83"/>
    </row>
    <row r="5047" spans="1:12" x14ac:dyDescent="0.3">
      <c r="A5047" s="77" t="s">
        <v>10856</v>
      </c>
      <c r="B5047" s="77" t="s">
        <v>10857</v>
      </c>
      <c r="C5047" s="77" t="s">
        <v>782</v>
      </c>
      <c r="D5047" s="79"/>
      <c r="F5047" s="77" t="s">
        <v>782</v>
      </c>
      <c r="G5047" s="77" t="s">
        <v>10856</v>
      </c>
      <c r="I5047"/>
      <c r="L5047" s="83"/>
    </row>
    <row r="5048" spans="1:12" x14ac:dyDescent="0.3">
      <c r="A5048" s="77" t="s">
        <v>10858</v>
      </c>
      <c r="B5048" s="77" t="s">
        <v>10859</v>
      </c>
      <c r="C5048" s="77" t="s">
        <v>682</v>
      </c>
      <c r="D5048" s="79"/>
      <c r="F5048" s="77" t="s">
        <v>682</v>
      </c>
      <c r="G5048" s="77" t="s">
        <v>10858</v>
      </c>
      <c r="I5048"/>
      <c r="L5048" s="83"/>
    </row>
    <row r="5049" spans="1:12" x14ac:dyDescent="0.3">
      <c r="A5049" s="77" t="s">
        <v>10860</v>
      </c>
      <c r="B5049" s="77" t="s">
        <v>10861</v>
      </c>
      <c r="C5049" s="77" t="s">
        <v>846</v>
      </c>
      <c r="D5049" s="79"/>
      <c r="F5049" s="77" t="s">
        <v>846</v>
      </c>
      <c r="G5049" s="77" t="s">
        <v>10860</v>
      </c>
      <c r="I5049"/>
      <c r="L5049" s="83"/>
    </row>
    <row r="5050" spans="1:12" x14ac:dyDescent="0.3">
      <c r="A5050" s="77" t="s">
        <v>10862</v>
      </c>
      <c r="B5050" s="77" t="s">
        <v>10863</v>
      </c>
      <c r="C5050" s="77" t="s">
        <v>683</v>
      </c>
      <c r="D5050" s="79"/>
      <c r="F5050" s="77" t="s">
        <v>683</v>
      </c>
      <c r="G5050" s="77" t="s">
        <v>10862</v>
      </c>
      <c r="I5050"/>
      <c r="L5050" s="83"/>
    </row>
    <row r="5051" spans="1:12" x14ac:dyDescent="0.3">
      <c r="A5051" s="77" t="s">
        <v>10864</v>
      </c>
      <c r="B5051" s="77" t="s">
        <v>10865</v>
      </c>
      <c r="C5051" s="77" t="s">
        <v>746</v>
      </c>
      <c r="D5051" s="79"/>
      <c r="F5051" s="77" t="s">
        <v>746</v>
      </c>
      <c r="G5051" s="77" t="s">
        <v>10864</v>
      </c>
      <c r="I5051"/>
      <c r="L5051" s="83"/>
    </row>
    <row r="5052" spans="1:12" x14ac:dyDescent="0.3">
      <c r="A5052" s="77" t="s">
        <v>10866</v>
      </c>
      <c r="B5052" s="77" t="s">
        <v>10867</v>
      </c>
      <c r="C5052" s="77" t="s">
        <v>703</v>
      </c>
      <c r="D5052" s="79"/>
      <c r="F5052" s="77" t="s">
        <v>703</v>
      </c>
      <c r="G5052" s="77" t="s">
        <v>10866</v>
      </c>
      <c r="I5052"/>
      <c r="L5052" s="83"/>
    </row>
    <row r="5053" spans="1:12" x14ac:dyDescent="0.3">
      <c r="A5053" s="77" t="s">
        <v>10868</v>
      </c>
      <c r="B5053" s="77" t="s">
        <v>10869</v>
      </c>
      <c r="C5053" s="77" t="s">
        <v>840</v>
      </c>
      <c r="D5053" s="79"/>
      <c r="F5053" s="77" t="s">
        <v>840</v>
      </c>
      <c r="G5053" s="77" t="s">
        <v>10868</v>
      </c>
      <c r="I5053"/>
      <c r="L5053" s="83"/>
    </row>
    <row r="5054" spans="1:12" x14ac:dyDescent="0.3">
      <c r="A5054" s="77" t="s">
        <v>10870</v>
      </c>
      <c r="B5054" s="77" t="s">
        <v>10871</v>
      </c>
      <c r="C5054" s="77" t="s">
        <v>746</v>
      </c>
      <c r="D5054" s="79"/>
      <c r="F5054" s="77" t="s">
        <v>746</v>
      </c>
      <c r="G5054" s="77" t="s">
        <v>10870</v>
      </c>
      <c r="I5054"/>
      <c r="L5054" s="83"/>
    </row>
    <row r="5055" spans="1:12" x14ac:dyDescent="0.3">
      <c r="A5055" s="77" t="s">
        <v>10872</v>
      </c>
      <c r="B5055" s="77" t="s">
        <v>10873</v>
      </c>
      <c r="C5055" s="77" t="s">
        <v>732</v>
      </c>
      <c r="D5055" s="79"/>
      <c r="F5055" s="77" t="s">
        <v>732</v>
      </c>
      <c r="G5055" s="77" t="s">
        <v>10872</v>
      </c>
      <c r="I5055"/>
      <c r="L5055" s="83"/>
    </row>
    <row r="5056" spans="1:12" x14ac:dyDescent="0.3">
      <c r="A5056" s="77" t="s">
        <v>10874</v>
      </c>
      <c r="B5056" s="77" t="s">
        <v>10875</v>
      </c>
      <c r="C5056" s="77" t="s">
        <v>707</v>
      </c>
      <c r="D5056" s="79"/>
      <c r="F5056" s="77" t="s">
        <v>707</v>
      </c>
      <c r="G5056" s="77" t="s">
        <v>10874</v>
      </c>
      <c r="I5056"/>
      <c r="L5056" s="83"/>
    </row>
    <row r="5057" spans="1:12" x14ac:dyDescent="0.3">
      <c r="A5057" s="77" t="s">
        <v>10876</v>
      </c>
      <c r="B5057" s="77" t="s">
        <v>10877</v>
      </c>
      <c r="C5057" s="77" t="s">
        <v>836</v>
      </c>
      <c r="D5057" s="79"/>
      <c r="F5057" s="77" t="s">
        <v>836</v>
      </c>
      <c r="G5057" s="77" t="s">
        <v>10876</v>
      </c>
      <c r="I5057"/>
      <c r="L5057" s="83"/>
    </row>
    <row r="5058" spans="1:12" x14ac:dyDescent="0.3">
      <c r="A5058" s="77" t="s">
        <v>10878</v>
      </c>
      <c r="B5058" s="77" t="s">
        <v>10879</v>
      </c>
      <c r="C5058" s="77" t="s">
        <v>940</v>
      </c>
      <c r="D5058" s="79"/>
      <c r="F5058" s="77" t="s">
        <v>940</v>
      </c>
      <c r="G5058" s="77" t="s">
        <v>10878</v>
      </c>
      <c r="I5058"/>
      <c r="L5058" s="83"/>
    </row>
    <row r="5059" spans="1:12" x14ac:dyDescent="0.3">
      <c r="A5059" s="77" t="s">
        <v>10880</v>
      </c>
      <c r="B5059" s="77" t="s">
        <v>10881</v>
      </c>
      <c r="C5059" s="77" t="s">
        <v>761</v>
      </c>
      <c r="D5059" s="79"/>
      <c r="F5059" s="77" t="s">
        <v>761</v>
      </c>
      <c r="G5059" s="77" t="s">
        <v>10880</v>
      </c>
      <c r="I5059"/>
      <c r="L5059" s="83"/>
    </row>
    <row r="5060" spans="1:12" x14ac:dyDescent="0.3">
      <c r="A5060" s="77" t="s">
        <v>10882</v>
      </c>
      <c r="B5060" s="77" t="s">
        <v>10883</v>
      </c>
      <c r="C5060" s="77" t="s">
        <v>925</v>
      </c>
      <c r="D5060" s="79"/>
      <c r="F5060" s="77" t="s">
        <v>925</v>
      </c>
      <c r="G5060" s="77" t="s">
        <v>10882</v>
      </c>
      <c r="I5060"/>
      <c r="L5060" s="83"/>
    </row>
    <row r="5061" spans="1:12" x14ac:dyDescent="0.3">
      <c r="A5061" s="77" t="s">
        <v>10884</v>
      </c>
      <c r="B5061" s="77" t="s">
        <v>10885</v>
      </c>
      <c r="C5061" s="77" t="s">
        <v>714</v>
      </c>
      <c r="D5061" s="79"/>
      <c r="F5061" s="77" t="s">
        <v>714</v>
      </c>
      <c r="G5061" s="77" t="s">
        <v>10884</v>
      </c>
      <c r="I5061"/>
      <c r="L5061" s="83"/>
    </row>
    <row r="5062" spans="1:12" x14ac:dyDescent="0.3">
      <c r="A5062" s="77" t="s">
        <v>10886</v>
      </c>
      <c r="B5062" s="77" t="s">
        <v>10887</v>
      </c>
      <c r="C5062" s="77" t="s">
        <v>868</v>
      </c>
      <c r="D5062" s="79"/>
      <c r="F5062" s="77" t="s">
        <v>868</v>
      </c>
      <c r="G5062" s="77" t="s">
        <v>10886</v>
      </c>
      <c r="I5062"/>
      <c r="L5062" s="83"/>
    </row>
    <row r="5063" spans="1:12" x14ac:dyDescent="0.3">
      <c r="A5063" s="77" t="s">
        <v>10888</v>
      </c>
      <c r="B5063" s="77" t="s">
        <v>10889</v>
      </c>
      <c r="C5063" s="77" t="s">
        <v>893</v>
      </c>
      <c r="D5063" s="79"/>
      <c r="F5063" s="77" t="s">
        <v>893</v>
      </c>
      <c r="G5063" s="77" t="s">
        <v>10888</v>
      </c>
      <c r="I5063"/>
      <c r="L5063" s="83"/>
    </row>
    <row r="5064" spans="1:12" x14ac:dyDescent="0.3">
      <c r="A5064" s="77" t="s">
        <v>10890</v>
      </c>
      <c r="B5064" s="77" t="s">
        <v>10891</v>
      </c>
      <c r="C5064" s="77" t="s">
        <v>940</v>
      </c>
      <c r="D5064" s="79"/>
      <c r="F5064" s="77" t="s">
        <v>940</v>
      </c>
      <c r="G5064" s="77" t="s">
        <v>10890</v>
      </c>
      <c r="I5064"/>
      <c r="L5064" s="83"/>
    </row>
    <row r="5065" spans="1:12" x14ac:dyDescent="0.3">
      <c r="A5065" s="77" t="s">
        <v>10892</v>
      </c>
      <c r="B5065" s="77" t="s">
        <v>10893</v>
      </c>
      <c r="C5065" s="77" t="s">
        <v>758</v>
      </c>
      <c r="D5065" s="79"/>
      <c r="F5065" s="77" t="s">
        <v>758</v>
      </c>
      <c r="G5065" s="77" t="s">
        <v>10892</v>
      </c>
      <c r="I5065"/>
      <c r="L5065" s="83"/>
    </row>
    <row r="5066" spans="1:12" x14ac:dyDescent="0.3">
      <c r="A5066" s="77" t="s">
        <v>10894</v>
      </c>
      <c r="B5066" s="77" t="s">
        <v>10895</v>
      </c>
      <c r="C5066" s="77" t="s">
        <v>761</v>
      </c>
      <c r="D5066" s="79"/>
      <c r="F5066" s="77" t="s">
        <v>761</v>
      </c>
      <c r="G5066" s="77" t="s">
        <v>10894</v>
      </c>
      <c r="I5066"/>
      <c r="L5066" s="83"/>
    </row>
    <row r="5067" spans="1:12" x14ac:dyDescent="0.3">
      <c r="A5067" s="77" t="s">
        <v>10896</v>
      </c>
      <c r="B5067" s="77" t="s">
        <v>10897</v>
      </c>
      <c r="C5067" s="77" t="s">
        <v>873</v>
      </c>
      <c r="D5067" s="79"/>
      <c r="F5067" s="77" t="s">
        <v>873</v>
      </c>
      <c r="G5067" s="77" t="s">
        <v>10896</v>
      </c>
      <c r="I5067"/>
      <c r="L5067" s="83"/>
    </row>
    <row r="5068" spans="1:12" x14ac:dyDescent="0.3">
      <c r="A5068" s="77" t="s">
        <v>10898</v>
      </c>
      <c r="B5068" s="77" t="s">
        <v>10899</v>
      </c>
      <c r="C5068" s="77" t="s">
        <v>719</v>
      </c>
      <c r="D5068" s="79"/>
      <c r="F5068" s="77" t="s">
        <v>719</v>
      </c>
      <c r="G5068" s="77" t="s">
        <v>10898</v>
      </c>
      <c r="I5068"/>
      <c r="L5068" s="83"/>
    </row>
    <row r="5069" spans="1:12" x14ac:dyDescent="0.3">
      <c r="A5069" s="77" t="s">
        <v>10900</v>
      </c>
      <c r="B5069" s="77" t="s">
        <v>10901</v>
      </c>
      <c r="C5069" s="77" t="s">
        <v>710</v>
      </c>
      <c r="D5069" s="79"/>
      <c r="F5069" s="77" t="s">
        <v>710</v>
      </c>
      <c r="G5069" s="77" t="s">
        <v>10900</v>
      </c>
      <c r="I5069"/>
      <c r="L5069" s="83"/>
    </row>
    <row r="5070" spans="1:12" x14ac:dyDescent="0.3">
      <c r="A5070" s="77" t="s">
        <v>10902</v>
      </c>
      <c r="B5070" s="77" t="s">
        <v>10903</v>
      </c>
      <c r="C5070" s="77" t="s">
        <v>940</v>
      </c>
      <c r="D5070" s="79"/>
      <c r="F5070" s="77" t="s">
        <v>940</v>
      </c>
      <c r="G5070" s="77" t="s">
        <v>10902</v>
      </c>
      <c r="I5070"/>
      <c r="L5070" s="83"/>
    </row>
    <row r="5071" spans="1:12" x14ac:dyDescent="0.3">
      <c r="A5071" s="77" t="s">
        <v>10904</v>
      </c>
      <c r="B5071" s="77" t="s">
        <v>10905</v>
      </c>
      <c r="C5071" s="77" t="s">
        <v>945</v>
      </c>
      <c r="D5071" s="79"/>
      <c r="F5071" s="77" t="s">
        <v>945</v>
      </c>
      <c r="G5071" s="77" t="s">
        <v>10904</v>
      </c>
      <c r="I5071"/>
      <c r="L5071" s="83"/>
    </row>
    <row r="5072" spans="1:12" x14ac:dyDescent="0.3">
      <c r="A5072" s="77" t="s">
        <v>10906</v>
      </c>
      <c r="B5072" s="77" t="s">
        <v>10907</v>
      </c>
      <c r="C5072" s="77" t="s">
        <v>694</v>
      </c>
      <c r="D5072" s="79"/>
      <c r="F5072" s="77" t="s">
        <v>694</v>
      </c>
      <c r="G5072" s="77" t="s">
        <v>10906</v>
      </c>
      <c r="I5072"/>
      <c r="L5072" s="83"/>
    </row>
    <row r="5073" spans="1:12" x14ac:dyDescent="0.3">
      <c r="A5073" s="77" t="s">
        <v>10908</v>
      </c>
      <c r="B5073" s="77" t="s">
        <v>10909</v>
      </c>
      <c r="C5073" s="77" t="s">
        <v>761</v>
      </c>
      <c r="D5073" s="79"/>
      <c r="F5073" s="77" t="s">
        <v>761</v>
      </c>
      <c r="G5073" s="77" t="s">
        <v>10908</v>
      </c>
      <c r="I5073"/>
      <c r="L5073" s="83"/>
    </row>
    <row r="5074" spans="1:12" x14ac:dyDescent="0.3">
      <c r="A5074" s="77" t="s">
        <v>10910</v>
      </c>
      <c r="B5074" s="77" t="s">
        <v>10911</v>
      </c>
      <c r="C5074" s="77" t="s">
        <v>719</v>
      </c>
      <c r="D5074" s="79"/>
      <c r="F5074" s="77" t="s">
        <v>719</v>
      </c>
      <c r="G5074" s="77" t="s">
        <v>10910</v>
      </c>
      <c r="I5074"/>
      <c r="L5074" s="83"/>
    </row>
    <row r="5075" spans="1:12" x14ac:dyDescent="0.3">
      <c r="A5075" s="77" t="s">
        <v>10912</v>
      </c>
      <c r="B5075" s="77" t="s">
        <v>10913</v>
      </c>
      <c r="C5075" s="77" t="s">
        <v>761</v>
      </c>
      <c r="D5075" s="79"/>
      <c r="F5075" s="77" t="s">
        <v>761</v>
      </c>
      <c r="G5075" s="77" t="s">
        <v>10912</v>
      </c>
      <c r="I5075"/>
      <c r="L5075" s="83"/>
    </row>
    <row r="5076" spans="1:12" x14ac:dyDescent="0.3">
      <c r="A5076" s="77" t="s">
        <v>10914</v>
      </c>
      <c r="B5076" s="77" t="s">
        <v>10915</v>
      </c>
      <c r="C5076" s="77" t="s">
        <v>829</v>
      </c>
      <c r="D5076" s="79"/>
      <c r="F5076" s="77" t="s">
        <v>829</v>
      </c>
      <c r="G5076" s="77" t="s">
        <v>10914</v>
      </c>
      <c r="I5076"/>
      <c r="L5076" s="83"/>
    </row>
    <row r="5077" spans="1:12" x14ac:dyDescent="0.3">
      <c r="A5077" s="77" t="s">
        <v>10916</v>
      </c>
      <c r="B5077" s="77" t="s">
        <v>10917</v>
      </c>
      <c r="C5077" s="77" t="s">
        <v>694</v>
      </c>
      <c r="D5077" s="79"/>
      <c r="F5077" s="77" t="s">
        <v>694</v>
      </c>
      <c r="G5077" s="77" t="s">
        <v>10916</v>
      </c>
      <c r="I5077"/>
      <c r="L5077" s="83"/>
    </row>
    <row r="5078" spans="1:12" x14ac:dyDescent="0.3">
      <c r="A5078" s="77" t="s">
        <v>10918</v>
      </c>
      <c r="B5078" s="77" t="s">
        <v>10919</v>
      </c>
      <c r="C5078" s="77" t="s">
        <v>782</v>
      </c>
      <c r="D5078" s="79"/>
      <c r="F5078" s="77" t="s">
        <v>782</v>
      </c>
      <c r="G5078" s="77" t="s">
        <v>10918</v>
      </c>
      <c r="I5078"/>
      <c r="L5078" s="83"/>
    </row>
    <row r="5079" spans="1:12" x14ac:dyDescent="0.3">
      <c r="A5079" s="77" t="s">
        <v>10920</v>
      </c>
      <c r="B5079" s="77" t="s">
        <v>10921</v>
      </c>
      <c r="C5079" s="77" t="s">
        <v>729</v>
      </c>
      <c r="D5079" s="79"/>
      <c r="F5079" s="77" t="s">
        <v>729</v>
      </c>
      <c r="G5079" s="77" t="s">
        <v>10920</v>
      </c>
      <c r="I5079"/>
      <c r="L5079" s="83"/>
    </row>
    <row r="5080" spans="1:12" x14ac:dyDescent="0.3">
      <c r="A5080" s="77" t="s">
        <v>10922</v>
      </c>
      <c r="B5080" s="77" t="s">
        <v>10923</v>
      </c>
      <c r="C5080" s="77" t="s">
        <v>733</v>
      </c>
      <c r="D5080" s="79"/>
      <c r="F5080" s="77" t="s">
        <v>733</v>
      </c>
      <c r="G5080" s="77" t="s">
        <v>10922</v>
      </c>
      <c r="I5080"/>
      <c r="L5080" s="83"/>
    </row>
    <row r="5081" spans="1:12" x14ac:dyDescent="0.3">
      <c r="A5081" s="77" t="s">
        <v>10924</v>
      </c>
      <c r="B5081" s="77" t="s">
        <v>10925</v>
      </c>
      <c r="C5081" s="77" t="s">
        <v>674</v>
      </c>
      <c r="D5081" s="79"/>
      <c r="F5081" s="77" t="s">
        <v>674</v>
      </c>
      <c r="G5081" s="77" t="s">
        <v>10924</v>
      </c>
      <c r="I5081"/>
      <c r="L5081" s="83"/>
    </row>
    <row r="5082" spans="1:12" x14ac:dyDescent="0.3">
      <c r="A5082" s="77" t="s">
        <v>10926</v>
      </c>
      <c r="B5082" s="77" t="s">
        <v>10927</v>
      </c>
      <c r="C5082" s="77" t="s">
        <v>868</v>
      </c>
      <c r="D5082" s="79"/>
      <c r="F5082" s="77" t="s">
        <v>868</v>
      </c>
      <c r="G5082" s="77" t="s">
        <v>10926</v>
      </c>
      <c r="I5082"/>
      <c r="L5082" s="83"/>
    </row>
    <row r="5083" spans="1:12" x14ac:dyDescent="0.3">
      <c r="A5083" s="77" t="s">
        <v>10928</v>
      </c>
      <c r="B5083" s="77" t="s">
        <v>10929</v>
      </c>
      <c r="C5083" s="77" t="s">
        <v>761</v>
      </c>
      <c r="D5083" s="79"/>
      <c r="F5083" s="77" t="s">
        <v>761</v>
      </c>
      <c r="G5083" s="77" t="s">
        <v>10928</v>
      </c>
      <c r="I5083"/>
      <c r="L5083" s="83"/>
    </row>
    <row r="5084" spans="1:12" x14ac:dyDescent="0.3">
      <c r="A5084" s="77" t="s">
        <v>10930</v>
      </c>
      <c r="B5084" s="77" t="s">
        <v>10931</v>
      </c>
      <c r="C5084" s="77" t="s">
        <v>879</v>
      </c>
      <c r="D5084" s="79"/>
      <c r="F5084" s="77" t="s">
        <v>879</v>
      </c>
      <c r="G5084" s="77" t="s">
        <v>10930</v>
      </c>
      <c r="I5084"/>
      <c r="L5084" s="83"/>
    </row>
    <row r="5085" spans="1:12" x14ac:dyDescent="0.3">
      <c r="A5085" s="77" t="s">
        <v>10932</v>
      </c>
      <c r="B5085" s="77" t="s">
        <v>10933</v>
      </c>
      <c r="C5085" s="77" t="s">
        <v>743</v>
      </c>
      <c r="D5085" s="79"/>
      <c r="F5085" s="77" t="s">
        <v>743</v>
      </c>
      <c r="G5085" s="77" t="s">
        <v>10932</v>
      </c>
      <c r="I5085"/>
      <c r="L5085" s="83"/>
    </row>
    <row r="5086" spans="1:12" x14ac:dyDescent="0.3">
      <c r="A5086" s="77" t="s">
        <v>10934</v>
      </c>
      <c r="B5086" s="77" t="s">
        <v>10935</v>
      </c>
      <c r="C5086" s="77" t="s">
        <v>671</v>
      </c>
      <c r="D5086" s="79"/>
      <c r="F5086" s="77" t="s">
        <v>671</v>
      </c>
      <c r="G5086" s="77" t="s">
        <v>10934</v>
      </c>
      <c r="I5086"/>
      <c r="L5086" s="83"/>
    </row>
    <row r="5087" spans="1:12" x14ac:dyDescent="0.3">
      <c r="A5087" s="77" t="s">
        <v>10936</v>
      </c>
      <c r="B5087" s="77" t="s">
        <v>10937</v>
      </c>
      <c r="C5087" s="77" t="s">
        <v>767</v>
      </c>
      <c r="D5087" s="79"/>
      <c r="F5087" s="77" t="s">
        <v>767</v>
      </c>
      <c r="G5087" s="77" t="s">
        <v>10936</v>
      </c>
      <c r="I5087"/>
      <c r="L5087" s="83"/>
    </row>
    <row r="5088" spans="1:12" x14ac:dyDescent="0.3">
      <c r="A5088" s="77" t="s">
        <v>10938</v>
      </c>
      <c r="B5088" s="77" t="s">
        <v>10939</v>
      </c>
      <c r="C5088" s="77" t="s">
        <v>674</v>
      </c>
      <c r="D5088" s="79"/>
      <c r="F5088" s="77" t="s">
        <v>674</v>
      </c>
      <c r="G5088" s="77" t="s">
        <v>10938</v>
      </c>
      <c r="I5088"/>
      <c r="L5088" s="83"/>
    </row>
    <row r="5089" spans="1:12" x14ac:dyDescent="0.3">
      <c r="A5089" s="77" t="s">
        <v>10940</v>
      </c>
      <c r="B5089" s="77" t="s">
        <v>10941</v>
      </c>
      <c r="C5089" s="77" t="s">
        <v>885</v>
      </c>
      <c r="D5089" s="79"/>
      <c r="F5089" s="77" t="s">
        <v>885</v>
      </c>
      <c r="G5089" s="77" t="s">
        <v>10940</v>
      </c>
      <c r="I5089"/>
      <c r="L5089" s="83"/>
    </row>
    <row r="5090" spans="1:12" x14ac:dyDescent="0.3">
      <c r="A5090" s="77" t="s">
        <v>10942</v>
      </c>
      <c r="B5090" s="77" t="s">
        <v>10943</v>
      </c>
      <c r="C5090" s="77" t="s">
        <v>671</v>
      </c>
      <c r="D5090" s="79"/>
      <c r="F5090" s="77" t="s">
        <v>671</v>
      </c>
      <c r="G5090" s="77" t="s">
        <v>10942</v>
      </c>
      <c r="I5090"/>
      <c r="L5090" s="83"/>
    </row>
    <row r="5091" spans="1:12" x14ac:dyDescent="0.3">
      <c r="A5091" s="77" t="s">
        <v>10944</v>
      </c>
      <c r="B5091" s="77" t="s">
        <v>10945</v>
      </c>
      <c r="C5091" s="77" t="s">
        <v>714</v>
      </c>
      <c r="D5091" s="79"/>
      <c r="F5091" s="77" t="s">
        <v>714</v>
      </c>
      <c r="G5091" s="77" t="s">
        <v>10944</v>
      </c>
      <c r="I5091"/>
      <c r="L5091" s="83"/>
    </row>
    <row r="5092" spans="1:12" x14ac:dyDescent="0.3">
      <c r="A5092" s="77" t="s">
        <v>10946</v>
      </c>
      <c r="B5092" s="77" t="s">
        <v>10947</v>
      </c>
      <c r="C5092" s="77" t="s">
        <v>699</v>
      </c>
      <c r="D5092" s="79"/>
      <c r="F5092" s="77" t="s">
        <v>699</v>
      </c>
      <c r="G5092" s="77" t="s">
        <v>10946</v>
      </c>
      <c r="I5092"/>
      <c r="L5092" s="83"/>
    </row>
    <row r="5093" spans="1:12" x14ac:dyDescent="0.3">
      <c r="A5093" s="77" t="s">
        <v>10948</v>
      </c>
      <c r="B5093" s="77" t="s">
        <v>10949</v>
      </c>
      <c r="C5093" s="77" t="s">
        <v>893</v>
      </c>
      <c r="D5093" s="79"/>
      <c r="F5093" s="77" t="s">
        <v>893</v>
      </c>
      <c r="G5093" s="77" t="s">
        <v>10948</v>
      </c>
      <c r="I5093"/>
      <c r="L5093" s="83"/>
    </row>
    <row r="5094" spans="1:12" x14ac:dyDescent="0.3">
      <c r="A5094" s="77" t="s">
        <v>10950</v>
      </c>
      <c r="B5094" s="77" t="s">
        <v>10951</v>
      </c>
      <c r="C5094" s="77" t="s">
        <v>791</v>
      </c>
      <c r="D5094" s="79"/>
      <c r="F5094" s="77" t="s">
        <v>791</v>
      </c>
      <c r="G5094" s="77" t="s">
        <v>10950</v>
      </c>
      <c r="I5094"/>
      <c r="L5094" s="83"/>
    </row>
    <row r="5095" spans="1:12" x14ac:dyDescent="0.3">
      <c r="A5095" s="77" t="s">
        <v>10952</v>
      </c>
      <c r="B5095" s="77" t="s">
        <v>10953</v>
      </c>
      <c r="C5095" s="77" t="s">
        <v>707</v>
      </c>
      <c r="D5095" s="79"/>
      <c r="F5095" s="77" t="s">
        <v>707</v>
      </c>
      <c r="G5095" s="77" t="s">
        <v>10952</v>
      </c>
      <c r="I5095"/>
      <c r="L5095" s="83"/>
    </row>
    <row r="5096" spans="1:12" x14ac:dyDescent="0.3">
      <c r="A5096" s="77" t="s">
        <v>10954</v>
      </c>
      <c r="B5096" s="77" t="s">
        <v>10955</v>
      </c>
      <c r="C5096" s="77" t="s">
        <v>945</v>
      </c>
      <c r="D5096" s="79"/>
      <c r="F5096" s="77" t="s">
        <v>945</v>
      </c>
      <c r="G5096" s="77" t="s">
        <v>10954</v>
      </c>
      <c r="I5096"/>
      <c r="L5096" s="83"/>
    </row>
    <row r="5097" spans="1:12" x14ac:dyDescent="0.3">
      <c r="A5097" s="77" t="s">
        <v>10956</v>
      </c>
      <c r="B5097" s="77" t="s">
        <v>10957</v>
      </c>
      <c r="C5097" s="77" t="s">
        <v>863</v>
      </c>
      <c r="D5097" s="79"/>
      <c r="F5097" s="77" t="s">
        <v>863</v>
      </c>
      <c r="G5097" s="77" t="s">
        <v>10956</v>
      </c>
      <c r="I5097"/>
      <c r="L5097" s="83"/>
    </row>
    <row r="5098" spans="1:12" x14ac:dyDescent="0.3">
      <c r="A5098" s="77" t="s">
        <v>10958</v>
      </c>
      <c r="B5098" s="77" t="s">
        <v>10959</v>
      </c>
      <c r="C5098" s="77" t="s">
        <v>850</v>
      </c>
      <c r="D5098" s="79"/>
      <c r="F5098" s="77" t="s">
        <v>850</v>
      </c>
      <c r="G5098" s="77" t="s">
        <v>10958</v>
      </c>
      <c r="I5098"/>
      <c r="L5098" s="83"/>
    </row>
    <row r="5099" spans="1:12" x14ac:dyDescent="0.3">
      <c r="A5099" s="77" t="s">
        <v>10960</v>
      </c>
      <c r="B5099" s="77" t="s">
        <v>10961</v>
      </c>
      <c r="C5099" s="77" t="s">
        <v>707</v>
      </c>
      <c r="D5099" s="79"/>
      <c r="F5099" s="77" t="s">
        <v>707</v>
      </c>
      <c r="G5099" s="77" t="s">
        <v>10960</v>
      </c>
      <c r="I5099"/>
      <c r="L5099" s="83"/>
    </row>
    <row r="5100" spans="1:12" x14ac:dyDescent="0.3">
      <c r="A5100" s="77" t="s">
        <v>10962</v>
      </c>
      <c r="B5100" s="77" t="s">
        <v>10963</v>
      </c>
      <c r="C5100" s="77" t="s">
        <v>925</v>
      </c>
      <c r="D5100" s="79"/>
      <c r="F5100" s="77" t="s">
        <v>925</v>
      </c>
      <c r="G5100" s="77" t="s">
        <v>10962</v>
      </c>
      <c r="I5100"/>
      <c r="L5100" s="83"/>
    </row>
    <row r="5101" spans="1:12" x14ac:dyDescent="0.3">
      <c r="A5101" s="77" t="s">
        <v>10964</v>
      </c>
      <c r="B5101" s="77" t="s">
        <v>10965</v>
      </c>
      <c r="C5101" s="77" t="s">
        <v>882</v>
      </c>
      <c r="D5101" s="79"/>
      <c r="F5101" s="77" t="s">
        <v>882</v>
      </c>
      <c r="G5101" s="77" t="s">
        <v>10964</v>
      </c>
      <c r="I5101"/>
      <c r="L5101" s="83"/>
    </row>
    <row r="5102" spans="1:12" x14ac:dyDescent="0.3">
      <c r="A5102" s="77" t="s">
        <v>10966</v>
      </c>
      <c r="B5102" s="77" t="s">
        <v>10967</v>
      </c>
      <c r="C5102" s="77" t="s">
        <v>729</v>
      </c>
      <c r="D5102" s="79"/>
      <c r="F5102" s="77" t="s">
        <v>729</v>
      </c>
      <c r="G5102" s="77" t="s">
        <v>10966</v>
      </c>
      <c r="I5102"/>
      <c r="L5102" s="83"/>
    </row>
    <row r="5103" spans="1:12" x14ac:dyDescent="0.3">
      <c r="A5103" s="77" t="s">
        <v>10968</v>
      </c>
      <c r="B5103" s="77" t="s">
        <v>10969</v>
      </c>
      <c r="C5103" s="77" t="s">
        <v>695</v>
      </c>
      <c r="D5103" s="79"/>
      <c r="F5103" s="77" t="s">
        <v>695</v>
      </c>
      <c r="G5103" s="77" t="s">
        <v>10968</v>
      </c>
      <c r="I5103"/>
      <c r="L5103" s="83"/>
    </row>
    <row r="5104" spans="1:12" x14ac:dyDescent="0.3">
      <c r="A5104" s="77" t="s">
        <v>10970</v>
      </c>
      <c r="B5104" s="77" t="s">
        <v>10971</v>
      </c>
      <c r="C5104" s="77" t="s">
        <v>873</v>
      </c>
      <c r="D5104" s="79"/>
      <c r="F5104" s="77" t="s">
        <v>873</v>
      </c>
      <c r="G5104" s="77" t="s">
        <v>10970</v>
      </c>
      <c r="I5104"/>
      <c r="L5104" s="83"/>
    </row>
    <row r="5105" spans="1:12" x14ac:dyDescent="0.3">
      <c r="A5105" s="77" t="s">
        <v>10972</v>
      </c>
      <c r="B5105" s="77" t="s">
        <v>10973</v>
      </c>
      <c r="C5105" s="77" t="s">
        <v>729</v>
      </c>
      <c r="D5105" s="79"/>
      <c r="F5105" s="77" t="s">
        <v>729</v>
      </c>
      <c r="G5105" s="77" t="s">
        <v>10972</v>
      </c>
      <c r="I5105"/>
      <c r="L5105" s="83"/>
    </row>
    <row r="5106" spans="1:12" x14ac:dyDescent="0.3">
      <c r="A5106" s="77" t="s">
        <v>10974</v>
      </c>
      <c r="B5106" s="77" t="s">
        <v>10975</v>
      </c>
      <c r="C5106" s="77" t="s">
        <v>757</v>
      </c>
      <c r="D5106" s="79"/>
      <c r="F5106" s="77" t="s">
        <v>757</v>
      </c>
      <c r="G5106" s="77" t="s">
        <v>10974</v>
      </c>
      <c r="I5106"/>
      <c r="L5106" s="83"/>
    </row>
    <row r="5107" spans="1:12" x14ac:dyDescent="0.3">
      <c r="A5107" s="77" t="s">
        <v>10976</v>
      </c>
      <c r="B5107" s="77" t="s">
        <v>10977</v>
      </c>
      <c r="C5107" s="77" t="s">
        <v>743</v>
      </c>
      <c r="D5107" s="79"/>
      <c r="F5107" s="77" t="s">
        <v>743</v>
      </c>
      <c r="G5107" s="77" t="s">
        <v>10976</v>
      </c>
      <c r="I5107"/>
      <c r="L5107" s="83"/>
    </row>
    <row r="5108" spans="1:12" x14ac:dyDescent="0.3">
      <c r="A5108" s="77" t="s">
        <v>10978</v>
      </c>
      <c r="B5108" s="77" t="s">
        <v>10979</v>
      </c>
      <c r="C5108" s="77" t="s">
        <v>836</v>
      </c>
      <c r="D5108" s="79"/>
      <c r="F5108" s="77" t="s">
        <v>836</v>
      </c>
      <c r="G5108" s="77" t="s">
        <v>10978</v>
      </c>
      <c r="I5108"/>
      <c r="L5108" s="83"/>
    </row>
    <row r="5109" spans="1:12" x14ac:dyDescent="0.3">
      <c r="A5109" s="77" t="s">
        <v>10980</v>
      </c>
      <c r="B5109" s="77" t="s">
        <v>10981</v>
      </c>
      <c r="C5109" s="77" t="s">
        <v>671</v>
      </c>
      <c r="D5109" s="79"/>
      <c r="F5109" s="77" t="s">
        <v>671</v>
      </c>
      <c r="G5109" s="77" t="s">
        <v>10980</v>
      </c>
      <c r="I5109"/>
      <c r="L5109" s="83"/>
    </row>
    <row r="5110" spans="1:12" x14ac:dyDescent="0.3">
      <c r="A5110" s="77" t="s">
        <v>10982</v>
      </c>
      <c r="B5110" s="77" t="s">
        <v>10983</v>
      </c>
      <c r="C5110" s="77" t="s">
        <v>674</v>
      </c>
      <c r="D5110" s="79"/>
      <c r="F5110" s="77" t="s">
        <v>674</v>
      </c>
      <c r="G5110" s="77" t="s">
        <v>10982</v>
      </c>
      <c r="I5110"/>
      <c r="L5110" s="83"/>
    </row>
    <row r="5111" spans="1:12" x14ac:dyDescent="0.3">
      <c r="A5111" s="77" t="s">
        <v>10984</v>
      </c>
      <c r="B5111" s="77" t="s">
        <v>10985</v>
      </c>
      <c r="C5111" s="77" t="s">
        <v>702</v>
      </c>
      <c r="D5111" s="79"/>
      <c r="F5111" s="77" t="s">
        <v>702</v>
      </c>
      <c r="G5111" s="77" t="s">
        <v>10984</v>
      </c>
      <c r="I5111"/>
      <c r="L5111" s="83"/>
    </row>
    <row r="5112" spans="1:12" x14ac:dyDescent="0.3">
      <c r="A5112" s="77" t="s">
        <v>10986</v>
      </c>
      <c r="B5112" s="77" t="s">
        <v>10987</v>
      </c>
      <c r="C5112" s="77" t="s">
        <v>739</v>
      </c>
      <c r="D5112" s="79"/>
      <c r="F5112" s="77" t="s">
        <v>739</v>
      </c>
      <c r="G5112" s="77" t="s">
        <v>10986</v>
      </c>
      <c r="I5112"/>
      <c r="L5112" s="83"/>
    </row>
    <row r="5113" spans="1:12" x14ac:dyDescent="0.3">
      <c r="A5113" s="77" t="s">
        <v>10988</v>
      </c>
      <c r="B5113" s="77" t="s">
        <v>10989</v>
      </c>
      <c r="C5113" s="77" t="s">
        <v>761</v>
      </c>
      <c r="D5113" s="79"/>
      <c r="F5113" s="77" t="s">
        <v>761</v>
      </c>
      <c r="G5113" s="77" t="s">
        <v>10988</v>
      </c>
      <c r="I5113"/>
      <c r="L5113" s="83"/>
    </row>
    <row r="5114" spans="1:12" x14ac:dyDescent="0.3">
      <c r="A5114" s="77" t="s">
        <v>10990</v>
      </c>
      <c r="B5114" s="77" t="s">
        <v>10991</v>
      </c>
      <c r="C5114" s="77" t="s">
        <v>699</v>
      </c>
      <c r="D5114" s="79"/>
      <c r="F5114" s="77" t="s">
        <v>699</v>
      </c>
      <c r="G5114" s="77" t="s">
        <v>10990</v>
      </c>
      <c r="I5114"/>
      <c r="L5114" s="83"/>
    </row>
    <row r="5115" spans="1:12" x14ac:dyDescent="0.3">
      <c r="A5115" s="77" t="s">
        <v>10992</v>
      </c>
      <c r="B5115" s="77" t="s">
        <v>10993</v>
      </c>
      <c r="C5115" s="77" t="s">
        <v>757</v>
      </c>
      <c r="D5115" s="79"/>
      <c r="F5115" s="77" t="s">
        <v>757</v>
      </c>
      <c r="G5115" s="77" t="s">
        <v>10992</v>
      </c>
      <c r="I5115"/>
      <c r="L5115" s="83"/>
    </row>
    <row r="5116" spans="1:12" x14ac:dyDescent="0.3">
      <c r="A5116" s="77" t="s">
        <v>10994</v>
      </c>
      <c r="B5116" s="77" t="s">
        <v>10995</v>
      </c>
      <c r="C5116" s="77" t="s">
        <v>856</v>
      </c>
      <c r="D5116" s="79"/>
      <c r="F5116" s="77" t="s">
        <v>856</v>
      </c>
      <c r="G5116" s="77" t="s">
        <v>10994</v>
      </c>
      <c r="I5116"/>
      <c r="L5116" s="83"/>
    </row>
    <row r="5117" spans="1:12" x14ac:dyDescent="0.3">
      <c r="A5117" s="77" t="s">
        <v>10996</v>
      </c>
      <c r="B5117" s="77" t="s">
        <v>10997</v>
      </c>
      <c r="C5117" s="77" t="s">
        <v>809</v>
      </c>
      <c r="D5117" s="79"/>
      <c r="F5117" s="77" t="s">
        <v>809</v>
      </c>
      <c r="G5117" s="77" t="s">
        <v>10996</v>
      </c>
      <c r="I5117"/>
      <c r="L5117" s="83"/>
    </row>
    <row r="5118" spans="1:12" x14ac:dyDescent="0.3">
      <c r="A5118" s="77" t="s">
        <v>10998</v>
      </c>
      <c r="B5118" s="77" t="s">
        <v>10999</v>
      </c>
      <c r="C5118" s="77" t="s">
        <v>782</v>
      </c>
      <c r="D5118" s="79"/>
      <c r="F5118" s="77" t="s">
        <v>782</v>
      </c>
      <c r="G5118" s="77" t="s">
        <v>10998</v>
      </c>
      <c r="I5118"/>
      <c r="L5118" s="83"/>
    </row>
    <row r="5119" spans="1:12" x14ac:dyDescent="0.3">
      <c r="A5119" s="77" t="s">
        <v>11000</v>
      </c>
      <c r="B5119" s="77" t="s">
        <v>11001</v>
      </c>
      <c r="C5119" s="77" t="s">
        <v>682</v>
      </c>
      <c r="D5119" s="79"/>
      <c r="F5119" s="77" t="s">
        <v>682</v>
      </c>
      <c r="G5119" s="77" t="s">
        <v>11000</v>
      </c>
      <c r="I5119"/>
      <c r="L5119" s="83"/>
    </row>
    <row r="5120" spans="1:12" x14ac:dyDescent="0.3">
      <c r="A5120" s="77" t="s">
        <v>11002</v>
      </c>
      <c r="B5120" s="77" t="s">
        <v>11003</v>
      </c>
      <c r="C5120" s="77" t="s">
        <v>950</v>
      </c>
      <c r="D5120" s="79"/>
      <c r="F5120" s="77" t="s">
        <v>950</v>
      </c>
      <c r="G5120" s="77" t="s">
        <v>11002</v>
      </c>
      <c r="I5120"/>
      <c r="L5120" s="83"/>
    </row>
    <row r="5121" spans="1:12" x14ac:dyDescent="0.3">
      <c r="A5121" s="77" t="s">
        <v>11004</v>
      </c>
      <c r="B5121" s="77" t="s">
        <v>11005</v>
      </c>
      <c r="C5121" s="77" t="s">
        <v>925</v>
      </c>
      <c r="D5121" s="79"/>
      <c r="F5121" s="77" t="s">
        <v>925</v>
      </c>
      <c r="G5121" s="77" t="s">
        <v>11004</v>
      </c>
      <c r="I5121"/>
      <c r="L5121" s="83"/>
    </row>
    <row r="5122" spans="1:12" x14ac:dyDescent="0.3">
      <c r="A5122" s="77" t="s">
        <v>11006</v>
      </c>
      <c r="B5122" s="77" t="s">
        <v>11007</v>
      </c>
      <c r="C5122" s="77" t="s">
        <v>682</v>
      </c>
      <c r="D5122" s="79"/>
      <c r="F5122" s="77" t="s">
        <v>682</v>
      </c>
      <c r="G5122" s="77" t="s">
        <v>11006</v>
      </c>
      <c r="I5122"/>
      <c r="L5122" s="83"/>
    </row>
    <row r="5123" spans="1:12" x14ac:dyDescent="0.3">
      <c r="A5123" s="77" t="s">
        <v>11008</v>
      </c>
      <c r="B5123" s="77" t="s">
        <v>11009</v>
      </c>
      <c r="C5123" s="77" t="s">
        <v>682</v>
      </c>
      <c r="D5123" s="79"/>
      <c r="F5123" s="77" t="s">
        <v>682</v>
      </c>
      <c r="G5123" s="77" t="s">
        <v>11008</v>
      </c>
      <c r="I5123"/>
      <c r="L5123" s="83"/>
    </row>
    <row r="5124" spans="1:12" x14ac:dyDescent="0.3">
      <c r="A5124" s="77" t="s">
        <v>11010</v>
      </c>
      <c r="B5124" s="77" t="s">
        <v>11011</v>
      </c>
      <c r="C5124" s="77" t="s">
        <v>694</v>
      </c>
      <c r="D5124" s="79"/>
      <c r="F5124" s="77" t="s">
        <v>694</v>
      </c>
      <c r="G5124" s="77" t="s">
        <v>11010</v>
      </c>
      <c r="I5124"/>
      <c r="L5124" s="83"/>
    </row>
    <row r="5125" spans="1:12" x14ac:dyDescent="0.3">
      <c r="A5125" s="77" t="s">
        <v>11012</v>
      </c>
      <c r="B5125" s="77" t="s">
        <v>11013</v>
      </c>
      <c r="C5125" s="77" t="s">
        <v>719</v>
      </c>
      <c r="D5125" s="79"/>
      <c r="F5125" s="77" t="s">
        <v>719</v>
      </c>
      <c r="G5125" s="77" t="s">
        <v>11012</v>
      </c>
      <c r="I5125"/>
      <c r="L5125" s="83"/>
    </row>
    <row r="5126" spans="1:12" x14ac:dyDescent="0.3">
      <c r="A5126" s="77" t="s">
        <v>11014</v>
      </c>
      <c r="B5126" s="77" t="s">
        <v>11015</v>
      </c>
      <c r="C5126" s="77" t="s">
        <v>868</v>
      </c>
      <c r="D5126" s="79"/>
      <c r="F5126" s="77" t="s">
        <v>868</v>
      </c>
      <c r="G5126" s="77" t="s">
        <v>11014</v>
      </c>
      <c r="I5126"/>
      <c r="L5126" s="83"/>
    </row>
    <row r="5127" spans="1:12" x14ac:dyDescent="0.3">
      <c r="A5127" s="77" t="s">
        <v>11016</v>
      </c>
      <c r="B5127" s="77" t="s">
        <v>11017</v>
      </c>
      <c r="C5127" s="77" t="s">
        <v>893</v>
      </c>
      <c r="D5127" s="79"/>
      <c r="F5127" s="77" t="s">
        <v>893</v>
      </c>
      <c r="G5127" s="77" t="s">
        <v>11016</v>
      </c>
      <c r="I5127"/>
      <c r="L5127" s="83"/>
    </row>
    <row r="5128" spans="1:12" x14ac:dyDescent="0.3">
      <c r="A5128" s="77" t="s">
        <v>11018</v>
      </c>
      <c r="B5128" s="77" t="s">
        <v>11019</v>
      </c>
      <c r="C5128" s="77" t="s">
        <v>925</v>
      </c>
      <c r="D5128" s="79"/>
      <c r="F5128" s="77" t="s">
        <v>925</v>
      </c>
      <c r="G5128" s="77" t="s">
        <v>11018</v>
      </c>
      <c r="I5128"/>
      <c r="L5128" s="83"/>
    </row>
    <row r="5129" spans="1:12" x14ac:dyDescent="0.3">
      <c r="A5129" s="77" t="s">
        <v>11020</v>
      </c>
      <c r="B5129" s="77" t="s">
        <v>11021</v>
      </c>
      <c r="C5129" s="77" t="s">
        <v>868</v>
      </c>
      <c r="D5129" s="79"/>
      <c r="F5129" s="77" t="s">
        <v>868</v>
      </c>
      <c r="G5129" s="77" t="s">
        <v>11020</v>
      </c>
      <c r="I5129"/>
      <c r="L5129" s="83"/>
    </row>
    <row r="5130" spans="1:12" x14ac:dyDescent="0.3">
      <c r="A5130" s="77" t="s">
        <v>11022</v>
      </c>
      <c r="B5130" s="77" t="s">
        <v>11023</v>
      </c>
      <c r="C5130" s="77" t="s">
        <v>729</v>
      </c>
      <c r="D5130" s="79"/>
      <c r="F5130" s="77" t="s">
        <v>729</v>
      </c>
      <c r="G5130" s="77" t="s">
        <v>11022</v>
      </c>
      <c r="I5130"/>
      <c r="L5130" s="83"/>
    </row>
    <row r="5131" spans="1:12" x14ac:dyDescent="0.3">
      <c r="A5131" s="77" t="s">
        <v>11024</v>
      </c>
      <c r="B5131" s="77" t="s">
        <v>11025</v>
      </c>
      <c r="C5131" s="77" t="s">
        <v>833</v>
      </c>
      <c r="D5131" s="79"/>
      <c r="F5131" s="77" t="s">
        <v>833</v>
      </c>
      <c r="G5131" s="77" t="s">
        <v>11024</v>
      </c>
      <c r="I5131"/>
      <c r="L5131" s="83"/>
    </row>
    <row r="5132" spans="1:12" x14ac:dyDescent="0.3">
      <c r="A5132" s="77" t="s">
        <v>11026</v>
      </c>
      <c r="B5132" s="77" t="s">
        <v>11027</v>
      </c>
      <c r="C5132" s="77" t="s">
        <v>846</v>
      </c>
      <c r="D5132" s="79"/>
      <c r="F5132" s="77" t="s">
        <v>846</v>
      </c>
      <c r="G5132" s="77" t="s">
        <v>11026</v>
      </c>
      <c r="I5132"/>
      <c r="L5132" s="83"/>
    </row>
    <row r="5133" spans="1:12" x14ac:dyDescent="0.3">
      <c r="A5133" s="77" t="s">
        <v>11028</v>
      </c>
      <c r="B5133" s="77" t="s">
        <v>11029</v>
      </c>
      <c r="C5133" s="77" t="s">
        <v>876</v>
      </c>
      <c r="D5133" s="79"/>
      <c r="F5133" s="77" t="s">
        <v>876</v>
      </c>
      <c r="G5133" s="77" t="s">
        <v>11028</v>
      </c>
      <c r="I5133"/>
      <c r="L5133" s="83"/>
    </row>
    <row r="5134" spans="1:12" x14ac:dyDescent="0.3">
      <c r="A5134" s="77" t="s">
        <v>11030</v>
      </c>
      <c r="B5134" s="77" t="s">
        <v>11031</v>
      </c>
      <c r="C5134" s="77" t="s">
        <v>868</v>
      </c>
      <c r="D5134" s="79"/>
      <c r="F5134" s="77" t="s">
        <v>868</v>
      </c>
      <c r="G5134" s="77" t="s">
        <v>11030</v>
      </c>
      <c r="I5134"/>
      <c r="L5134" s="83"/>
    </row>
    <row r="5135" spans="1:12" x14ac:dyDescent="0.3">
      <c r="A5135" s="77" t="s">
        <v>11032</v>
      </c>
      <c r="B5135" s="77" t="s">
        <v>11033</v>
      </c>
      <c r="C5135" s="77" t="s">
        <v>671</v>
      </c>
      <c r="D5135" s="79"/>
      <c r="F5135" s="77" t="s">
        <v>671</v>
      </c>
      <c r="G5135" s="77" t="s">
        <v>11032</v>
      </c>
      <c r="I5135"/>
      <c r="L5135" s="83"/>
    </row>
    <row r="5136" spans="1:12" x14ac:dyDescent="0.3">
      <c r="A5136" s="77" t="s">
        <v>11034</v>
      </c>
      <c r="B5136" s="77" t="s">
        <v>11035</v>
      </c>
      <c r="C5136" s="77" t="s">
        <v>868</v>
      </c>
      <c r="D5136" s="79"/>
      <c r="F5136" s="77" t="s">
        <v>868</v>
      </c>
      <c r="G5136" s="77" t="s">
        <v>11034</v>
      </c>
      <c r="I5136"/>
      <c r="L5136" s="83"/>
    </row>
    <row r="5137" spans="1:12" x14ac:dyDescent="0.3">
      <c r="A5137" s="77" t="s">
        <v>11036</v>
      </c>
      <c r="B5137" s="77" t="s">
        <v>11037</v>
      </c>
      <c r="C5137" s="77" t="s">
        <v>849</v>
      </c>
      <c r="D5137" s="79"/>
      <c r="F5137" s="77" t="s">
        <v>849</v>
      </c>
      <c r="G5137" s="77" t="s">
        <v>11036</v>
      </c>
      <c r="I5137"/>
      <c r="L5137" s="83"/>
    </row>
    <row r="5138" spans="1:12" x14ac:dyDescent="0.3">
      <c r="A5138" s="77" t="s">
        <v>11038</v>
      </c>
      <c r="B5138" s="77" t="s">
        <v>11039</v>
      </c>
      <c r="C5138" s="77" t="s">
        <v>761</v>
      </c>
      <c r="D5138" s="79"/>
      <c r="F5138" s="77" t="s">
        <v>761</v>
      </c>
      <c r="G5138" s="77" t="s">
        <v>11038</v>
      </c>
      <c r="I5138"/>
      <c r="L5138" s="83"/>
    </row>
    <row r="5139" spans="1:12" x14ac:dyDescent="0.3">
      <c r="A5139" s="77" t="s">
        <v>11040</v>
      </c>
      <c r="B5139" s="77" t="s">
        <v>11041</v>
      </c>
      <c r="C5139" s="77" t="s">
        <v>739</v>
      </c>
      <c r="D5139" s="79"/>
      <c r="F5139" s="77" t="s">
        <v>739</v>
      </c>
      <c r="G5139" s="77" t="s">
        <v>11040</v>
      </c>
      <c r="I5139"/>
      <c r="L5139" s="83"/>
    </row>
    <row r="5140" spans="1:12" x14ac:dyDescent="0.3">
      <c r="A5140" s="77" t="s">
        <v>11042</v>
      </c>
      <c r="B5140" s="77" t="s">
        <v>11043</v>
      </c>
      <c r="C5140" s="77" t="s">
        <v>683</v>
      </c>
      <c r="D5140" s="79"/>
      <c r="F5140" s="77" t="s">
        <v>683</v>
      </c>
      <c r="G5140" s="77" t="s">
        <v>11042</v>
      </c>
      <c r="I5140"/>
      <c r="L5140" s="83"/>
    </row>
    <row r="5141" spans="1:12" x14ac:dyDescent="0.3">
      <c r="A5141" s="77" t="s">
        <v>11044</v>
      </c>
      <c r="B5141" s="77" t="s">
        <v>11045</v>
      </c>
      <c r="C5141" s="77" t="s">
        <v>715</v>
      </c>
      <c r="D5141" s="79"/>
      <c r="F5141" s="77" t="s">
        <v>715</v>
      </c>
      <c r="G5141" s="77" t="s">
        <v>11044</v>
      </c>
      <c r="I5141"/>
      <c r="L5141" s="83"/>
    </row>
    <row r="5142" spans="1:12" x14ac:dyDescent="0.3">
      <c r="A5142" s="77" t="s">
        <v>11046</v>
      </c>
      <c r="B5142" s="77" t="s">
        <v>11047</v>
      </c>
      <c r="C5142" s="77" t="s">
        <v>908</v>
      </c>
      <c r="D5142" s="79"/>
      <c r="F5142" s="77" t="s">
        <v>908</v>
      </c>
      <c r="G5142" s="77" t="s">
        <v>11046</v>
      </c>
      <c r="I5142"/>
      <c r="L5142" s="83"/>
    </row>
    <row r="5143" spans="1:12" x14ac:dyDescent="0.3">
      <c r="A5143" s="77" t="s">
        <v>11048</v>
      </c>
      <c r="B5143" s="77" t="s">
        <v>11049</v>
      </c>
      <c r="C5143" s="77" t="s">
        <v>953</v>
      </c>
      <c r="D5143" s="79"/>
      <c r="F5143" s="77" t="s">
        <v>953</v>
      </c>
      <c r="G5143" s="77" t="s">
        <v>11048</v>
      </c>
      <c r="I5143"/>
      <c r="L5143" s="83"/>
    </row>
    <row r="5144" spans="1:12" x14ac:dyDescent="0.3">
      <c r="A5144" s="77" t="s">
        <v>11050</v>
      </c>
      <c r="B5144" s="77" t="s">
        <v>11051</v>
      </c>
      <c r="C5144" s="77" t="s">
        <v>919</v>
      </c>
      <c r="D5144" s="79"/>
      <c r="F5144" s="77" t="s">
        <v>919</v>
      </c>
      <c r="G5144" s="77" t="s">
        <v>11050</v>
      </c>
      <c r="I5144"/>
      <c r="L5144" s="83"/>
    </row>
    <row r="5145" spans="1:12" x14ac:dyDescent="0.3">
      <c r="A5145" s="77" t="s">
        <v>11052</v>
      </c>
      <c r="B5145" s="77" t="s">
        <v>11053</v>
      </c>
      <c r="C5145" s="77" t="s">
        <v>761</v>
      </c>
      <c r="D5145" s="79"/>
      <c r="F5145" s="77" t="s">
        <v>761</v>
      </c>
      <c r="G5145" s="77" t="s">
        <v>11052</v>
      </c>
      <c r="I5145"/>
      <c r="L5145" s="83"/>
    </row>
    <row r="5146" spans="1:12" x14ac:dyDescent="0.3">
      <c r="A5146" s="77" t="s">
        <v>11054</v>
      </c>
      <c r="B5146" s="77" t="s">
        <v>11055</v>
      </c>
      <c r="C5146" s="77" t="s">
        <v>707</v>
      </c>
      <c r="D5146" s="79"/>
      <c r="F5146" s="77" t="s">
        <v>707</v>
      </c>
      <c r="G5146" s="77" t="s">
        <v>11054</v>
      </c>
      <c r="I5146"/>
      <c r="L5146" s="83"/>
    </row>
    <row r="5147" spans="1:12" x14ac:dyDescent="0.3">
      <c r="A5147" s="77" t="s">
        <v>11056</v>
      </c>
      <c r="B5147" s="77" t="s">
        <v>11057</v>
      </c>
      <c r="C5147" s="77" t="s">
        <v>674</v>
      </c>
      <c r="D5147" s="79"/>
      <c r="F5147" s="77" t="s">
        <v>674</v>
      </c>
      <c r="G5147" s="77" t="s">
        <v>11056</v>
      </c>
      <c r="I5147"/>
      <c r="L5147" s="83"/>
    </row>
    <row r="5148" spans="1:12" x14ac:dyDescent="0.3">
      <c r="A5148" s="77" t="s">
        <v>11058</v>
      </c>
      <c r="B5148" s="77" t="s">
        <v>11059</v>
      </c>
      <c r="C5148" s="77" t="s">
        <v>766</v>
      </c>
      <c r="D5148" s="79"/>
      <c r="F5148" s="77" t="s">
        <v>766</v>
      </c>
      <c r="G5148" s="77" t="s">
        <v>11058</v>
      </c>
      <c r="I5148"/>
      <c r="L5148" s="83"/>
    </row>
    <row r="5149" spans="1:12" x14ac:dyDescent="0.3">
      <c r="A5149" s="77" t="s">
        <v>11060</v>
      </c>
      <c r="B5149" s="77" t="s">
        <v>11061</v>
      </c>
      <c r="C5149" s="77" t="s">
        <v>830</v>
      </c>
      <c r="D5149" s="79"/>
      <c r="F5149" s="77" t="s">
        <v>830</v>
      </c>
      <c r="G5149" s="77" t="s">
        <v>11060</v>
      </c>
      <c r="I5149"/>
      <c r="L5149" s="83"/>
    </row>
    <row r="5150" spans="1:12" x14ac:dyDescent="0.3">
      <c r="A5150" s="77" t="s">
        <v>11062</v>
      </c>
      <c r="B5150" s="77" t="s">
        <v>11063</v>
      </c>
      <c r="C5150" s="77" t="s">
        <v>707</v>
      </c>
      <c r="D5150" s="79"/>
      <c r="F5150" s="77" t="s">
        <v>707</v>
      </c>
      <c r="G5150" s="77" t="s">
        <v>11062</v>
      </c>
      <c r="I5150"/>
      <c r="L5150" s="83"/>
    </row>
    <row r="5151" spans="1:12" x14ac:dyDescent="0.3">
      <c r="A5151" s="77" t="s">
        <v>11064</v>
      </c>
      <c r="B5151" s="77" t="s">
        <v>11065</v>
      </c>
      <c r="C5151" s="77" t="s">
        <v>940</v>
      </c>
      <c r="D5151" s="79"/>
      <c r="F5151" s="77" t="s">
        <v>940</v>
      </c>
      <c r="G5151" s="77" t="s">
        <v>11064</v>
      </c>
      <c r="I5151"/>
      <c r="L5151" s="83"/>
    </row>
    <row r="5152" spans="1:12" x14ac:dyDescent="0.3">
      <c r="A5152" s="77" t="s">
        <v>11066</v>
      </c>
      <c r="B5152" s="77" t="s">
        <v>11067</v>
      </c>
      <c r="C5152" s="77" t="s">
        <v>783</v>
      </c>
      <c r="D5152" s="79"/>
      <c r="F5152" s="77" t="s">
        <v>783</v>
      </c>
      <c r="G5152" s="77" t="s">
        <v>11066</v>
      </c>
      <c r="I5152"/>
      <c r="L5152" s="83"/>
    </row>
    <row r="5153" spans="1:12" x14ac:dyDescent="0.3">
      <c r="A5153" s="77" t="s">
        <v>11068</v>
      </c>
      <c r="B5153" s="77" t="s">
        <v>11069</v>
      </c>
      <c r="C5153" s="77" t="s">
        <v>850</v>
      </c>
      <c r="D5153" s="79"/>
      <c r="F5153" s="77" t="s">
        <v>850</v>
      </c>
      <c r="G5153" s="77" t="s">
        <v>11068</v>
      </c>
      <c r="I5153"/>
      <c r="L5153" s="83"/>
    </row>
    <row r="5154" spans="1:12" x14ac:dyDescent="0.3">
      <c r="A5154" s="77" t="s">
        <v>11070</v>
      </c>
      <c r="B5154" s="77" t="s">
        <v>11071</v>
      </c>
      <c r="C5154" s="77" t="s">
        <v>885</v>
      </c>
      <c r="D5154" s="79"/>
      <c r="F5154" s="77" t="s">
        <v>885</v>
      </c>
      <c r="G5154" s="77" t="s">
        <v>11070</v>
      </c>
      <c r="I5154"/>
      <c r="L5154" s="83"/>
    </row>
    <row r="5155" spans="1:12" x14ac:dyDescent="0.3">
      <c r="A5155" s="77" t="s">
        <v>11072</v>
      </c>
      <c r="B5155" s="77" t="s">
        <v>11073</v>
      </c>
      <c r="C5155" s="77" t="s">
        <v>732</v>
      </c>
      <c r="D5155" s="79"/>
      <c r="F5155" s="77" t="s">
        <v>732</v>
      </c>
      <c r="G5155" s="77" t="s">
        <v>11072</v>
      </c>
      <c r="I5155"/>
      <c r="L5155" s="83"/>
    </row>
    <row r="5156" spans="1:12" x14ac:dyDescent="0.3">
      <c r="A5156" s="77" t="s">
        <v>11074</v>
      </c>
      <c r="B5156" s="77" t="s">
        <v>11075</v>
      </c>
      <c r="C5156" s="77" t="s">
        <v>674</v>
      </c>
      <c r="D5156" s="79"/>
      <c r="F5156" s="77" t="s">
        <v>674</v>
      </c>
      <c r="G5156" s="77" t="s">
        <v>11074</v>
      </c>
      <c r="I5156"/>
      <c r="L5156" s="83"/>
    </row>
    <row r="5157" spans="1:12" x14ac:dyDescent="0.3">
      <c r="A5157" s="77" t="s">
        <v>11076</v>
      </c>
      <c r="B5157" s="77" t="s">
        <v>11077</v>
      </c>
      <c r="C5157" s="77" t="s">
        <v>940</v>
      </c>
      <c r="D5157" s="79"/>
      <c r="F5157" s="77" t="s">
        <v>940</v>
      </c>
      <c r="G5157" s="77" t="s">
        <v>11076</v>
      </c>
      <c r="I5157"/>
      <c r="L5157" s="83"/>
    </row>
    <row r="5158" spans="1:12" x14ac:dyDescent="0.3">
      <c r="A5158" s="77" t="s">
        <v>11078</v>
      </c>
      <c r="B5158" s="77" t="s">
        <v>11079</v>
      </c>
      <c r="C5158" s="77" t="s">
        <v>940</v>
      </c>
      <c r="D5158" s="79"/>
      <c r="F5158" s="77" t="s">
        <v>940</v>
      </c>
      <c r="G5158" s="77" t="s">
        <v>11078</v>
      </c>
      <c r="I5158"/>
      <c r="L5158" s="83"/>
    </row>
    <row r="5159" spans="1:12" x14ac:dyDescent="0.3">
      <c r="A5159" s="77" t="s">
        <v>11080</v>
      </c>
      <c r="B5159" s="77" t="s">
        <v>11081</v>
      </c>
      <c r="C5159" s="77" t="s">
        <v>695</v>
      </c>
      <c r="D5159" s="79"/>
      <c r="F5159" s="77" t="s">
        <v>695</v>
      </c>
      <c r="G5159" s="77" t="s">
        <v>11080</v>
      </c>
      <c r="I5159"/>
      <c r="L5159" s="83"/>
    </row>
    <row r="5160" spans="1:12" x14ac:dyDescent="0.3">
      <c r="A5160" s="77" t="s">
        <v>11082</v>
      </c>
      <c r="B5160" s="77" t="s">
        <v>11083</v>
      </c>
      <c r="C5160" s="77" t="s">
        <v>791</v>
      </c>
      <c r="D5160" s="79"/>
      <c r="F5160" s="77" t="s">
        <v>791</v>
      </c>
      <c r="G5160" s="77" t="s">
        <v>11082</v>
      </c>
      <c r="I5160"/>
      <c r="L5160" s="83"/>
    </row>
    <row r="5161" spans="1:12" x14ac:dyDescent="0.3">
      <c r="A5161" s="77" t="s">
        <v>11084</v>
      </c>
      <c r="B5161" s="77" t="s">
        <v>11085</v>
      </c>
      <c r="C5161" s="77" t="s">
        <v>754</v>
      </c>
      <c r="D5161" s="79"/>
      <c r="F5161" s="77" t="s">
        <v>754</v>
      </c>
      <c r="G5161" s="77" t="s">
        <v>11084</v>
      </c>
      <c r="I5161"/>
      <c r="L5161" s="83"/>
    </row>
    <row r="5162" spans="1:12" x14ac:dyDescent="0.3">
      <c r="A5162" s="77" t="s">
        <v>11086</v>
      </c>
      <c r="B5162" s="77" t="s">
        <v>11087</v>
      </c>
      <c r="C5162" s="77" t="s">
        <v>937</v>
      </c>
      <c r="D5162" s="79"/>
      <c r="F5162" s="77" t="s">
        <v>937</v>
      </c>
      <c r="G5162" s="77" t="s">
        <v>11086</v>
      </c>
      <c r="I5162"/>
      <c r="L5162" s="83"/>
    </row>
    <row r="5163" spans="1:12" x14ac:dyDescent="0.3">
      <c r="A5163" s="77" t="s">
        <v>11088</v>
      </c>
      <c r="B5163" s="77" t="s">
        <v>11089</v>
      </c>
      <c r="C5163" s="77" t="s">
        <v>766</v>
      </c>
      <c r="D5163" s="79"/>
      <c r="F5163" s="77" t="s">
        <v>766</v>
      </c>
      <c r="G5163" s="77" t="s">
        <v>11088</v>
      </c>
      <c r="I5163"/>
      <c r="L5163" s="83"/>
    </row>
    <row r="5164" spans="1:12" x14ac:dyDescent="0.3">
      <c r="A5164" s="77" t="s">
        <v>11090</v>
      </c>
      <c r="B5164" s="77" t="s">
        <v>11091</v>
      </c>
      <c r="C5164" s="77" t="s">
        <v>746</v>
      </c>
      <c r="D5164" s="79"/>
      <c r="F5164" s="77" t="s">
        <v>746</v>
      </c>
      <c r="G5164" s="77" t="s">
        <v>11090</v>
      </c>
      <c r="I5164"/>
      <c r="L5164" s="83"/>
    </row>
    <row r="5165" spans="1:12" x14ac:dyDescent="0.3">
      <c r="A5165" s="77" t="s">
        <v>11092</v>
      </c>
      <c r="B5165" s="77" t="s">
        <v>11093</v>
      </c>
      <c r="C5165" s="77" t="s">
        <v>746</v>
      </c>
      <c r="D5165" s="79"/>
      <c r="F5165" s="77" t="s">
        <v>746</v>
      </c>
      <c r="G5165" s="77" t="s">
        <v>11092</v>
      </c>
      <c r="I5165"/>
      <c r="L5165" s="83"/>
    </row>
    <row r="5166" spans="1:12" x14ac:dyDescent="0.3">
      <c r="A5166" s="77" t="s">
        <v>11094</v>
      </c>
      <c r="B5166" s="77" t="s">
        <v>11095</v>
      </c>
      <c r="C5166" s="77" t="s">
        <v>686</v>
      </c>
      <c r="D5166" s="79"/>
      <c r="F5166" s="77" t="s">
        <v>686</v>
      </c>
      <c r="G5166" s="77" t="s">
        <v>11094</v>
      </c>
      <c r="I5166"/>
      <c r="L5166" s="83"/>
    </row>
    <row r="5167" spans="1:12" x14ac:dyDescent="0.3">
      <c r="A5167" s="77" t="s">
        <v>11096</v>
      </c>
      <c r="B5167" s="77" t="s">
        <v>11097</v>
      </c>
      <c r="C5167" s="77" t="s">
        <v>767</v>
      </c>
      <c r="D5167" s="79"/>
      <c r="F5167" s="77" t="s">
        <v>767</v>
      </c>
      <c r="G5167" s="77" t="s">
        <v>11096</v>
      </c>
      <c r="I5167"/>
      <c r="L5167" s="83"/>
    </row>
    <row r="5168" spans="1:12" x14ac:dyDescent="0.3">
      <c r="A5168" s="77" t="s">
        <v>11098</v>
      </c>
      <c r="B5168" s="77" t="s">
        <v>11099</v>
      </c>
      <c r="C5168" s="77" t="s">
        <v>746</v>
      </c>
      <c r="D5168" s="79"/>
      <c r="F5168" s="77" t="s">
        <v>746</v>
      </c>
      <c r="G5168" s="77" t="s">
        <v>11098</v>
      </c>
      <c r="I5168"/>
      <c r="L5168" s="83"/>
    </row>
    <row r="5169" spans="1:12" x14ac:dyDescent="0.3">
      <c r="A5169" s="77" t="s">
        <v>11100</v>
      </c>
      <c r="B5169" s="77" t="s">
        <v>11101</v>
      </c>
      <c r="C5169" s="77" t="s">
        <v>715</v>
      </c>
      <c r="D5169" s="79"/>
      <c r="F5169" s="77" t="s">
        <v>715</v>
      </c>
      <c r="G5169" s="77" t="s">
        <v>11100</v>
      </c>
      <c r="I5169"/>
      <c r="L5169" s="83"/>
    </row>
    <row r="5170" spans="1:12" x14ac:dyDescent="0.3">
      <c r="A5170" s="77" t="s">
        <v>11102</v>
      </c>
      <c r="B5170" s="77" t="s">
        <v>11103</v>
      </c>
      <c r="C5170" s="77" t="s">
        <v>733</v>
      </c>
      <c r="D5170" s="79"/>
      <c r="F5170" s="77" t="s">
        <v>733</v>
      </c>
      <c r="G5170" s="77" t="s">
        <v>11102</v>
      </c>
      <c r="I5170"/>
      <c r="L5170" s="83"/>
    </row>
    <row r="5171" spans="1:12" x14ac:dyDescent="0.3">
      <c r="A5171" s="77" t="s">
        <v>11104</v>
      </c>
      <c r="B5171" s="77" t="s">
        <v>11105</v>
      </c>
      <c r="C5171" s="77" t="s">
        <v>840</v>
      </c>
      <c r="D5171" s="79"/>
      <c r="F5171" s="77" t="s">
        <v>840</v>
      </c>
      <c r="G5171" s="77" t="s">
        <v>11104</v>
      </c>
      <c r="I5171"/>
      <c r="L5171" s="83"/>
    </row>
    <row r="5172" spans="1:12" x14ac:dyDescent="0.3">
      <c r="A5172" s="77" t="s">
        <v>11106</v>
      </c>
      <c r="B5172" s="77" t="s">
        <v>11107</v>
      </c>
      <c r="C5172" s="77" t="s">
        <v>853</v>
      </c>
      <c r="D5172" s="79"/>
      <c r="F5172" s="77" t="s">
        <v>853</v>
      </c>
      <c r="G5172" s="77" t="s">
        <v>11106</v>
      </c>
      <c r="I5172"/>
      <c r="L5172" s="83"/>
    </row>
    <row r="5173" spans="1:12" x14ac:dyDescent="0.3">
      <c r="A5173" s="77" t="s">
        <v>11108</v>
      </c>
      <c r="B5173" s="77" t="s">
        <v>11109</v>
      </c>
      <c r="C5173" s="77" t="s">
        <v>682</v>
      </c>
      <c r="D5173" s="79"/>
      <c r="F5173" s="77" t="s">
        <v>682</v>
      </c>
      <c r="G5173" s="77" t="s">
        <v>11108</v>
      </c>
      <c r="I5173"/>
      <c r="L5173" s="83"/>
    </row>
    <row r="5174" spans="1:12" x14ac:dyDescent="0.3">
      <c r="A5174" s="77" t="s">
        <v>11110</v>
      </c>
      <c r="B5174" s="77" t="s">
        <v>11111</v>
      </c>
      <c r="C5174" s="77" t="s">
        <v>732</v>
      </c>
      <c r="D5174" s="79"/>
      <c r="F5174" s="77" t="s">
        <v>732</v>
      </c>
      <c r="G5174" s="77" t="s">
        <v>11110</v>
      </c>
      <c r="I5174"/>
      <c r="L5174" s="83"/>
    </row>
    <row r="5175" spans="1:12" x14ac:dyDescent="0.3">
      <c r="A5175" s="77" t="s">
        <v>11112</v>
      </c>
      <c r="B5175" s="77" t="s">
        <v>11113</v>
      </c>
      <c r="C5175" s="77" t="s">
        <v>674</v>
      </c>
      <c r="D5175" s="79"/>
      <c r="F5175" s="77" t="s">
        <v>674</v>
      </c>
      <c r="G5175" s="77" t="s">
        <v>11112</v>
      </c>
      <c r="I5175"/>
      <c r="L5175" s="83"/>
    </row>
    <row r="5176" spans="1:12" x14ac:dyDescent="0.3">
      <c r="A5176" s="77" t="s">
        <v>11114</v>
      </c>
      <c r="B5176" s="77" t="s">
        <v>11115</v>
      </c>
      <c r="C5176" s="77" t="s">
        <v>687</v>
      </c>
      <c r="D5176" s="79"/>
      <c r="F5176" s="77" t="s">
        <v>687</v>
      </c>
      <c r="G5176" s="77" t="s">
        <v>11114</v>
      </c>
      <c r="I5176"/>
      <c r="L5176" s="83"/>
    </row>
    <row r="5177" spans="1:12" x14ac:dyDescent="0.3">
      <c r="A5177" s="77" t="s">
        <v>11116</v>
      </c>
      <c r="B5177" s="77" t="s">
        <v>11117</v>
      </c>
      <c r="C5177" s="77" t="s">
        <v>856</v>
      </c>
      <c r="D5177" s="79"/>
      <c r="F5177" s="77" t="s">
        <v>856</v>
      </c>
      <c r="G5177" s="77" t="s">
        <v>11116</v>
      </c>
      <c r="I5177"/>
      <c r="L5177" s="83"/>
    </row>
    <row r="5178" spans="1:12" x14ac:dyDescent="0.3">
      <c r="A5178" s="77" t="s">
        <v>11118</v>
      </c>
      <c r="B5178" s="77" t="s">
        <v>11119</v>
      </c>
      <c r="C5178" s="77" t="s">
        <v>691</v>
      </c>
      <c r="D5178" s="79"/>
      <c r="F5178" s="77" t="s">
        <v>691</v>
      </c>
      <c r="G5178" s="77" t="s">
        <v>11118</v>
      </c>
      <c r="I5178"/>
      <c r="L5178" s="83"/>
    </row>
    <row r="5179" spans="1:12" x14ac:dyDescent="0.3">
      <c r="A5179" s="77" t="s">
        <v>11120</v>
      </c>
      <c r="B5179" s="77" t="s">
        <v>11121</v>
      </c>
      <c r="C5179" s="77" t="s">
        <v>940</v>
      </c>
      <c r="D5179" s="79"/>
      <c r="F5179" s="77" t="s">
        <v>940</v>
      </c>
      <c r="G5179" s="77" t="s">
        <v>11120</v>
      </c>
      <c r="I5179"/>
      <c r="L5179" s="83"/>
    </row>
    <row r="5180" spans="1:12" x14ac:dyDescent="0.3">
      <c r="A5180" s="77" t="s">
        <v>11122</v>
      </c>
      <c r="B5180" s="77" t="s">
        <v>11123</v>
      </c>
      <c r="C5180" s="77" t="s">
        <v>766</v>
      </c>
      <c r="D5180" s="79"/>
      <c r="F5180" s="77" t="s">
        <v>766</v>
      </c>
      <c r="G5180" s="77" t="s">
        <v>11122</v>
      </c>
      <c r="I5180"/>
      <c r="L5180" s="83"/>
    </row>
    <row r="5181" spans="1:12" x14ac:dyDescent="0.3">
      <c r="A5181" s="77" t="s">
        <v>11124</v>
      </c>
      <c r="B5181" s="77" t="s">
        <v>11125</v>
      </c>
      <c r="C5181" s="77" t="s">
        <v>804</v>
      </c>
      <c r="D5181" s="79"/>
      <c r="F5181" s="77" t="s">
        <v>804</v>
      </c>
      <c r="G5181" s="77" t="s">
        <v>11124</v>
      </c>
      <c r="I5181"/>
      <c r="L5181" s="83"/>
    </row>
    <row r="5182" spans="1:12" x14ac:dyDescent="0.3">
      <c r="A5182" s="77" t="s">
        <v>11126</v>
      </c>
      <c r="B5182" s="77" t="s">
        <v>11127</v>
      </c>
      <c r="C5182" s="77" t="s">
        <v>732</v>
      </c>
      <c r="D5182" s="79"/>
      <c r="F5182" s="77" t="s">
        <v>732</v>
      </c>
      <c r="G5182" s="77" t="s">
        <v>11126</v>
      </c>
      <c r="I5182"/>
      <c r="L5182" s="83"/>
    </row>
    <row r="5183" spans="1:12" x14ac:dyDescent="0.3">
      <c r="A5183" s="77" t="s">
        <v>11128</v>
      </c>
      <c r="B5183" s="77" t="s">
        <v>11129</v>
      </c>
      <c r="C5183" s="77" t="s">
        <v>674</v>
      </c>
      <c r="D5183" s="79"/>
      <c r="F5183" s="77" t="s">
        <v>674</v>
      </c>
      <c r="G5183" s="77" t="s">
        <v>11128</v>
      </c>
      <c r="I5183"/>
      <c r="L5183" s="83"/>
    </row>
    <row r="5184" spans="1:12" x14ac:dyDescent="0.3">
      <c r="A5184" s="77" t="s">
        <v>11130</v>
      </c>
      <c r="B5184" s="77" t="s">
        <v>11131</v>
      </c>
      <c r="C5184" s="77" t="s">
        <v>714</v>
      </c>
      <c r="D5184" s="79"/>
      <c r="F5184" s="77" t="s">
        <v>714</v>
      </c>
      <c r="G5184" s="77" t="s">
        <v>11130</v>
      </c>
      <c r="I5184"/>
      <c r="L5184" s="83"/>
    </row>
    <row r="5185" spans="1:12" x14ac:dyDescent="0.3">
      <c r="A5185" s="77" t="s">
        <v>11132</v>
      </c>
      <c r="B5185" s="77" t="s">
        <v>11133</v>
      </c>
      <c r="C5185" s="77" t="s">
        <v>714</v>
      </c>
      <c r="D5185" s="79"/>
      <c r="F5185" s="77" t="s">
        <v>714</v>
      </c>
      <c r="G5185" s="77" t="s">
        <v>11132</v>
      </c>
      <c r="I5185"/>
      <c r="L5185" s="83"/>
    </row>
    <row r="5186" spans="1:12" x14ac:dyDescent="0.3">
      <c r="A5186" s="77" t="s">
        <v>11134</v>
      </c>
      <c r="B5186" s="77" t="s">
        <v>11135</v>
      </c>
      <c r="C5186" s="77" t="s">
        <v>679</v>
      </c>
      <c r="D5186" s="79"/>
      <c r="F5186" s="77" t="s">
        <v>679</v>
      </c>
      <c r="G5186" s="77" t="s">
        <v>11134</v>
      </c>
      <c r="I5186"/>
      <c r="L5186" s="83"/>
    </row>
    <row r="5187" spans="1:12" x14ac:dyDescent="0.3">
      <c r="A5187" s="77" t="s">
        <v>11136</v>
      </c>
      <c r="B5187" s="77" t="s">
        <v>11137</v>
      </c>
      <c r="C5187" s="77" t="s">
        <v>666</v>
      </c>
      <c r="D5187" s="79"/>
      <c r="F5187" s="77" t="s">
        <v>666</v>
      </c>
      <c r="G5187" s="77" t="s">
        <v>11136</v>
      </c>
      <c r="I5187"/>
      <c r="L5187" s="83"/>
    </row>
    <row r="5188" spans="1:12" x14ac:dyDescent="0.3">
      <c r="A5188" s="77" t="s">
        <v>11138</v>
      </c>
      <c r="B5188" s="77" t="s">
        <v>11139</v>
      </c>
      <c r="C5188" s="77" t="s">
        <v>694</v>
      </c>
      <c r="D5188" s="79"/>
      <c r="F5188" s="77" t="s">
        <v>694</v>
      </c>
      <c r="G5188" s="77" t="s">
        <v>11138</v>
      </c>
      <c r="I5188"/>
      <c r="L5188" s="83"/>
    </row>
    <row r="5189" spans="1:12" x14ac:dyDescent="0.3">
      <c r="A5189" s="77" t="s">
        <v>11140</v>
      </c>
      <c r="B5189" s="77" t="s">
        <v>11141</v>
      </c>
      <c r="C5189" s="77" t="s">
        <v>868</v>
      </c>
      <c r="D5189" s="79"/>
      <c r="F5189" s="77" t="s">
        <v>868</v>
      </c>
      <c r="G5189" s="77" t="s">
        <v>11140</v>
      </c>
      <c r="I5189"/>
      <c r="L5189" s="83"/>
    </row>
    <row r="5190" spans="1:12" x14ac:dyDescent="0.3">
      <c r="A5190" s="77" t="s">
        <v>11142</v>
      </c>
      <c r="B5190" s="77" t="s">
        <v>11143</v>
      </c>
      <c r="C5190" s="77" t="s">
        <v>868</v>
      </c>
      <c r="D5190" s="79"/>
      <c r="F5190" s="77" t="s">
        <v>868</v>
      </c>
      <c r="G5190" s="77" t="s">
        <v>11142</v>
      </c>
      <c r="I5190"/>
      <c r="L5190" s="83"/>
    </row>
    <row r="5191" spans="1:12" x14ac:dyDescent="0.3">
      <c r="A5191" s="77" t="s">
        <v>11144</v>
      </c>
      <c r="B5191" s="77" t="s">
        <v>11145</v>
      </c>
      <c r="C5191" s="77" t="s">
        <v>868</v>
      </c>
      <c r="D5191" s="79"/>
      <c r="F5191" s="77" t="s">
        <v>868</v>
      </c>
      <c r="G5191" s="77" t="s">
        <v>11144</v>
      </c>
      <c r="I5191"/>
      <c r="L5191" s="83"/>
    </row>
    <row r="5192" spans="1:12" x14ac:dyDescent="0.3">
      <c r="A5192" s="77" t="s">
        <v>11146</v>
      </c>
      <c r="B5192" s="77" t="s">
        <v>11147</v>
      </c>
      <c r="C5192" s="77" t="s">
        <v>758</v>
      </c>
      <c r="D5192" s="79"/>
      <c r="F5192" s="77" t="s">
        <v>758</v>
      </c>
      <c r="G5192" s="77" t="s">
        <v>11146</v>
      </c>
      <c r="I5192"/>
      <c r="L5192" s="83"/>
    </row>
    <row r="5193" spans="1:12" x14ac:dyDescent="0.3">
      <c r="A5193" s="77" t="s">
        <v>11148</v>
      </c>
      <c r="B5193" s="77" t="s">
        <v>11149</v>
      </c>
      <c r="C5193" s="77" t="s">
        <v>960</v>
      </c>
      <c r="D5193" s="79"/>
      <c r="F5193" s="77" t="s">
        <v>960</v>
      </c>
      <c r="G5193" s="77" t="s">
        <v>11148</v>
      </c>
      <c r="I5193"/>
      <c r="L5193" s="83"/>
    </row>
    <row r="5194" spans="1:12" x14ac:dyDescent="0.3">
      <c r="A5194" s="77" t="s">
        <v>11150</v>
      </c>
      <c r="B5194" s="77" t="s">
        <v>11151</v>
      </c>
      <c r="C5194" s="77" t="s">
        <v>729</v>
      </c>
      <c r="D5194" s="79"/>
      <c r="F5194" s="77" t="s">
        <v>729</v>
      </c>
      <c r="G5194" s="77" t="s">
        <v>11150</v>
      </c>
      <c r="I5194"/>
      <c r="L5194" s="83"/>
    </row>
    <row r="5195" spans="1:12" x14ac:dyDescent="0.3">
      <c r="A5195" s="77" t="s">
        <v>11152</v>
      </c>
      <c r="B5195" s="77" t="s">
        <v>11153</v>
      </c>
      <c r="C5195" s="77" t="s">
        <v>729</v>
      </c>
      <c r="D5195" s="79"/>
      <c r="F5195" s="77" t="s">
        <v>729</v>
      </c>
      <c r="G5195" s="77" t="s">
        <v>11152</v>
      </c>
      <c r="I5195"/>
      <c r="L5195" s="83"/>
    </row>
    <row r="5196" spans="1:12" x14ac:dyDescent="0.3">
      <c r="A5196" s="77" t="s">
        <v>11154</v>
      </c>
      <c r="B5196" s="77" t="s">
        <v>11155</v>
      </c>
      <c r="C5196" s="77" t="s">
        <v>732</v>
      </c>
      <c r="D5196" s="79"/>
      <c r="F5196" s="77" t="s">
        <v>732</v>
      </c>
      <c r="G5196" s="77" t="s">
        <v>11154</v>
      </c>
      <c r="I5196"/>
      <c r="L5196" s="83"/>
    </row>
    <row r="5197" spans="1:12" x14ac:dyDescent="0.3">
      <c r="A5197" s="77" t="s">
        <v>11156</v>
      </c>
      <c r="B5197" s="77" t="s">
        <v>11157</v>
      </c>
      <c r="C5197" s="77" t="s">
        <v>868</v>
      </c>
      <c r="D5197" s="79"/>
      <c r="F5197" s="77" t="s">
        <v>868</v>
      </c>
      <c r="G5197" s="77" t="s">
        <v>11156</v>
      </c>
      <c r="I5197"/>
      <c r="L5197" s="83"/>
    </row>
    <row r="5198" spans="1:12" x14ac:dyDescent="0.3">
      <c r="A5198" s="77" t="s">
        <v>11158</v>
      </c>
      <c r="B5198" s="77" t="s">
        <v>11159</v>
      </c>
      <c r="C5198" s="77" t="s">
        <v>873</v>
      </c>
      <c r="D5198" s="79"/>
      <c r="F5198" s="77" t="s">
        <v>873</v>
      </c>
      <c r="G5198" s="77" t="s">
        <v>11158</v>
      </c>
      <c r="I5198"/>
      <c r="L5198" s="83"/>
    </row>
    <row r="5199" spans="1:12" x14ac:dyDescent="0.3">
      <c r="A5199" s="77" t="s">
        <v>11160</v>
      </c>
      <c r="B5199" s="77" t="s">
        <v>11161</v>
      </c>
      <c r="C5199" s="77" t="s">
        <v>766</v>
      </c>
      <c r="D5199" s="79"/>
      <c r="F5199" s="77" t="s">
        <v>766</v>
      </c>
      <c r="G5199" s="77" t="s">
        <v>11160</v>
      </c>
      <c r="I5199"/>
      <c r="L5199" s="83"/>
    </row>
    <row r="5200" spans="1:12" x14ac:dyDescent="0.3">
      <c r="A5200" s="77" t="s">
        <v>11162</v>
      </c>
      <c r="B5200" s="77" t="s">
        <v>11163</v>
      </c>
      <c r="C5200" s="77" t="s">
        <v>820</v>
      </c>
      <c r="D5200" s="79"/>
      <c r="F5200" s="77" t="s">
        <v>820</v>
      </c>
      <c r="G5200" s="77" t="s">
        <v>11162</v>
      </c>
      <c r="I5200"/>
      <c r="L5200" s="83"/>
    </row>
    <row r="5201" spans="1:12" x14ac:dyDescent="0.3">
      <c r="A5201" s="77" t="s">
        <v>11164</v>
      </c>
      <c r="B5201" s="77" t="s">
        <v>11165</v>
      </c>
      <c r="C5201" s="77" t="s">
        <v>836</v>
      </c>
      <c r="D5201" s="79"/>
      <c r="F5201" s="77" t="s">
        <v>836</v>
      </c>
      <c r="G5201" s="77" t="s">
        <v>11164</v>
      </c>
      <c r="I5201"/>
      <c r="L5201" s="83"/>
    </row>
    <row r="5202" spans="1:12" x14ac:dyDescent="0.3">
      <c r="A5202" s="77" t="s">
        <v>11166</v>
      </c>
      <c r="B5202" s="77" t="s">
        <v>11167</v>
      </c>
      <c r="C5202" s="77" t="s">
        <v>686</v>
      </c>
      <c r="D5202" s="79"/>
      <c r="F5202" s="77" t="s">
        <v>686</v>
      </c>
      <c r="G5202" s="77" t="s">
        <v>11166</v>
      </c>
      <c r="I5202"/>
      <c r="L5202" s="83"/>
    </row>
    <row r="5203" spans="1:12" x14ac:dyDescent="0.3">
      <c r="A5203" s="77" t="s">
        <v>11168</v>
      </c>
      <c r="B5203" s="77" t="s">
        <v>11169</v>
      </c>
      <c r="C5203" s="77" t="s">
        <v>758</v>
      </c>
      <c r="D5203" s="79"/>
      <c r="F5203" s="77" t="s">
        <v>758</v>
      </c>
      <c r="G5203" s="77" t="s">
        <v>11168</v>
      </c>
      <c r="I5203"/>
      <c r="L5203" s="83"/>
    </row>
    <row r="5204" spans="1:12" x14ac:dyDescent="0.3">
      <c r="A5204" s="77" t="s">
        <v>11170</v>
      </c>
      <c r="B5204" s="77" t="s">
        <v>11171</v>
      </c>
      <c r="C5204" s="77" t="s">
        <v>687</v>
      </c>
      <c r="D5204" s="79"/>
      <c r="F5204" s="77" t="s">
        <v>687</v>
      </c>
      <c r="G5204" s="77" t="s">
        <v>11170</v>
      </c>
      <c r="I5204"/>
      <c r="L5204" s="83"/>
    </row>
    <row r="5205" spans="1:12" x14ac:dyDescent="0.3">
      <c r="A5205" s="77" t="s">
        <v>11172</v>
      </c>
      <c r="B5205" s="77" t="s">
        <v>11173</v>
      </c>
      <c r="C5205" s="77" t="s">
        <v>674</v>
      </c>
      <c r="D5205" s="79"/>
      <c r="F5205" s="77" t="s">
        <v>674</v>
      </c>
      <c r="G5205" s="77" t="s">
        <v>11172</v>
      </c>
      <c r="I5205"/>
      <c r="L5205" s="83"/>
    </row>
    <row r="5206" spans="1:12" x14ac:dyDescent="0.3">
      <c r="A5206" s="77" t="s">
        <v>11174</v>
      </c>
      <c r="B5206" s="77" t="s">
        <v>11175</v>
      </c>
      <c r="C5206" s="77" t="s">
        <v>800</v>
      </c>
      <c r="D5206" s="79"/>
      <c r="F5206" s="77" t="s">
        <v>800</v>
      </c>
      <c r="G5206" s="77" t="s">
        <v>11174</v>
      </c>
      <c r="I5206"/>
      <c r="L5206" s="83"/>
    </row>
    <row r="5207" spans="1:12" x14ac:dyDescent="0.3">
      <c r="A5207" s="77" t="s">
        <v>11176</v>
      </c>
      <c r="B5207" s="77" t="s">
        <v>11177</v>
      </c>
      <c r="C5207" s="77" t="s">
        <v>710</v>
      </c>
      <c r="D5207" s="79"/>
      <c r="F5207" s="77" t="s">
        <v>710</v>
      </c>
      <c r="G5207" s="77" t="s">
        <v>11176</v>
      </c>
      <c r="I5207"/>
      <c r="L5207" s="83"/>
    </row>
    <row r="5208" spans="1:12" x14ac:dyDescent="0.3">
      <c r="A5208" s="77" t="s">
        <v>11178</v>
      </c>
      <c r="B5208" s="77" t="s">
        <v>11179</v>
      </c>
      <c r="C5208" s="77" t="s">
        <v>694</v>
      </c>
      <c r="D5208" s="79"/>
      <c r="F5208" s="77" t="s">
        <v>694</v>
      </c>
      <c r="G5208" s="77" t="s">
        <v>11178</v>
      </c>
      <c r="I5208"/>
      <c r="L5208" s="83"/>
    </row>
    <row r="5209" spans="1:12" x14ac:dyDescent="0.3">
      <c r="A5209" s="77" t="s">
        <v>11180</v>
      </c>
      <c r="B5209" s="77" t="s">
        <v>11181</v>
      </c>
      <c r="C5209" s="77" t="s">
        <v>836</v>
      </c>
      <c r="D5209" s="79"/>
      <c r="F5209" s="77" t="s">
        <v>836</v>
      </c>
      <c r="G5209" s="77" t="s">
        <v>11180</v>
      </c>
      <c r="I5209"/>
      <c r="L5209" s="83"/>
    </row>
    <row r="5210" spans="1:12" x14ac:dyDescent="0.3">
      <c r="A5210" s="77" t="s">
        <v>11182</v>
      </c>
      <c r="B5210" s="77" t="s">
        <v>11183</v>
      </c>
      <c r="C5210" s="77" t="s">
        <v>698</v>
      </c>
      <c r="D5210" s="79"/>
      <c r="F5210" s="77" t="s">
        <v>698</v>
      </c>
      <c r="G5210" s="77" t="s">
        <v>11182</v>
      </c>
      <c r="I5210"/>
      <c r="L5210" s="83"/>
    </row>
    <row r="5211" spans="1:12" x14ac:dyDescent="0.3">
      <c r="A5211" s="77" t="s">
        <v>11184</v>
      </c>
      <c r="B5211" s="77" t="s">
        <v>11185</v>
      </c>
      <c r="C5211" s="77" t="s">
        <v>687</v>
      </c>
      <c r="D5211" s="79"/>
      <c r="F5211" s="77" t="s">
        <v>687</v>
      </c>
      <c r="G5211" s="77" t="s">
        <v>11184</v>
      </c>
      <c r="I5211"/>
      <c r="L5211" s="83"/>
    </row>
    <row r="5212" spans="1:12" x14ac:dyDescent="0.3">
      <c r="A5212" s="77" t="s">
        <v>11186</v>
      </c>
      <c r="B5212" s="77" t="s">
        <v>11187</v>
      </c>
      <c r="C5212" s="77" t="s">
        <v>719</v>
      </c>
      <c r="D5212" s="79"/>
      <c r="F5212" s="77" t="s">
        <v>719</v>
      </c>
      <c r="G5212" s="77" t="s">
        <v>11186</v>
      </c>
      <c r="I5212"/>
      <c r="L5212" s="83"/>
    </row>
    <row r="5213" spans="1:12" x14ac:dyDescent="0.3">
      <c r="A5213" s="77" t="s">
        <v>11188</v>
      </c>
      <c r="B5213" s="77" t="s">
        <v>11189</v>
      </c>
      <c r="C5213" s="77" t="s">
        <v>687</v>
      </c>
      <c r="D5213" s="79"/>
      <c r="F5213" s="77" t="s">
        <v>687</v>
      </c>
      <c r="G5213" s="77" t="s">
        <v>11188</v>
      </c>
      <c r="I5213"/>
      <c r="L5213" s="83"/>
    </row>
    <row r="5214" spans="1:12" x14ac:dyDescent="0.3">
      <c r="A5214" s="77" t="s">
        <v>11190</v>
      </c>
      <c r="B5214" s="77" t="s">
        <v>11191</v>
      </c>
      <c r="C5214" s="77" t="s">
        <v>800</v>
      </c>
      <c r="D5214" s="79"/>
      <c r="F5214" s="77" t="s">
        <v>800</v>
      </c>
      <c r="G5214" s="77" t="s">
        <v>11190</v>
      </c>
      <c r="I5214"/>
      <c r="L5214" s="83"/>
    </row>
    <row r="5215" spans="1:12" x14ac:dyDescent="0.3">
      <c r="A5215" s="77" t="s">
        <v>11192</v>
      </c>
      <c r="B5215" s="77" t="s">
        <v>11193</v>
      </c>
      <c r="C5215" s="77" t="s">
        <v>702</v>
      </c>
      <c r="D5215" s="79"/>
      <c r="F5215" s="77" t="s">
        <v>702</v>
      </c>
      <c r="G5215" s="77" t="s">
        <v>11192</v>
      </c>
      <c r="I5215"/>
      <c r="L5215" s="83"/>
    </row>
    <row r="5216" spans="1:12" x14ac:dyDescent="0.3">
      <c r="A5216" s="77" t="s">
        <v>11194</v>
      </c>
      <c r="B5216" s="77" t="s">
        <v>11195</v>
      </c>
      <c r="C5216" s="77" t="s">
        <v>800</v>
      </c>
      <c r="D5216" s="79"/>
      <c r="F5216" s="77" t="s">
        <v>800</v>
      </c>
      <c r="G5216" s="77" t="s">
        <v>11194</v>
      </c>
      <c r="I5216"/>
      <c r="L5216" s="83"/>
    </row>
    <row r="5217" spans="1:12" x14ac:dyDescent="0.3">
      <c r="A5217" s="77" t="s">
        <v>11196</v>
      </c>
      <c r="B5217" s="77" t="s">
        <v>11197</v>
      </c>
      <c r="C5217" s="77" t="s">
        <v>725</v>
      </c>
      <c r="D5217" s="79"/>
      <c r="F5217" s="77" t="s">
        <v>725</v>
      </c>
      <c r="G5217" s="77" t="s">
        <v>11196</v>
      </c>
      <c r="I5217"/>
      <c r="L5217" s="83"/>
    </row>
    <row r="5218" spans="1:12" x14ac:dyDescent="0.3">
      <c r="A5218" s="77" t="s">
        <v>11198</v>
      </c>
      <c r="B5218" s="77" t="s">
        <v>11199</v>
      </c>
      <c r="C5218" s="77" t="s">
        <v>686</v>
      </c>
      <c r="D5218" s="79"/>
      <c r="F5218" s="77" t="s">
        <v>686</v>
      </c>
      <c r="G5218" s="77" t="s">
        <v>11198</v>
      </c>
      <c r="I5218"/>
      <c r="L5218" s="83"/>
    </row>
    <row r="5219" spans="1:12" x14ac:dyDescent="0.3">
      <c r="A5219" s="77" t="s">
        <v>11200</v>
      </c>
      <c r="B5219" s="77" t="s">
        <v>11201</v>
      </c>
      <c r="C5219" s="77" t="s">
        <v>757</v>
      </c>
      <c r="D5219" s="79"/>
      <c r="F5219" s="77" t="s">
        <v>757</v>
      </c>
      <c r="G5219" s="77" t="s">
        <v>11200</v>
      </c>
      <c r="I5219"/>
      <c r="L5219" s="83"/>
    </row>
    <row r="5220" spans="1:12" x14ac:dyDescent="0.3">
      <c r="A5220" s="77" t="s">
        <v>11202</v>
      </c>
      <c r="B5220" s="77" t="s">
        <v>11203</v>
      </c>
      <c r="C5220" s="77" t="s">
        <v>694</v>
      </c>
      <c r="D5220" s="79"/>
      <c r="F5220" s="77" t="s">
        <v>694</v>
      </c>
      <c r="G5220" s="77" t="s">
        <v>11202</v>
      </c>
      <c r="I5220"/>
      <c r="L5220" s="83"/>
    </row>
    <row r="5221" spans="1:12" x14ac:dyDescent="0.3">
      <c r="A5221" s="77" t="s">
        <v>11204</v>
      </c>
      <c r="B5221" s="77" t="s">
        <v>11205</v>
      </c>
      <c r="C5221" s="77" t="s">
        <v>758</v>
      </c>
      <c r="D5221" s="79"/>
      <c r="F5221" s="77" t="s">
        <v>758</v>
      </c>
      <c r="G5221" s="77" t="s">
        <v>11204</v>
      </c>
      <c r="I5221"/>
      <c r="L5221" s="83"/>
    </row>
    <row r="5222" spans="1:12" x14ac:dyDescent="0.3">
      <c r="A5222" s="77" t="s">
        <v>11206</v>
      </c>
      <c r="B5222" s="77" t="s">
        <v>11207</v>
      </c>
      <c r="C5222" s="77" t="s">
        <v>868</v>
      </c>
      <c r="D5222" s="79"/>
      <c r="F5222" s="77" t="s">
        <v>868</v>
      </c>
      <c r="G5222" s="77" t="s">
        <v>11206</v>
      </c>
      <c r="I5222"/>
      <c r="L5222" s="83"/>
    </row>
    <row r="5223" spans="1:12" x14ac:dyDescent="0.3">
      <c r="A5223" s="77" t="s">
        <v>11208</v>
      </c>
      <c r="B5223" s="77" t="s">
        <v>11209</v>
      </c>
      <c r="C5223" s="77" t="s">
        <v>740</v>
      </c>
      <c r="D5223" s="79"/>
      <c r="F5223" s="77" t="s">
        <v>740</v>
      </c>
      <c r="G5223" s="77" t="s">
        <v>11208</v>
      </c>
      <c r="I5223"/>
      <c r="L5223" s="83"/>
    </row>
    <row r="5224" spans="1:12" x14ac:dyDescent="0.3">
      <c r="A5224" s="77" t="s">
        <v>11210</v>
      </c>
      <c r="B5224" s="77" t="s">
        <v>11211</v>
      </c>
      <c r="C5224" s="77" t="s">
        <v>767</v>
      </c>
      <c r="D5224" s="79"/>
      <c r="F5224" s="77" t="s">
        <v>767</v>
      </c>
      <c r="G5224" s="77" t="s">
        <v>11210</v>
      </c>
      <c r="I5224"/>
      <c r="L5224" s="83"/>
    </row>
    <row r="5225" spans="1:12" x14ac:dyDescent="0.3">
      <c r="A5225" s="77" t="s">
        <v>11212</v>
      </c>
      <c r="B5225" s="77" t="s">
        <v>11213</v>
      </c>
      <c r="C5225" s="77" t="s">
        <v>732</v>
      </c>
      <c r="D5225" s="79"/>
      <c r="F5225" s="77" t="s">
        <v>732</v>
      </c>
      <c r="G5225" s="77" t="s">
        <v>11212</v>
      </c>
      <c r="I5225"/>
      <c r="L5225" s="83"/>
    </row>
    <row r="5226" spans="1:12" x14ac:dyDescent="0.3">
      <c r="A5226" s="77" t="s">
        <v>11214</v>
      </c>
      <c r="B5226" s="77" t="s">
        <v>11215</v>
      </c>
      <c r="C5226" s="77" t="s">
        <v>863</v>
      </c>
      <c r="D5226" s="79"/>
      <c r="F5226" s="77" t="s">
        <v>863</v>
      </c>
      <c r="G5226" s="77" t="s">
        <v>11214</v>
      </c>
      <c r="I5226"/>
      <c r="L5226" s="83"/>
    </row>
    <row r="5227" spans="1:12" x14ac:dyDescent="0.3">
      <c r="A5227" s="77" t="s">
        <v>11216</v>
      </c>
      <c r="B5227" s="77" t="s">
        <v>11217</v>
      </c>
      <c r="C5227" s="77" t="s">
        <v>863</v>
      </c>
      <c r="D5227" s="79"/>
      <c r="F5227" s="77" t="s">
        <v>863</v>
      </c>
      <c r="G5227" s="77" t="s">
        <v>11216</v>
      </c>
      <c r="I5227"/>
      <c r="L5227" s="83"/>
    </row>
    <row r="5228" spans="1:12" x14ac:dyDescent="0.3">
      <c r="A5228" s="77" t="s">
        <v>11218</v>
      </c>
      <c r="B5228" s="77" t="s">
        <v>11219</v>
      </c>
      <c r="C5228" s="77" t="s">
        <v>725</v>
      </c>
      <c r="D5228" s="79"/>
      <c r="F5228" s="77" t="s">
        <v>725</v>
      </c>
      <c r="G5228" s="77" t="s">
        <v>11218</v>
      </c>
      <c r="I5228"/>
      <c r="L5228" s="83"/>
    </row>
    <row r="5229" spans="1:12" x14ac:dyDescent="0.3">
      <c r="A5229" s="77" t="s">
        <v>11220</v>
      </c>
      <c r="B5229" s="77" t="s">
        <v>11221</v>
      </c>
      <c r="C5229" s="77" t="s">
        <v>740</v>
      </c>
      <c r="D5229" s="79"/>
      <c r="F5229" s="77" t="s">
        <v>740</v>
      </c>
      <c r="G5229" s="77" t="s">
        <v>11220</v>
      </c>
      <c r="I5229"/>
      <c r="L5229" s="83"/>
    </row>
    <row r="5230" spans="1:12" x14ac:dyDescent="0.3">
      <c r="A5230" s="77" t="s">
        <v>11222</v>
      </c>
      <c r="B5230" s="77" t="s">
        <v>11223</v>
      </c>
      <c r="C5230" s="77" t="s">
        <v>766</v>
      </c>
      <c r="D5230" s="79"/>
      <c r="F5230" s="77" t="s">
        <v>766</v>
      </c>
      <c r="G5230" s="77" t="s">
        <v>11222</v>
      </c>
      <c r="I5230"/>
      <c r="L5230" s="83"/>
    </row>
    <row r="5231" spans="1:12" x14ac:dyDescent="0.3">
      <c r="A5231" s="77" t="s">
        <v>11224</v>
      </c>
      <c r="B5231" s="77" t="s">
        <v>11225</v>
      </c>
      <c r="C5231" s="77" t="s">
        <v>754</v>
      </c>
      <c r="D5231" s="79"/>
      <c r="F5231" s="77" t="s">
        <v>754</v>
      </c>
      <c r="G5231" s="77" t="s">
        <v>11224</v>
      </c>
      <c r="I5231"/>
      <c r="L5231" s="83"/>
    </row>
    <row r="5232" spans="1:12" x14ac:dyDescent="0.3">
      <c r="A5232" s="77" t="s">
        <v>11226</v>
      </c>
      <c r="B5232" s="77" t="s">
        <v>11227</v>
      </c>
      <c r="C5232" s="77" t="s">
        <v>683</v>
      </c>
      <c r="D5232" s="79"/>
      <c r="F5232" s="77" t="s">
        <v>683</v>
      </c>
      <c r="G5232" s="77" t="s">
        <v>11226</v>
      </c>
      <c r="I5232"/>
      <c r="L5232" s="83"/>
    </row>
    <row r="5233" spans="1:12" x14ac:dyDescent="0.3">
      <c r="A5233" s="77" t="s">
        <v>11228</v>
      </c>
      <c r="B5233" s="77" t="s">
        <v>11229</v>
      </c>
      <c r="C5233" s="77" t="s">
        <v>767</v>
      </c>
      <c r="D5233" s="79"/>
      <c r="F5233" s="77" t="s">
        <v>767</v>
      </c>
      <c r="G5233" s="77" t="s">
        <v>11228</v>
      </c>
      <c r="I5233"/>
      <c r="L5233" s="83"/>
    </row>
    <row r="5234" spans="1:12" x14ac:dyDescent="0.3">
      <c r="A5234" s="77" t="s">
        <v>11230</v>
      </c>
      <c r="B5234" s="77" t="s">
        <v>11231</v>
      </c>
      <c r="C5234" s="77" t="s">
        <v>767</v>
      </c>
      <c r="D5234" s="79"/>
      <c r="F5234" s="77" t="s">
        <v>767</v>
      </c>
      <c r="G5234" s="77" t="s">
        <v>11230</v>
      </c>
      <c r="I5234"/>
      <c r="L5234" s="83"/>
    </row>
    <row r="5235" spans="1:12" x14ac:dyDescent="0.3">
      <c r="A5235" s="77" t="s">
        <v>11232</v>
      </c>
      <c r="B5235" s="77" t="s">
        <v>11233</v>
      </c>
      <c r="C5235" s="77" t="s">
        <v>945</v>
      </c>
      <c r="D5235" s="79"/>
      <c r="F5235" s="77" t="s">
        <v>945</v>
      </c>
      <c r="G5235" s="77" t="s">
        <v>11232</v>
      </c>
      <c r="I5235"/>
      <c r="L5235" s="83"/>
    </row>
    <row r="5236" spans="1:12" x14ac:dyDescent="0.3">
      <c r="A5236" s="77" t="s">
        <v>11234</v>
      </c>
      <c r="B5236" s="77" t="s">
        <v>11235</v>
      </c>
      <c r="C5236" s="77" t="s">
        <v>699</v>
      </c>
      <c r="D5236" s="79"/>
      <c r="F5236" s="77" t="s">
        <v>699</v>
      </c>
      <c r="G5236" s="77" t="s">
        <v>11234</v>
      </c>
      <c r="I5236"/>
      <c r="L5236" s="83"/>
    </row>
    <row r="5237" spans="1:12" x14ac:dyDescent="0.3">
      <c r="A5237" s="77" t="s">
        <v>11236</v>
      </c>
      <c r="B5237" s="77" t="s">
        <v>11237</v>
      </c>
      <c r="C5237" s="77" t="s">
        <v>850</v>
      </c>
      <c r="D5237" s="79"/>
      <c r="F5237" s="77" t="s">
        <v>850</v>
      </c>
      <c r="G5237" s="77" t="s">
        <v>11236</v>
      </c>
      <c r="I5237"/>
      <c r="L5237" s="83"/>
    </row>
    <row r="5238" spans="1:12" x14ac:dyDescent="0.3">
      <c r="A5238" s="77" t="s">
        <v>11238</v>
      </c>
      <c r="B5238" s="77" t="s">
        <v>11239</v>
      </c>
      <c r="C5238" s="77" t="s">
        <v>711</v>
      </c>
      <c r="D5238" s="79"/>
      <c r="F5238" s="77" t="s">
        <v>711</v>
      </c>
      <c r="G5238" s="77" t="s">
        <v>11238</v>
      </c>
      <c r="I5238"/>
      <c r="L5238" s="83"/>
    </row>
    <row r="5239" spans="1:12" x14ac:dyDescent="0.3">
      <c r="A5239" s="77" t="s">
        <v>11240</v>
      </c>
      <c r="B5239" s="77" t="s">
        <v>11241</v>
      </c>
      <c r="C5239" s="77" t="s">
        <v>809</v>
      </c>
      <c r="D5239" s="79"/>
      <c r="F5239" s="77" t="s">
        <v>809</v>
      </c>
      <c r="G5239" s="77" t="s">
        <v>11240</v>
      </c>
      <c r="I5239"/>
      <c r="L5239" s="83"/>
    </row>
    <row r="5240" spans="1:12" x14ac:dyDescent="0.3">
      <c r="A5240" s="77" t="s">
        <v>11242</v>
      </c>
      <c r="B5240" s="77" t="s">
        <v>11243</v>
      </c>
      <c r="C5240" s="77" t="s">
        <v>800</v>
      </c>
      <c r="D5240" s="79"/>
      <c r="F5240" s="77" t="s">
        <v>800</v>
      </c>
      <c r="G5240" s="77" t="s">
        <v>11242</v>
      </c>
      <c r="I5240"/>
      <c r="L5240" s="83"/>
    </row>
    <row r="5241" spans="1:12" x14ac:dyDescent="0.3">
      <c r="A5241" s="77" t="s">
        <v>11244</v>
      </c>
      <c r="B5241" s="77" t="s">
        <v>11245</v>
      </c>
      <c r="C5241" s="77" t="s">
        <v>687</v>
      </c>
      <c r="D5241" s="79"/>
      <c r="F5241" s="77" t="s">
        <v>687</v>
      </c>
      <c r="G5241" s="77" t="s">
        <v>11244</v>
      </c>
      <c r="I5241"/>
      <c r="L5241" s="83"/>
    </row>
    <row r="5242" spans="1:12" x14ac:dyDescent="0.3">
      <c r="A5242" s="77" t="s">
        <v>11246</v>
      </c>
      <c r="B5242" s="77" t="s">
        <v>11247</v>
      </c>
      <c r="C5242" s="77" t="s">
        <v>829</v>
      </c>
      <c r="D5242" s="79"/>
      <c r="F5242" s="77" t="s">
        <v>829</v>
      </c>
      <c r="G5242" s="77" t="s">
        <v>11246</v>
      </c>
      <c r="I5242"/>
      <c r="L5242" s="83"/>
    </row>
    <row r="5243" spans="1:12" x14ac:dyDescent="0.3">
      <c r="A5243" s="77" t="s">
        <v>11248</v>
      </c>
      <c r="B5243" s="77" t="s">
        <v>11249</v>
      </c>
      <c r="C5243" s="77" t="s">
        <v>714</v>
      </c>
      <c r="D5243" s="79"/>
      <c r="F5243" s="77" t="s">
        <v>714</v>
      </c>
      <c r="G5243" s="77" t="s">
        <v>11248</v>
      </c>
      <c r="I5243"/>
      <c r="L5243" s="83"/>
    </row>
    <row r="5244" spans="1:12" x14ac:dyDescent="0.3">
      <c r="A5244" s="77" t="s">
        <v>11250</v>
      </c>
      <c r="B5244" s="77" t="s">
        <v>11251</v>
      </c>
      <c r="C5244" s="77" t="s">
        <v>960</v>
      </c>
      <c r="D5244" s="79"/>
      <c r="F5244" s="77" t="s">
        <v>960</v>
      </c>
      <c r="G5244" s="77" t="s">
        <v>11250</v>
      </c>
      <c r="I5244"/>
      <c r="L5244" s="83"/>
    </row>
    <row r="5245" spans="1:12" x14ac:dyDescent="0.3">
      <c r="A5245" s="77" t="s">
        <v>11252</v>
      </c>
      <c r="B5245" s="77" t="s">
        <v>11253</v>
      </c>
      <c r="C5245" s="77" t="s">
        <v>729</v>
      </c>
      <c r="D5245" s="79"/>
      <c r="F5245" s="77" t="s">
        <v>729</v>
      </c>
      <c r="G5245" s="77" t="s">
        <v>11252</v>
      </c>
      <c r="I5245"/>
      <c r="L5245" s="83"/>
    </row>
    <row r="5246" spans="1:12" x14ac:dyDescent="0.3">
      <c r="A5246" s="77" t="s">
        <v>11254</v>
      </c>
      <c r="B5246" s="77" t="s">
        <v>11255</v>
      </c>
      <c r="C5246" s="77" t="s">
        <v>714</v>
      </c>
      <c r="D5246" s="79"/>
      <c r="F5246" s="77" t="s">
        <v>714</v>
      </c>
      <c r="G5246" s="77" t="s">
        <v>11254</v>
      </c>
      <c r="I5246"/>
      <c r="L5246" s="83"/>
    </row>
    <row r="5247" spans="1:12" x14ac:dyDescent="0.3">
      <c r="A5247" s="77" t="s">
        <v>11256</v>
      </c>
      <c r="B5247" s="77" t="s">
        <v>11257</v>
      </c>
      <c r="C5247" s="77" t="s">
        <v>849</v>
      </c>
      <c r="D5247" s="79"/>
      <c r="F5247" s="77" t="s">
        <v>849</v>
      </c>
      <c r="G5247" s="77" t="s">
        <v>11256</v>
      </c>
      <c r="I5247"/>
      <c r="L5247" s="83"/>
    </row>
    <row r="5248" spans="1:12" x14ac:dyDescent="0.3">
      <c r="A5248" s="77" t="s">
        <v>11258</v>
      </c>
      <c r="B5248" s="77" t="s">
        <v>11259</v>
      </c>
      <c r="C5248" s="77" t="s">
        <v>666</v>
      </c>
      <c r="D5248" s="79"/>
      <c r="F5248" s="77" t="s">
        <v>666</v>
      </c>
      <c r="G5248" s="77" t="s">
        <v>11258</v>
      </c>
      <c r="I5248"/>
      <c r="L5248" s="83"/>
    </row>
    <row r="5249" spans="1:12" x14ac:dyDescent="0.3">
      <c r="A5249" s="77" t="s">
        <v>11260</v>
      </c>
      <c r="B5249" s="77" t="s">
        <v>11261</v>
      </c>
      <c r="C5249" s="77" t="s">
        <v>758</v>
      </c>
      <c r="D5249" s="79"/>
      <c r="F5249" s="77" t="s">
        <v>758</v>
      </c>
      <c r="G5249" s="77" t="s">
        <v>11260</v>
      </c>
      <c r="I5249"/>
      <c r="L5249" s="83"/>
    </row>
    <row r="5250" spans="1:12" x14ac:dyDescent="0.3">
      <c r="A5250" s="77" t="s">
        <v>11262</v>
      </c>
      <c r="B5250" s="77" t="s">
        <v>11263</v>
      </c>
      <c r="C5250" s="77" t="s">
        <v>766</v>
      </c>
      <c r="D5250" s="79"/>
      <c r="F5250" s="77" t="s">
        <v>766</v>
      </c>
      <c r="G5250" s="77" t="s">
        <v>11262</v>
      </c>
      <c r="I5250"/>
      <c r="L5250" s="83"/>
    </row>
    <row r="5251" spans="1:12" x14ac:dyDescent="0.3">
      <c r="A5251" s="77" t="s">
        <v>11264</v>
      </c>
      <c r="B5251" s="77" t="s">
        <v>11265</v>
      </c>
      <c r="C5251" s="77" t="s">
        <v>732</v>
      </c>
      <c r="D5251" s="79"/>
      <c r="F5251" s="77" t="s">
        <v>732</v>
      </c>
      <c r="G5251" s="77" t="s">
        <v>11264</v>
      </c>
      <c r="I5251"/>
      <c r="L5251" s="83"/>
    </row>
    <row r="5252" spans="1:12" x14ac:dyDescent="0.3">
      <c r="A5252" s="77" t="s">
        <v>11266</v>
      </c>
      <c r="B5252" s="77" t="s">
        <v>11267</v>
      </c>
      <c r="C5252" s="77" t="s">
        <v>729</v>
      </c>
      <c r="D5252" s="79"/>
      <c r="F5252" s="77" t="s">
        <v>729</v>
      </c>
      <c r="G5252" s="77" t="s">
        <v>11266</v>
      </c>
      <c r="I5252"/>
      <c r="L5252" s="83"/>
    </row>
    <row r="5253" spans="1:12" x14ac:dyDescent="0.3">
      <c r="A5253" s="77" t="s">
        <v>11268</v>
      </c>
      <c r="B5253" s="77" t="s">
        <v>11269</v>
      </c>
      <c r="C5253" s="77" t="s">
        <v>691</v>
      </c>
      <c r="D5253" s="79"/>
      <c r="F5253" s="77" t="s">
        <v>691</v>
      </c>
      <c r="G5253" s="77" t="s">
        <v>11268</v>
      </c>
      <c r="I5253"/>
      <c r="L5253" s="83"/>
    </row>
    <row r="5254" spans="1:12" x14ac:dyDescent="0.3">
      <c r="A5254" s="77" t="s">
        <v>11270</v>
      </c>
      <c r="B5254" s="77" t="s">
        <v>11271</v>
      </c>
      <c r="C5254" s="77" t="s">
        <v>794</v>
      </c>
      <c r="D5254" s="79"/>
      <c r="F5254" s="77" t="s">
        <v>794</v>
      </c>
      <c r="G5254" s="77" t="s">
        <v>11270</v>
      </c>
      <c r="I5254"/>
      <c r="L5254" s="83"/>
    </row>
    <row r="5255" spans="1:12" x14ac:dyDescent="0.3">
      <c r="A5255" s="77" t="s">
        <v>11272</v>
      </c>
      <c r="B5255" s="77" t="s">
        <v>11273</v>
      </c>
      <c r="C5255" s="77" t="s">
        <v>863</v>
      </c>
      <c r="D5255" s="79"/>
      <c r="F5255" s="77" t="s">
        <v>863</v>
      </c>
      <c r="G5255" s="77" t="s">
        <v>11272</v>
      </c>
      <c r="I5255"/>
      <c r="L5255" s="83"/>
    </row>
    <row r="5256" spans="1:12" x14ac:dyDescent="0.3">
      <c r="A5256" s="77" t="s">
        <v>11274</v>
      </c>
      <c r="B5256" s="77" t="s">
        <v>11275</v>
      </c>
      <c r="C5256" s="77" t="s">
        <v>743</v>
      </c>
      <c r="D5256" s="79"/>
      <c r="F5256" s="77" t="s">
        <v>743</v>
      </c>
      <c r="G5256" s="77" t="s">
        <v>11274</v>
      </c>
      <c r="I5256"/>
      <c r="L5256" s="83"/>
    </row>
    <row r="5257" spans="1:12" x14ac:dyDescent="0.3">
      <c r="A5257" s="77" t="s">
        <v>11276</v>
      </c>
      <c r="B5257" s="77" t="s">
        <v>11277</v>
      </c>
      <c r="C5257" s="77" t="s">
        <v>678</v>
      </c>
      <c r="D5257" s="79"/>
      <c r="F5257" s="77" t="s">
        <v>678</v>
      </c>
      <c r="G5257" s="77" t="s">
        <v>11276</v>
      </c>
      <c r="I5257"/>
      <c r="L5257" s="83"/>
    </row>
    <row r="5258" spans="1:12" x14ac:dyDescent="0.3">
      <c r="A5258" s="77" t="s">
        <v>11278</v>
      </c>
      <c r="B5258" s="77" t="s">
        <v>11279</v>
      </c>
      <c r="C5258" s="77" t="s">
        <v>729</v>
      </c>
      <c r="D5258" s="79"/>
      <c r="F5258" s="77" t="s">
        <v>729</v>
      </c>
      <c r="G5258" s="77" t="s">
        <v>11278</v>
      </c>
      <c r="I5258"/>
      <c r="L5258" s="83"/>
    </row>
    <row r="5259" spans="1:12" x14ac:dyDescent="0.3">
      <c r="A5259" s="77" t="s">
        <v>11280</v>
      </c>
      <c r="B5259" s="77" t="s">
        <v>11281</v>
      </c>
      <c r="C5259" s="77" t="s">
        <v>766</v>
      </c>
      <c r="D5259" s="79"/>
      <c r="F5259" s="77" t="s">
        <v>766</v>
      </c>
      <c r="G5259" s="77" t="s">
        <v>11280</v>
      </c>
      <c r="I5259"/>
      <c r="L5259" s="83"/>
    </row>
    <row r="5260" spans="1:12" x14ac:dyDescent="0.3">
      <c r="A5260" s="77" t="s">
        <v>11282</v>
      </c>
      <c r="B5260" s="77" t="s">
        <v>11283</v>
      </c>
      <c r="C5260" s="77" t="s">
        <v>761</v>
      </c>
      <c r="D5260" s="79"/>
      <c r="F5260" s="77" t="s">
        <v>761</v>
      </c>
      <c r="G5260" s="77" t="s">
        <v>11282</v>
      </c>
      <c r="I5260"/>
      <c r="L5260" s="83"/>
    </row>
    <row r="5261" spans="1:12" x14ac:dyDescent="0.3">
      <c r="A5261" s="77" t="s">
        <v>11284</v>
      </c>
      <c r="B5261" s="77" t="s">
        <v>11285</v>
      </c>
      <c r="C5261" s="77" t="s">
        <v>686</v>
      </c>
      <c r="D5261" s="79"/>
      <c r="F5261" s="77" t="s">
        <v>686</v>
      </c>
      <c r="G5261" s="77" t="s">
        <v>11284</v>
      </c>
      <c r="I5261"/>
      <c r="L5261" s="83"/>
    </row>
    <row r="5262" spans="1:12" x14ac:dyDescent="0.3">
      <c r="A5262" s="77" t="s">
        <v>11286</v>
      </c>
      <c r="B5262" s="77" t="s">
        <v>11287</v>
      </c>
      <c r="C5262" s="77" t="s">
        <v>674</v>
      </c>
      <c r="D5262" s="79"/>
      <c r="F5262" s="77" t="s">
        <v>674</v>
      </c>
      <c r="G5262" s="77" t="s">
        <v>11286</v>
      </c>
      <c r="I5262"/>
      <c r="L5262" s="83"/>
    </row>
    <row r="5263" spans="1:12" x14ac:dyDescent="0.3">
      <c r="A5263" s="77" t="s">
        <v>11288</v>
      </c>
      <c r="B5263" s="77" t="s">
        <v>11289</v>
      </c>
      <c r="C5263" s="77" t="s">
        <v>849</v>
      </c>
      <c r="D5263" s="79"/>
      <c r="F5263" s="77" t="s">
        <v>849</v>
      </c>
      <c r="G5263" s="77" t="s">
        <v>11288</v>
      </c>
      <c r="I5263"/>
      <c r="L5263" s="83"/>
    </row>
    <row r="5264" spans="1:12" x14ac:dyDescent="0.3">
      <c r="A5264" s="77" t="s">
        <v>11290</v>
      </c>
      <c r="B5264" s="77" t="s">
        <v>11291</v>
      </c>
      <c r="C5264" s="77" t="s">
        <v>758</v>
      </c>
      <c r="D5264" s="79"/>
      <c r="F5264" s="77" t="s">
        <v>758</v>
      </c>
      <c r="G5264" s="77" t="s">
        <v>11290</v>
      </c>
      <c r="I5264"/>
      <c r="L5264" s="83"/>
    </row>
    <row r="5265" spans="1:12" x14ac:dyDescent="0.3">
      <c r="A5265" s="77" t="s">
        <v>11292</v>
      </c>
      <c r="B5265" s="77" t="s">
        <v>11293</v>
      </c>
      <c r="C5265" s="77" t="s">
        <v>868</v>
      </c>
      <c r="D5265" s="79"/>
      <c r="F5265" s="77" t="s">
        <v>868</v>
      </c>
      <c r="G5265" s="77" t="s">
        <v>11292</v>
      </c>
      <c r="I5265"/>
      <c r="L5265" s="83"/>
    </row>
    <row r="5266" spans="1:12" x14ac:dyDescent="0.3">
      <c r="A5266" s="77" t="s">
        <v>11294</v>
      </c>
      <c r="B5266" s="77" t="s">
        <v>11295</v>
      </c>
      <c r="C5266" s="77" t="s">
        <v>908</v>
      </c>
      <c r="D5266" s="79"/>
      <c r="F5266" s="77" t="s">
        <v>908</v>
      </c>
      <c r="G5266" s="77" t="s">
        <v>11294</v>
      </c>
      <c r="I5266"/>
      <c r="L5266" s="83"/>
    </row>
    <row r="5267" spans="1:12" x14ac:dyDescent="0.3">
      <c r="A5267" s="77" t="s">
        <v>11296</v>
      </c>
      <c r="B5267" s="77" t="s">
        <v>11297</v>
      </c>
      <c r="C5267" s="77" t="s">
        <v>714</v>
      </c>
      <c r="D5267" s="79"/>
      <c r="F5267" s="77" t="s">
        <v>714</v>
      </c>
      <c r="G5267" s="77" t="s">
        <v>11296</v>
      </c>
      <c r="I5267"/>
      <c r="L5267" s="83"/>
    </row>
    <row r="5268" spans="1:12" x14ac:dyDescent="0.3">
      <c r="A5268" s="77" t="s">
        <v>11298</v>
      </c>
      <c r="B5268" s="77" t="s">
        <v>11299</v>
      </c>
      <c r="C5268" s="77" t="s">
        <v>707</v>
      </c>
      <c r="D5268" s="79"/>
      <c r="F5268" s="77" t="s">
        <v>707</v>
      </c>
      <c r="G5268" s="77" t="s">
        <v>11298</v>
      </c>
      <c r="I5268"/>
      <c r="L5268" s="83"/>
    </row>
    <row r="5269" spans="1:12" x14ac:dyDescent="0.3">
      <c r="A5269" s="77" t="s">
        <v>11300</v>
      </c>
      <c r="B5269" s="77" t="s">
        <v>11301</v>
      </c>
      <c r="C5269" s="77" t="s">
        <v>963</v>
      </c>
      <c r="D5269" s="79"/>
      <c r="F5269" s="77" t="s">
        <v>963</v>
      </c>
      <c r="G5269" s="77" t="s">
        <v>11300</v>
      </c>
      <c r="I5269"/>
      <c r="L5269" s="83"/>
    </row>
    <row r="5270" spans="1:12" x14ac:dyDescent="0.3">
      <c r="A5270" s="77" t="s">
        <v>11302</v>
      </c>
      <c r="B5270" s="77" t="s">
        <v>11303</v>
      </c>
      <c r="C5270" s="77" t="s">
        <v>736</v>
      </c>
      <c r="D5270" s="79"/>
      <c r="F5270" s="77" t="s">
        <v>736</v>
      </c>
      <c r="G5270" s="77" t="s">
        <v>11302</v>
      </c>
      <c r="I5270"/>
      <c r="L5270" s="83"/>
    </row>
    <row r="5271" spans="1:12" x14ac:dyDescent="0.3">
      <c r="A5271" s="77" t="s">
        <v>11304</v>
      </c>
      <c r="B5271" s="77" t="s">
        <v>11305</v>
      </c>
      <c r="C5271" s="77" t="s">
        <v>767</v>
      </c>
      <c r="D5271" s="79"/>
      <c r="F5271" s="77" t="s">
        <v>767</v>
      </c>
      <c r="G5271" s="77" t="s">
        <v>11304</v>
      </c>
      <c r="I5271"/>
      <c r="L5271" s="83"/>
    </row>
    <row r="5272" spans="1:12" x14ac:dyDescent="0.3">
      <c r="A5272" s="77" t="s">
        <v>11306</v>
      </c>
      <c r="B5272" s="77" t="s">
        <v>11307</v>
      </c>
      <c r="C5272" s="77" t="s">
        <v>722</v>
      </c>
      <c r="D5272" s="79"/>
      <c r="F5272" s="77" t="s">
        <v>722</v>
      </c>
      <c r="G5272" s="77" t="s">
        <v>11306</v>
      </c>
      <c r="I5272"/>
      <c r="L5272" s="83"/>
    </row>
    <row r="5273" spans="1:12" x14ac:dyDescent="0.3">
      <c r="A5273" s="77" t="s">
        <v>11308</v>
      </c>
      <c r="B5273" s="77" t="s">
        <v>11309</v>
      </c>
      <c r="C5273" s="77" t="s">
        <v>776</v>
      </c>
      <c r="D5273" s="79"/>
      <c r="F5273" s="77" t="s">
        <v>776</v>
      </c>
      <c r="G5273" s="77" t="s">
        <v>11308</v>
      </c>
      <c r="I5273"/>
      <c r="L5273" s="83"/>
    </row>
    <row r="5274" spans="1:12" x14ac:dyDescent="0.3">
      <c r="A5274" s="77" t="s">
        <v>11310</v>
      </c>
      <c r="B5274" s="77" t="s">
        <v>11311</v>
      </c>
      <c r="C5274" s="77" t="s">
        <v>919</v>
      </c>
      <c r="D5274" s="79"/>
      <c r="F5274" s="77" t="s">
        <v>919</v>
      </c>
      <c r="G5274" s="77" t="s">
        <v>11310</v>
      </c>
      <c r="I5274"/>
      <c r="L5274" s="83"/>
    </row>
    <row r="5275" spans="1:12" x14ac:dyDescent="0.3">
      <c r="A5275" s="77" t="s">
        <v>11312</v>
      </c>
      <c r="B5275" s="77" t="s">
        <v>11313</v>
      </c>
      <c r="C5275" s="77" t="s">
        <v>707</v>
      </c>
      <c r="D5275" s="79"/>
      <c r="F5275" s="77" t="s">
        <v>707</v>
      </c>
      <c r="G5275" s="77" t="s">
        <v>11312</v>
      </c>
      <c r="I5275"/>
      <c r="L5275" s="83"/>
    </row>
    <row r="5276" spans="1:12" x14ac:dyDescent="0.3">
      <c r="A5276" s="77" t="s">
        <v>11314</v>
      </c>
      <c r="B5276" s="77" t="s">
        <v>11315</v>
      </c>
      <c r="C5276" s="77" t="s">
        <v>714</v>
      </c>
      <c r="D5276" s="79"/>
      <c r="F5276" s="77" t="s">
        <v>714</v>
      </c>
      <c r="G5276" s="77" t="s">
        <v>11314</v>
      </c>
      <c r="I5276"/>
      <c r="L5276" s="83"/>
    </row>
    <row r="5277" spans="1:12" x14ac:dyDescent="0.3">
      <c r="A5277" s="77" t="s">
        <v>11316</v>
      </c>
      <c r="B5277" s="77" t="s">
        <v>11317</v>
      </c>
      <c r="C5277" s="77" t="s">
        <v>919</v>
      </c>
      <c r="D5277" s="79"/>
      <c r="F5277" s="77" t="s">
        <v>919</v>
      </c>
      <c r="G5277" s="77" t="s">
        <v>11316</v>
      </c>
      <c r="I5277"/>
      <c r="L5277" s="83"/>
    </row>
    <row r="5278" spans="1:12" x14ac:dyDescent="0.3">
      <c r="A5278" s="77" t="s">
        <v>11318</v>
      </c>
      <c r="B5278" s="77" t="s">
        <v>11319</v>
      </c>
      <c r="C5278" s="77" t="s">
        <v>711</v>
      </c>
      <c r="D5278" s="79"/>
      <c r="F5278" s="77" t="s">
        <v>711</v>
      </c>
      <c r="G5278" s="77" t="s">
        <v>11318</v>
      </c>
      <c r="I5278"/>
      <c r="L5278" s="83"/>
    </row>
    <row r="5279" spans="1:12" x14ac:dyDescent="0.3">
      <c r="A5279" s="77" t="s">
        <v>11320</v>
      </c>
      <c r="B5279" s="77" t="s">
        <v>11321</v>
      </c>
      <c r="C5279" s="77" t="s">
        <v>837</v>
      </c>
      <c r="D5279" s="79"/>
      <c r="F5279" s="77" t="s">
        <v>837</v>
      </c>
      <c r="G5279" s="77" t="s">
        <v>11320</v>
      </c>
      <c r="I5279"/>
      <c r="L5279" s="83"/>
    </row>
    <row r="5280" spans="1:12" x14ac:dyDescent="0.3">
      <c r="A5280" s="77" t="s">
        <v>11322</v>
      </c>
      <c r="B5280" s="77" t="s">
        <v>11323</v>
      </c>
      <c r="C5280" s="77" t="s">
        <v>749</v>
      </c>
      <c r="D5280" s="79"/>
      <c r="F5280" s="77" t="s">
        <v>749</v>
      </c>
      <c r="G5280" s="77" t="s">
        <v>11322</v>
      </c>
      <c r="I5280"/>
      <c r="L5280" s="83"/>
    </row>
    <row r="5281" spans="1:12" x14ac:dyDescent="0.3">
      <c r="A5281" s="77" t="s">
        <v>11324</v>
      </c>
      <c r="B5281" s="77" t="s">
        <v>11325</v>
      </c>
      <c r="C5281" s="77" t="s">
        <v>707</v>
      </c>
      <c r="D5281" s="79"/>
      <c r="F5281" s="77" t="s">
        <v>707</v>
      </c>
      <c r="G5281" s="77" t="s">
        <v>11324</v>
      </c>
      <c r="I5281"/>
      <c r="L5281" s="83"/>
    </row>
    <row r="5282" spans="1:12" x14ac:dyDescent="0.3">
      <c r="A5282" s="77" t="s">
        <v>11326</v>
      </c>
      <c r="B5282" s="77" t="s">
        <v>11327</v>
      </c>
      <c r="C5282" s="77" t="s">
        <v>707</v>
      </c>
      <c r="D5282" s="79"/>
      <c r="F5282" s="77" t="s">
        <v>707</v>
      </c>
      <c r="G5282" s="77" t="s">
        <v>11326</v>
      </c>
      <c r="I5282"/>
      <c r="L5282" s="83"/>
    </row>
    <row r="5283" spans="1:12" x14ac:dyDescent="0.3">
      <c r="A5283" s="77" t="s">
        <v>11328</v>
      </c>
      <c r="B5283" s="77" t="s">
        <v>11329</v>
      </c>
      <c r="C5283" s="77" t="s">
        <v>666</v>
      </c>
      <c r="D5283" s="79"/>
      <c r="F5283" s="77" t="s">
        <v>666</v>
      </c>
      <c r="G5283" s="77" t="s">
        <v>11328</v>
      </c>
      <c r="I5283"/>
      <c r="L5283" s="83"/>
    </row>
    <row r="5284" spans="1:12" x14ac:dyDescent="0.3">
      <c r="A5284" s="77" t="s">
        <v>11330</v>
      </c>
      <c r="B5284" s="77" t="s">
        <v>11331</v>
      </c>
      <c r="C5284" s="77" t="s">
        <v>707</v>
      </c>
      <c r="D5284" s="79"/>
      <c r="F5284" s="77" t="s">
        <v>707</v>
      </c>
      <c r="G5284" s="77" t="s">
        <v>11330</v>
      </c>
      <c r="I5284"/>
      <c r="L5284" s="83"/>
    </row>
    <row r="5285" spans="1:12" x14ac:dyDescent="0.3">
      <c r="A5285" s="77" t="s">
        <v>11332</v>
      </c>
      <c r="B5285" s="77" t="s">
        <v>11333</v>
      </c>
      <c r="C5285" s="77" t="s">
        <v>686</v>
      </c>
      <c r="D5285" s="79"/>
      <c r="F5285" s="77" t="s">
        <v>686</v>
      </c>
      <c r="G5285" s="77" t="s">
        <v>11332</v>
      </c>
      <c r="I5285"/>
      <c r="L5285" s="83"/>
    </row>
    <row r="5286" spans="1:12" x14ac:dyDescent="0.3">
      <c r="A5286" s="77" t="s">
        <v>11334</v>
      </c>
      <c r="B5286" s="77" t="s">
        <v>11335</v>
      </c>
      <c r="C5286" s="77" t="s">
        <v>702</v>
      </c>
      <c r="D5286" s="79"/>
      <c r="F5286" s="77" t="s">
        <v>702</v>
      </c>
      <c r="G5286" s="77" t="s">
        <v>11334</v>
      </c>
      <c r="I5286"/>
      <c r="L5286" s="83"/>
    </row>
    <row r="5287" spans="1:12" x14ac:dyDescent="0.3">
      <c r="A5287" s="77" t="s">
        <v>11336</v>
      </c>
      <c r="B5287" s="77" t="s">
        <v>11337</v>
      </c>
      <c r="C5287" s="77" t="s">
        <v>757</v>
      </c>
      <c r="D5287" s="79"/>
      <c r="F5287" s="77" t="s">
        <v>757</v>
      </c>
      <c r="G5287" s="77" t="s">
        <v>11336</v>
      </c>
      <c r="I5287"/>
      <c r="L5287" s="83"/>
    </row>
    <row r="5288" spans="1:12" x14ac:dyDescent="0.3">
      <c r="A5288" s="77" t="s">
        <v>11338</v>
      </c>
      <c r="B5288" s="77" t="s">
        <v>11339</v>
      </c>
      <c r="C5288" s="77" t="s">
        <v>757</v>
      </c>
      <c r="D5288" s="79"/>
      <c r="F5288" s="77" t="s">
        <v>757</v>
      </c>
      <c r="G5288" s="77" t="s">
        <v>11338</v>
      </c>
      <c r="I5288"/>
      <c r="L5288" s="83"/>
    </row>
    <row r="5289" spans="1:12" x14ac:dyDescent="0.3">
      <c r="A5289" s="77" t="s">
        <v>11340</v>
      </c>
      <c r="B5289" s="77" t="s">
        <v>11341</v>
      </c>
      <c r="C5289" s="77" t="s">
        <v>695</v>
      </c>
      <c r="D5289" s="79"/>
      <c r="F5289" s="77" t="s">
        <v>695</v>
      </c>
      <c r="G5289" s="77" t="s">
        <v>11340</v>
      </c>
      <c r="I5289"/>
      <c r="L5289" s="83"/>
    </row>
    <row r="5290" spans="1:12" x14ac:dyDescent="0.3">
      <c r="A5290" s="77" t="s">
        <v>11342</v>
      </c>
      <c r="B5290" s="77" t="s">
        <v>11343</v>
      </c>
      <c r="C5290" s="77" t="s">
        <v>711</v>
      </c>
      <c r="D5290" s="79"/>
      <c r="F5290" s="77" t="s">
        <v>711</v>
      </c>
      <c r="G5290" s="77" t="s">
        <v>11342</v>
      </c>
      <c r="I5290"/>
      <c r="L5290" s="83"/>
    </row>
    <row r="5291" spans="1:12" x14ac:dyDescent="0.3">
      <c r="A5291" s="77" t="s">
        <v>11344</v>
      </c>
      <c r="B5291" s="77" t="s">
        <v>11345</v>
      </c>
      <c r="C5291" s="77" t="s">
        <v>739</v>
      </c>
      <c r="D5291" s="79"/>
      <c r="F5291" s="77" t="s">
        <v>739</v>
      </c>
      <c r="G5291" s="77" t="s">
        <v>11344</v>
      </c>
      <c r="I5291"/>
      <c r="L5291" s="83"/>
    </row>
    <row r="5292" spans="1:12" x14ac:dyDescent="0.3">
      <c r="A5292" s="77" t="s">
        <v>11346</v>
      </c>
      <c r="B5292" s="77" t="s">
        <v>11347</v>
      </c>
      <c r="C5292" s="77" t="s">
        <v>743</v>
      </c>
      <c r="D5292" s="79"/>
      <c r="F5292" s="77" t="s">
        <v>743</v>
      </c>
      <c r="G5292" s="77" t="s">
        <v>11346</v>
      </c>
      <c r="I5292"/>
      <c r="L5292" s="83"/>
    </row>
    <row r="5293" spans="1:12" x14ac:dyDescent="0.3">
      <c r="A5293" s="77" t="s">
        <v>11348</v>
      </c>
      <c r="B5293" s="77" t="s">
        <v>11349</v>
      </c>
      <c r="C5293" s="77" t="s">
        <v>757</v>
      </c>
      <c r="D5293" s="79"/>
      <c r="F5293" s="77" t="s">
        <v>757</v>
      </c>
      <c r="G5293" s="77" t="s">
        <v>11348</v>
      </c>
      <c r="I5293"/>
      <c r="L5293" s="83"/>
    </row>
    <row r="5294" spans="1:12" x14ac:dyDescent="0.3">
      <c r="A5294" s="77" t="s">
        <v>11350</v>
      </c>
      <c r="B5294" s="77" t="s">
        <v>11351</v>
      </c>
      <c r="C5294" s="77" t="s">
        <v>850</v>
      </c>
      <c r="D5294" s="79"/>
      <c r="F5294" s="77" t="s">
        <v>850</v>
      </c>
      <c r="G5294" s="77" t="s">
        <v>11350</v>
      </c>
      <c r="I5294"/>
      <c r="L5294" s="83"/>
    </row>
    <row r="5295" spans="1:12" x14ac:dyDescent="0.3">
      <c r="A5295" s="77" t="s">
        <v>11352</v>
      </c>
      <c r="B5295" s="77" t="s">
        <v>11353</v>
      </c>
      <c r="C5295" s="77" t="s">
        <v>873</v>
      </c>
      <c r="D5295" s="79"/>
      <c r="F5295" s="77" t="s">
        <v>873</v>
      </c>
      <c r="G5295" s="77" t="s">
        <v>11352</v>
      </c>
      <c r="I5295"/>
      <c r="L5295" s="83"/>
    </row>
    <row r="5296" spans="1:12" x14ac:dyDescent="0.3">
      <c r="A5296" s="77" t="s">
        <v>11354</v>
      </c>
      <c r="B5296" s="77" t="s">
        <v>11355</v>
      </c>
      <c r="C5296" s="77" t="s">
        <v>678</v>
      </c>
      <c r="D5296" s="79"/>
      <c r="F5296" s="77" t="s">
        <v>678</v>
      </c>
      <c r="G5296" s="77" t="s">
        <v>11354</v>
      </c>
      <c r="I5296"/>
      <c r="L5296" s="83"/>
    </row>
    <row r="5297" spans="1:12" x14ac:dyDescent="0.3">
      <c r="A5297" s="77" t="s">
        <v>11356</v>
      </c>
      <c r="B5297" s="77" t="s">
        <v>11357</v>
      </c>
      <c r="C5297" s="77" t="s">
        <v>758</v>
      </c>
      <c r="D5297" s="79"/>
      <c r="F5297" s="77" t="s">
        <v>758</v>
      </c>
      <c r="G5297" s="77" t="s">
        <v>11356</v>
      </c>
      <c r="I5297"/>
      <c r="L5297" s="83"/>
    </row>
    <row r="5298" spans="1:12" x14ac:dyDescent="0.3">
      <c r="A5298" s="77" t="s">
        <v>11358</v>
      </c>
      <c r="B5298" s="77" t="s">
        <v>11359</v>
      </c>
      <c r="C5298" s="77" t="s">
        <v>893</v>
      </c>
      <c r="D5298" s="79"/>
      <c r="F5298" s="77" t="s">
        <v>893</v>
      </c>
      <c r="G5298" s="77" t="s">
        <v>11358</v>
      </c>
      <c r="I5298"/>
      <c r="L5298" s="83"/>
    </row>
    <row r="5299" spans="1:12" x14ac:dyDescent="0.3">
      <c r="A5299" s="77" t="s">
        <v>11360</v>
      </c>
      <c r="B5299" s="77" t="s">
        <v>11361</v>
      </c>
      <c r="C5299" s="77" t="s">
        <v>794</v>
      </c>
      <c r="D5299" s="79"/>
      <c r="F5299" s="77" t="s">
        <v>794</v>
      </c>
      <c r="G5299" s="77" t="s">
        <v>11360</v>
      </c>
      <c r="I5299"/>
      <c r="L5299" s="83"/>
    </row>
    <row r="5300" spans="1:12" x14ac:dyDescent="0.3">
      <c r="A5300" s="77" t="s">
        <v>11362</v>
      </c>
      <c r="B5300" s="77" t="s">
        <v>11363</v>
      </c>
      <c r="C5300" s="77" t="s">
        <v>671</v>
      </c>
      <c r="D5300" s="79"/>
      <c r="F5300" s="77" t="s">
        <v>671</v>
      </c>
      <c r="G5300" s="77" t="s">
        <v>11362</v>
      </c>
      <c r="I5300"/>
      <c r="L5300" s="83"/>
    </row>
    <row r="5301" spans="1:12" x14ac:dyDescent="0.3">
      <c r="A5301" s="77" t="s">
        <v>11364</v>
      </c>
      <c r="B5301" s="77" t="s">
        <v>11365</v>
      </c>
      <c r="C5301" s="77" t="s">
        <v>800</v>
      </c>
      <c r="D5301" s="79"/>
      <c r="F5301" s="77" t="s">
        <v>800</v>
      </c>
      <c r="G5301" s="77" t="s">
        <v>11364</v>
      </c>
      <c r="I5301"/>
      <c r="L5301" s="83"/>
    </row>
    <row r="5302" spans="1:12" x14ac:dyDescent="0.3">
      <c r="A5302" s="77" t="s">
        <v>11366</v>
      </c>
      <c r="B5302" s="77" t="s">
        <v>11367</v>
      </c>
      <c r="C5302" s="77" t="s">
        <v>804</v>
      </c>
      <c r="D5302" s="79"/>
      <c r="F5302" s="77" t="s">
        <v>804</v>
      </c>
      <c r="G5302" s="77" t="s">
        <v>11366</v>
      </c>
      <c r="I5302"/>
      <c r="L5302" s="83"/>
    </row>
    <row r="5303" spans="1:12" x14ac:dyDescent="0.3">
      <c r="A5303" s="77" t="s">
        <v>11368</v>
      </c>
      <c r="B5303" s="77" t="s">
        <v>11369</v>
      </c>
      <c r="C5303" s="77" t="s">
        <v>937</v>
      </c>
      <c r="D5303" s="79"/>
      <c r="F5303" s="77" t="s">
        <v>937</v>
      </c>
      <c r="G5303" s="77" t="s">
        <v>11368</v>
      </c>
      <c r="I5303"/>
      <c r="L5303" s="83"/>
    </row>
    <row r="5304" spans="1:12" x14ac:dyDescent="0.3">
      <c r="A5304" s="77" t="s">
        <v>11370</v>
      </c>
      <c r="B5304" s="77" t="s">
        <v>11371</v>
      </c>
      <c r="C5304" s="77" t="s">
        <v>740</v>
      </c>
      <c r="D5304" s="79"/>
      <c r="F5304" s="77" t="s">
        <v>740</v>
      </c>
      <c r="G5304" s="77" t="s">
        <v>11370</v>
      </c>
      <c r="I5304"/>
      <c r="L5304" s="83"/>
    </row>
    <row r="5305" spans="1:12" x14ac:dyDescent="0.3">
      <c r="A5305" s="77" t="s">
        <v>11372</v>
      </c>
      <c r="B5305" s="77" t="s">
        <v>11373</v>
      </c>
      <c r="C5305" s="77" t="s">
        <v>740</v>
      </c>
      <c r="D5305" s="79"/>
      <c r="F5305" s="77" t="s">
        <v>740</v>
      </c>
      <c r="G5305" s="77" t="s">
        <v>11372</v>
      </c>
      <c r="I5305"/>
      <c r="L5305" s="83"/>
    </row>
    <row r="5306" spans="1:12" x14ac:dyDescent="0.3">
      <c r="A5306" s="77" t="s">
        <v>11374</v>
      </c>
      <c r="B5306" s="77" t="s">
        <v>11375</v>
      </c>
      <c r="C5306" s="77" t="s">
        <v>699</v>
      </c>
      <c r="D5306" s="79"/>
      <c r="F5306" s="77" t="s">
        <v>699</v>
      </c>
      <c r="G5306" s="77" t="s">
        <v>11374</v>
      </c>
      <c r="I5306"/>
      <c r="L5306" s="83"/>
    </row>
    <row r="5307" spans="1:12" x14ac:dyDescent="0.3">
      <c r="A5307" s="77" t="s">
        <v>11376</v>
      </c>
      <c r="B5307" s="77" t="s">
        <v>11377</v>
      </c>
      <c r="C5307" s="77" t="s">
        <v>746</v>
      </c>
      <c r="D5307" s="79"/>
      <c r="F5307" s="77" t="s">
        <v>746</v>
      </c>
      <c r="G5307" s="77" t="s">
        <v>11376</v>
      </c>
      <c r="I5307"/>
      <c r="L5307" s="83"/>
    </row>
    <row r="5308" spans="1:12" x14ac:dyDescent="0.3">
      <c r="A5308" s="77" t="s">
        <v>11378</v>
      </c>
      <c r="B5308" s="77" t="s">
        <v>11379</v>
      </c>
      <c r="C5308" s="77" t="s">
        <v>761</v>
      </c>
      <c r="D5308" s="79"/>
      <c r="F5308" s="77" t="s">
        <v>761</v>
      </c>
      <c r="G5308" s="77" t="s">
        <v>11378</v>
      </c>
      <c r="I5308"/>
      <c r="L5308" s="83"/>
    </row>
    <row r="5309" spans="1:12" x14ac:dyDescent="0.3">
      <c r="A5309" s="77" t="s">
        <v>11380</v>
      </c>
      <c r="B5309" s="77" t="s">
        <v>11381</v>
      </c>
      <c r="C5309" s="77" t="s">
        <v>702</v>
      </c>
      <c r="D5309" s="79"/>
      <c r="F5309" s="77" t="s">
        <v>702</v>
      </c>
      <c r="G5309" s="77" t="s">
        <v>11380</v>
      </c>
      <c r="I5309"/>
      <c r="L5309" s="83"/>
    </row>
    <row r="5310" spans="1:12" x14ac:dyDescent="0.3">
      <c r="A5310" s="77" t="s">
        <v>11382</v>
      </c>
      <c r="B5310" s="77" t="s">
        <v>11383</v>
      </c>
      <c r="C5310" s="77" t="s">
        <v>873</v>
      </c>
      <c r="D5310" s="79"/>
      <c r="F5310" s="77" t="s">
        <v>873</v>
      </c>
      <c r="G5310" s="77" t="s">
        <v>11382</v>
      </c>
      <c r="I5310"/>
      <c r="L5310" s="83"/>
    </row>
    <row r="5311" spans="1:12" x14ac:dyDescent="0.3">
      <c r="A5311" s="77" t="s">
        <v>11384</v>
      </c>
      <c r="B5311" s="77" t="s">
        <v>11385</v>
      </c>
      <c r="C5311" s="77" t="s">
        <v>743</v>
      </c>
      <c r="D5311" s="79"/>
      <c r="F5311" s="77" t="s">
        <v>743</v>
      </c>
      <c r="G5311" s="77" t="s">
        <v>11384</v>
      </c>
      <c r="I5311"/>
      <c r="L5311" s="83"/>
    </row>
    <row r="5312" spans="1:12" x14ac:dyDescent="0.3">
      <c r="A5312" s="77" t="s">
        <v>11386</v>
      </c>
      <c r="B5312" s="77" t="s">
        <v>11387</v>
      </c>
      <c r="C5312" s="77" t="s">
        <v>710</v>
      </c>
      <c r="D5312" s="79"/>
      <c r="F5312" s="77" t="s">
        <v>710</v>
      </c>
      <c r="G5312" s="77" t="s">
        <v>11386</v>
      </c>
      <c r="I5312"/>
      <c r="L5312" s="83"/>
    </row>
    <row r="5313" spans="1:12" x14ac:dyDescent="0.3">
      <c r="A5313" s="77" t="s">
        <v>11388</v>
      </c>
      <c r="B5313" s="77" t="s">
        <v>11389</v>
      </c>
      <c r="C5313" s="77" t="s">
        <v>686</v>
      </c>
      <c r="D5313" s="79"/>
      <c r="F5313" s="77" t="s">
        <v>686</v>
      </c>
      <c r="G5313" s="77" t="s">
        <v>11388</v>
      </c>
      <c r="I5313"/>
      <c r="L5313" s="83"/>
    </row>
    <row r="5314" spans="1:12" x14ac:dyDescent="0.3">
      <c r="A5314" s="77" t="s">
        <v>11390</v>
      </c>
      <c r="B5314" s="77" t="s">
        <v>11391</v>
      </c>
      <c r="C5314" s="77" t="s">
        <v>761</v>
      </c>
      <c r="D5314" s="79"/>
      <c r="F5314" s="77" t="s">
        <v>761</v>
      </c>
      <c r="G5314" s="77" t="s">
        <v>11390</v>
      </c>
      <c r="I5314"/>
      <c r="L5314" s="83"/>
    </row>
    <row r="5315" spans="1:12" x14ac:dyDescent="0.3">
      <c r="A5315" s="77" t="s">
        <v>11392</v>
      </c>
      <c r="B5315" s="77" t="s">
        <v>11393</v>
      </c>
      <c r="C5315" s="77" t="s">
        <v>702</v>
      </c>
      <c r="D5315" s="79"/>
      <c r="F5315" s="77" t="s">
        <v>702</v>
      </c>
      <c r="G5315" s="77" t="s">
        <v>11392</v>
      </c>
      <c r="I5315"/>
      <c r="L5315" s="83"/>
    </row>
    <row r="5316" spans="1:12" x14ac:dyDescent="0.3">
      <c r="A5316" s="77" t="s">
        <v>11394</v>
      </c>
      <c r="B5316" s="77" t="s">
        <v>11395</v>
      </c>
      <c r="C5316" s="77" t="s">
        <v>770</v>
      </c>
      <c r="D5316" s="79"/>
      <c r="F5316" s="77" t="s">
        <v>770</v>
      </c>
      <c r="G5316" s="77" t="s">
        <v>11394</v>
      </c>
      <c r="I5316"/>
      <c r="L5316" s="83"/>
    </row>
    <row r="5317" spans="1:12" x14ac:dyDescent="0.3">
      <c r="A5317" s="77" t="s">
        <v>11396</v>
      </c>
      <c r="B5317" s="77" t="s">
        <v>11397</v>
      </c>
      <c r="C5317" s="77" t="s">
        <v>714</v>
      </c>
      <c r="D5317" s="79"/>
      <c r="F5317" s="77" t="s">
        <v>714</v>
      </c>
      <c r="G5317" s="77" t="s">
        <v>11396</v>
      </c>
      <c r="I5317"/>
      <c r="L5317" s="83"/>
    </row>
    <row r="5318" spans="1:12" x14ac:dyDescent="0.3">
      <c r="A5318" s="77" t="s">
        <v>11398</v>
      </c>
      <c r="B5318" s="77" t="s">
        <v>11399</v>
      </c>
      <c r="C5318" s="77" t="s">
        <v>719</v>
      </c>
      <c r="D5318" s="79"/>
      <c r="F5318" s="77" t="s">
        <v>719</v>
      </c>
      <c r="G5318" s="77" t="s">
        <v>11398</v>
      </c>
      <c r="I5318"/>
      <c r="L5318" s="83"/>
    </row>
    <row r="5319" spans="1:12" x14ac:dyDescent="0.3">
      <c r="A5319" s="77" t="s">
        <v>11400</v>
      </c>
      <c r="B5319" s="77" t="s">
        <v>11401</v>
      </c>
      <c r="C5319" s="77" t="s">
        <v>766</v>
      </c>
      <c r="D5319" s="79"/>
      <c r="F5319" s="77" t="s">
        <v>766</v>
      </c>
      <c r="G5319" s="77" t="s">
        <v>11400</v>
      </c>
      <c r="I5319"/>
      <c r="L5319" s="83"/>
    </row>
    <row r="5320" spans="1:12" x14ac:dyDescent="0.3">
      <c r="A5320" s="77" t="s">
        <v>11402</v>
      </c>
      <c r="B5320" s="77" t="s">
        <v>11403</v>
      </c>
      <c r="C5320" s="77" t="s">
        <v>820</v>
      </c>
      <c r="D5320" s="79"/>
      <c r="F5320" s="77" t="s">
        <v>820</v>
      </c>
      <c r="G5320" s="77" t="s">
        <v>11402</v>
      </c>
      <c r="I5320"/>
      <c r="L5320" s="83"/>
    </row>
    <row r="5321" spans="1:12" x14ac:dyDescent="0.3">
      <c r="A5321" s="77" t="s">
        <v>11404</v>
      </c>
      <c r="B5321" s="77" t="s">
        <v>11405</v>
      </c>
      <c r="C5321" s="77" t="s">
        <v>699</v>
      </c>
      <c r="D5321" s="79"/>
      <c r="F5321" s="77" t="s">
        <v>699</v>
      </c>
      <c r="G5321" s="77" t="s">
        <v>11404</v>
      </c>
      <c r="I5321"/>
      <c r="L5321" s="83"/>
    </row>
    <row r="5322" spans="1:12" x14ac:dyDescent="0.3">
      <c r="A5322" s="77" t="s">
        <v>11406</v>
      </c>
      <c r="B5322" s="77" t="s">
        <v>11407</v>
      </c>
      <c r="C5322" s="77" t="s">
        <v>743</v>
      </c>
      <c r="D5322" s="79"/>
      <c r="F5322" s="77" t="s">
        <v>743</v>
      </c>
      <c r="G5322" s="77" t="s">
        <v>11406</v>
      </c>
      <c r="I5322"/>
      <c r="L5322" s="83"/>
    </row>
    <row r="5323" spans="1:12" x14ac:dyDescent="0.3">
      <c r="A5323" s="77" t="s">
        <v>11408</v>
      </c>
      <c r="B5323" s="77" t="s">
        <v>11409</v>
      </c>
      <c r="C5323" s="77" t="s">
        <v>719</v>
      </c>
      <c r="D5323" s="79"/>
      <c r="F5323" s="77" t="s">
        <v>719</v>
      </c>
      <c r="G5323" s="77" t="s">
        <v>11408</v>
      </c>
      <c r="I5323"/>
      <c r="L5323" s="83"/>
    </row>
    <row r="5324" spans="1:12" x14ac:dyDescent="0.3">
      <c r="A5324" s="77" t="s">
        <v>11410</v>
      </c>
      <c r="B5324" s="77" t="s">
        <v>11411</v>
      </c>
      <c r="C5324" s="77" t="s">
        <v>698</v>
      </c>
      <c r="D5324" s="79"/>
      <c r="F5324" s="77" t="s">
        <v>698</v>
      </c>
      <c r="G5324" s="77" t="s">
        <v>11410</v>
      </c>
      <c r="I5324"/>
      <c r="L5324" s="83"/>
    </row>
    <row r="5325" spans="1:12" x14ac:dyDescent="0.3">
      <c r="A5325" s="77" t="s">
        <v>11412</v>
      </c>
      <c r="B5325" s="77" t="s">
        <v>11413</v>
      </c>
      <c r="C5325" s="77" t="s">
        <v>893</v>
      </c>
      <c r="D5325" s="79"/>
      <c r="F5325" s="77" t="s">
        <v>893</v>
      </c>
      <c r="G5325" s="77" t="s">
        <v>11412</v>
      </c>
      <c r="I5325"/>
      <c r="L5325" s="83"/>
    </row>
    <row r="5326" spans="1:12" x14ac:dyDescent="0.3">
      <c r="A5326" s="77" t="s">
        <v>11414</v>
      </c>
      <c r="B5326" s="77" t="s">
        <v>11415</v>
      </c>
      <c r="C5326" s="77" t="s">
        <v>715</v>
      </c>
      <c r="D5326" s="79"/>
      <c r="F5326" s="77" t="s">
        <v>715</v>
      </c>
      <c r="G5326" s="77" t="s">
        <v>11414</v>
      </c>
      <c r="I5326"/>
      <c r="L5326" s="83"/>
    </row>
    <row r="5327" spans="1:12" x14ac:dyDescent="0.3">
      <c r="A5327" s="77" t="s">
        <v>11416</v>
      </c>
      <c r="B5327" s="77" t="s">
        <v>11417</v>
      </c>
      <c r="C5327" s="77" t="s">
        <v>893</v>
      </c>
      <c r="D5327" s="79"/>
      <c r="F5327" s="77" t="s">
        <v>893</v>
      </c>
      <c r="G5327" s="77" t="s">
        <v>11416</v>
      </c>
      <c r="I5327"/>
      <c r="L5327" s="83"/>
    </row>
    <row r="5328" spans="1:12" x14ac:dyDescent="0.3">
      <c r="A5328" s="77" t="s">
        <v>11418</v>
      </c>
      <c r="B5328" s="77" t="s">
        <v>11419</v>
      </c>
      <c r="C5328" s="77" t="s">
        <v>940</v>
      </c>
      <c r="D5328" s="79"/>
      <c r="F5328" s="77" t="s">
        <v>940</v>
      </c>
      <c r="G5328" s="77" t="s">
        <v>11418</v>
      </c>
      <c r="I5328"/>
      <c r="L5328" s="83"/>
    </row>
    <row r="5329" spans="1:12" x14ac:dyDescent="0.3">
      <c r="A5329" s="77" t="s">
        <v>11420</v>
      </c>
      <c r="B5329" s="77" t="s">
        <v>11421</v>
      </c>
      <c r="C5329" s="77" t="s">
        <v>715</v>
      </c>
      <c r="D5329" s="79"/>
      <c r="F5329" s="77" t="s">
        <v>715</v>
      </c>
      <c r="G5329" s="77" t="s">
        <v>11420</v>
      </c>
      <c r="I5329"/>
      <c r="L5329" s="83"/>
    </row>
    <row r="5330" spans="1:12" x14ac:dyDescent="0.3">
      <c r="A5330" s="77" t="s">
        <v>11422</v>
      </c>
      <c r="B5330" s="77" t="s">
        <v>11423</v>
      </c>
      <c r="C5330" s="77" t="s">
        <v>722</v>
      </c>
      <c r="D5330" s="79"/>
      <c r="F5330" s="77" t="s">
        <v>722</v>
      </c>
      <c r="G5330" s="77" t="s">
        <v>11422</v>
      </c>
      <c r="I5330"/>
      <c r="L5330" s="83"/>
    </row>
    <row r="5331" spans="1:12" x14ac:dyDescent="0.3">
      <c r="A5331" s="77" t="s">
        <v>11424</v>
      </c>
      <c r="B5331" s="77" t="s">
        <v>11425</v>
      </c>
      <c r="C5331" s="77" t="s">
        <v>830</v>
      </c>
      <c r="D5331" s="79"/>
      <c r="F5331" s="77" t="s">
        <v>830</v>
      </c>
      <c r="G5331" s="77" t="s">
        <v>11424</v>
      </c>
      <c r="I5331"/>
      <c r="L5331" s="83"/>
    </row>
    <row r="5332" spans="1:12" x14ac:dyDescent="0.3">
      <c r="A5332" s="77" t="s">
        <v>11426</v>
      </c>
      <c r="B5332" s="77" t="s">
        <v>11427</v>
      </c>
      <c r="C5332" s="77" t="s">
        <v>940</v>
      </c>
      <c r="D5332" s="79"/>
      <c r="F5332" s="77" t="s">
        <v>940</v>
      </c>
      <c r="G5332" s="77" t="s">
        <v>11426</v>
      </c>
      <c r="I5332"/>
      <c r="L5332" s="83"/>
    </row>
    <row r="5333" spans="1:12" x14ac:dyDescent="0.3">
      <c r="A5333" s="77" t="s">
        <v>11428</v>
      </c>
      <c r="B5333" s="77" t="s">
        <v>11429</v>
      </c>
      <c r="C5333" s="77" t="s">
        <v>953</v>
      </c>
      <c r="D5333" s="79"/>
      <c r="F5333" s="77" t="s">
        <v>953</v>
      </c>
      <c r="G5333" s="77" t="s">
        <v>11428</v>
      </c>
      <c r="I5333"/>
      <c r="L5333" s="83"/>
    </row>
    <row r="5334" spans="1:12" x14ac:dyDescent="0.3">
      <c r="A5334" s="77" t="s">
        <v>11430</v>
      </c>
      <c r="B5334" s="77" t="s">
        <v>11431</v>
      </c>
      <c r="C5334" s="77" t="s">
        <v>804</v>
      </c>
      <c r="D5334" s="79"/>
      <c r="F5334" s="77" t="s">
        <v>804</v>
      </c>
      <c r="G5334" s="77" t="s">
        <v>11430</v>
      </c>
      <c r="I5334"/>
      <c r="L5334" s="83"/>
    </row>
    <row r="5335" spans="1:12" x14ac:dyDescent="0.3">
      <c r="A5335" s="77" t="s">
        <v>11432</v>
      </c>
      <c r="B5335" s="77" t="s">
        <v>11433</v>
      </c>
      <c r="C5335" s="77" t="s">
        <v>758</v>
      </c>
      <c r="D5335" s="79"/>
      <c r="F5335" s="77" t="s">
        <v>758</v>
      </c>
      <c r="G5335" s="77" t="s">
        <v>11432</v>
      </c>
      <c r="I5335"/>
      <c r="L5335" s="83"/>
    </row>
    <row r="5336" spans="1:12" x14ac:dyDescent="0.3">
      <c r="A5336" s="77" t="s">
        <v>11434</v>
      </c>
      <c r="B5336" s="77" t="s">
        <v>11435</v>
      </c>
      <c r="C5336" s="77" t="s">
        <v>694</v>
      </c>
      <c r="D5336" s="79"/>
      <c r="F5336" s="77" t="s">
        <v>694</v>
      </c>
      <c r="G5336" s="77" t="s">
        <v>11434</v>
      </c>
      <c r="I5336"/>
      <c r="L5336" s="83"/>
    </row>
    <row r="5337" spans="1:12" x14ac:dyDescent="0.3">
      <c r="A5337" s="77" t="s">
        <v>11436</v>
      </c>
      <c r="B5337" s="77" t="s">
        <v>11437</v>
      </c>
      <c r="C5337" s="77" t="s">
        <v>694</v>
      </c>
      <c r="D5337" s="79"/>
      <c r="F5337" s="77" t="s">
        <v>694</v>
      </c>
      <c r="G5337" s="77" t="s">
        <v>11436</v>
      </c>
      <c r="I5337"/>
      <c r="L5337" s="83"/>
    </row>
    <row r="5338" spans="1:12" x14ac:dyDescent="0.3">
      <c r="A5338" s="77" t="s">
        <v>11438</v>
      </c>
      <c r="B5338" s="77" t="s">
        <v>11439</v>
      </c>
      <c r="C5338" s="77" t="s">
        <v>820</v>
      </c>
      <c r="D5338" s="79"/>
      <c r="F5338" s="77" t="s">
        <v>820</v>
      </c>
      <c r="G5338" s="77" t="s">
        <v>11438</v>
      </c>
      <c r="I5338"/>
      <c r="L5338" s="83"/>
    </row>
    <row r="5339" spans="1:12" x14ac:dyDescent="0.3">
      <c r="A5339" s="77" t="s">
        <v>11440</v>
      </c>
      <c r="B5339" s="77" t="s">
        <v>11441</v>
      </c>
      <c r="C5339" s="77" t="s">
        <v>794</v>
      </c>
      <c r="D5339" s="79"/>
      <c r="F5339" s="77" t="s">
        <v>794</v>
      </c>
      <c r="G5339" s="77" t="s">
        <v>11440</v>
      </c>
      <c r="I5339"/>
      <c r="L5339" s="83"/>
    </row>
    <row r="5340" spans="1:12" x14ac:dyDescent="0.3">
      <c r="A5340" s="77" t="s">
        <v>11442</v>
      </c>
      <c r="B5340" s="77" t="s">
        <v>11443</v>
      </c>
      <c r="C5340" s="77" t="s">
        <v>893</v>
      </c>
      <c r="D5340" s="79"/>
      <c r="F5340" s="77" t="s">
        <v>893</v>
      </c>
      <c r="G5340" s="77" t="s">
        <v>11442</v>
      </c>
      <c r="I5340"/>
      <c r="L5340" s="83"/>
    </row>
    <row r="5341" spans="1:12" x14ac:dyDescent="0.3">
      <c r="A5341" s="77" t="s">
        <v>11444</v>
      </c>
      <c r="B5341" s="77" t="s">
        <v>11445</v>
      </c>
      <c r="C5341" s="77" t="s">
        <v>758</v>
      </c>
      <c r="D5341" s="79"/>
      <c r="F5341" s="77" t="s">
        <v>758</v>
      </c>
      <c r="G5341" s="77" t="s">
        <v>11444</v>
      </c>
      <c r="I5341"/>
      <c r="L5341" s="83"/>
    </row>
    <row r="5342" spans="1:12" x14ac:dyDescent="0.3">
      <c r="A5342" s="77" t="s">
        <v>11446</v>
      </c>
      <c r="B5342" s="77" t="s">
        <v>11447</v>
      </c>
      <c r="C5342" s="77" t="s">
        <v>691</v>
      </c>
      <c r="D5342" s="79"/>
      <c r="F5342" s="77" t="s">
        <v>691</v>
      </c>
      <c r="G5342" s="77" t="s">
        <v>11446</v>
      </c>
      <c r="I5342"/>
      <c r="L5342" s="83"/>
    </row>
    <row r="5343" spans="1:12" x14ac:dyDescent="0.3">
      <c r="A5343" s="77" t="s">
        <v>11448</v>
      </c>
      <c r="B5343" s="77" t="s">
        <v>11449</v>
      </c>
      <c r="C5343" s="77" t="s">
        <v>940</v>
      </c>
      <c r="D5343" s="79"/>
      <c r="F5343" s="77" t="s">
        <v>940</v>
      </c>
      <c r="G5343" s="77" t="s">
        <v>11448</v>
      </c>
      <c r="I5343"/>
      <c r="L5343" s="83"/>
    </row>
    <row r="5344" spans="1:12" x14ac:dyDescent="0.3">
      <c r="A5344" s="77" t="s">
        <v>11450</v>
      </c>
      <c r="B5344" s="77" t="s">
        <v>11451</v>
      </c>
      <c r="C5344" s="77" t="s">
        <v>754</v>
      </c>
      <c r="D5344" s="79"/>
      <c r="F5344" s="77" t="s">
        <v>754</v>
      </c>
      <c r="G5344" s="77" t="s">
        <v>11450</v>
      </c>
      <c r="I5344"/>
      <c r="L5344" s="83"/>
    </row>
    <row r="5345" spans="1:12" x14ac:dyDescent="0.3">
      <c r="A5345" s="77" t="s">
        <v>11452</v>
      </c>
      <c r="B5345" s="77" t="s">
        <v>11453</v>
      </c>
      <c r="C5345" s="77" t="s">
        <v>850</v>
      </c>
      <c r="D5345" s="79"/>
      <c r="F5345" s="77" t="s">
        <v>850</v>
      </c>
      <c r="G5345" s="77" t="s">
        <v>11452</v>
      </c>
      <c r="I5345"/>
      <c r="L5345" s="83"/>
    </row>
    <row r="5346" spans="1:12" x14ac:dyDescent="0.3">
      <c r="A5346" s="77" t="s">
        <v>11454</v>
      </c>
      <c r="B5346" s="77" t="s">
        <v>11455</v>
      </c>
      <c r="C5346" s="77" t="s">
        <v>754</v>
      </c>
      <c r="D5346" s="79"/>
      <c r="F5346" s="77" t="s">
        <v>754</v>
      </c>
      <c r="G5346" s="77" t="s">
        <v>11454</v>
      </c>
      <c r="I5346"/>
      <c r="L5346" s="83"/>
    </row>
    <row r="5347" spans="1:12" x14ac:dyDescent="0.3">
      <c r="A5347" s="77" t="s">
        <v>11456</v>
      </c>
      <c r="B5347" s="77" t="s">
        <v>11457</v>
      </c>
      <c r="C5347" s="77" t="s">
        <v>833</v>
      </c>
      <c r="D5347" s="79"/>
      <c r="F5347" s="77" t="s">
        <v>833</v>
      </c>
      <c r="G5347" s="77" t="s">
        <v>11456</v>
      </c>
      <c r="I5347"/>
      <c r="L5347" s="83"/>
    </row>
    <row r="5348" spans="1:12" x14ac:dyDescent="0.3">
      <c r="A5348" s="77" t="s">
        <v>11458</v>
      </c>
      <c r="B5348" s="77" t="s">
        <v>11459</v>
      </c>
      <c r="C5348" s="77" t="s">
        <v>757</v>
      </c>
      <c r="D5348" s="79"/>
      <c r="F5348" s="77" t="s">
        <v>757</v>
      </c>
      <c r="G5348" s="77" t="s">
        <v>11458</v>
      </c>
      <c r="I5348"/>
      <c r="L5348" s="83"/>
    </row>
    <row r="5349" spans="1:12" x14ac:dyDescent="0.3">
      <c r="A5349" s="77" t="s">
        <v>11460</v>
      </c>
      <c r="B5349" s="77" t="s">
        <v>11461</v>
      </c>
      <c r="C5349" s="77" t="s">
        <v>804</v>
      </c>
      <c r="D5349" s="79"/>
      <c r="F5349" s="77" t="s">
        <v>804</v>
      </c>
      <c r="G5349" s="77" t="s">
        <v>11460</v>
      </c>
      <c r="I5349"/>
      <c r="L5349" s="83"/>
    </row>
    <row r="5350" spans="1:12" x14ac:dyDescent="0.3">
      <c r="A5350" s="77" t="s">
        <v>11462</v>
      </c>
      <c r="B5350" s="77" t="s">
        <v>11463</v>
      </c>
      <c r="C5350" s="77" t="s">
        <v>757</v>
      </c>
      <c r="D5350" s="79"/>
      <c r="F5350" s="77" t="s">
        <v>757</v>
      </c>
      <c r="G5350" s="77" t="s">
        <v>11462</v>
      </c>
      <c r="I5350"/>
      <c r="L5350" s="83"/>
    </row>
    <row r="5351" spans="1:12" x14ac:dyDescent="0.3">
      <c r="A5351" s="77" t="s">
        <v>11464</v>
      </c>
      <c r="B5351" s="77" t="s">
        <v>11465</v>
      </c>
      <c r="C5351" s="77" t="s">
        <v>743</v>
      </c>
      <c r="D5351" s="79"/>
      <c r="F5351" s="77" t="s">
        <v>743</v>
      </c>
      <c r="G5351" s="77" t="s">
        <v>11464</v>
      </c>
      <c r="I5351"/>
      <c r="L5351" s="83"/>
    </row>
    <row r="5352" spans="1:12" x14ac:dyDescent="0.3">
      <c r="A5352" s="77" t="s">
        <v>11466</v>
      </c>
      <c r="B5352" s="77" t="s">
        <v>11467</v>
      </c>
      <c r="C5352" s="77" t="s">
        <v>702</v>
      </c>
      <c r="D5352" s="79"/>
      <c r="F5352" s="77" t="s">
        <v>702</v>
      </c>
      <c r="G5352" s="77" t="s">
        <v>11466</v>
      </c>
      <c r="I5352"/>
      <c r="L5352" s="83"/>
    </row>
    <row r="5353" spans="1:12" x14ac:dyDescent="0.3">
      <c r="A5353" s="77" t="s">
        <v>11468</v>
      </c>
      <c r="B5353" s="77" t="s">
        <v>11469</v>
      </c>
      <c r="C5353" s="77" t="s">
        <v>922</v>
      </c>
      <c r="D5353" s="79"/>
      <c r="F5353" s="77" t="s">
        <v>922</v>
      </c>
      <c r="G5353" s="77" t="s">
        <v>11468</v>
      </c>
      <c r="I5353"/>
      <c r="L5353" s="83"/>
    </row>
    <row r="5354" spans="1:12" x14ac:dyDescent="0.3">
      <c r="A5354" s="77" t="s">
        <v>11470</v>
      </c>
      <c r="B5354" s="77" t="s">
        <v>11471</v>
      </c>
      <c r="C5354" s="77" t="s">
        <v>674</v>
      </c>
      <c r="D5354" s="79"/>
      <c r="F5354" s="77" t="s">
        <v>674</v>
      </c>
      <c r="G5354" s="77" t="s">
        <v>11470</v>
      </c>
      <c r="I5354"/>
      <c r="L5354" s="83"/>
    </row>
    <row r="5355" spans="1:12" x14ac:dyDescent="0.3">
      <c r="A5355" s="77" t="s">
        <v>11472</v>
      </c>
      <c r="B5355" s="77" t="s">
        <v>11473</v>
      </c>
      <c r="C5355" s="77" t="s">
        <v>960</v>
      </c>
      <c r="D5355" s="79"/>
      <c r="F5355" s="77" t="s">
        <v>960</v>
      </c>
      <c r="G5355" s="77" t="s">
        <v>11472</v>
      </c>
      <c r="I5355"/>
      <c r="L5355" s="83"/>
    </row>
    <row r="5356" spans="1:12" x14ac:dyDescent="0.3">
      <c r="A5356" s="77" t="s">
        <v>11474</v>
      </c>
      <c r="B5356" s="77" t="s">
        <v>11475</v>
      </c>
      <c r="C5356" s="77" t="s">
        <v>682</v>
      </c>
      <c r="D5356" s="79"/>
      <c r="F5356" s="77" t="s">
        <v>682</v>
      </c>
      <c r="G5356" s="77" t="s">
        <v>11474</v>
      </c>
      <c r="I5356"/>
      <c r="L5356" s="83"/>
    </row>
    <row r="5357" spans="1:12" x14ac:dyDescent="0.3">
      <c r="A5357" s="77" t="s">
        <v>11476</v>
      </c>
      <c r="B5357" s="77" t="s">
        <v>11477</v>
      </c>
      <c r="C5357" s="77" t="s">
        <v>736</v>
      </c>
      <c r="D5357" s="79"/>
      <c r="F5357" s="77" t="s">
        <v>736</v>
      </c>
      <c r="G5357" s="77" t="s">
        <v>11476</v>
      </c>
      <c r="I5357"/>
      <c r="L5357" s="83"/>
    </row>
    <row r="5358" spans="1:12" x14ac:dyDescent="0.3">
      <c r="A5358" s="77" t="s">
        <v>11478</v>
      </c>
      <c r="B5358" s="77" t="s">
        <v>11479</v>
      </c>
      <c r="C5358" s="77" t="s">
        <v>893</v>
      </c>
      <c r="D5358" s="79"/>
      <c r="F5358" s="77" t="s">
        <v>893</v>
      </c>
      <c r="G5358" s="77" t="s">
        <v>11478</v>
      </c>
      <c r="I5358"/>
      <c r="L5358" s="83"/>
    </row>
    <row r="5359" spans="1:12" x14ac:dyDescent="0.3">
      <c r="A5359" s="77" t="s">
        <v>11480</v>
      </c>
      <c r="B5359" s="77" t="s">
        <v>11481</v>
      </c>
      <c r="C5359" s="77" t="s">
        <v>868</v>
      </c>
      <c r="D5359" s="79"/>
      <c r="F5359" s="77" t="s">
        <v>868</v>
      </c>
      <c r="G5359" s="77" t="s">
        <v>11480</v>
      </c>
      <c r="I5359"/>
      <c r="L5359" s="83"/>
    </row>
    <row r="5360" spans="1:12" x14ac:dyDescent="0.3">
      <c r="A5360" s="77" t="s">
        <v>11482</v>
      </c>
      <c r="B5360" s="77" t="s">
        <v>11483</v>
      </c>
      <c r="C5360" s="77" t="s">
        <v>829</v>
      </c>
      <c r="D5360" s="79"/>
      <c r="F5360" s="77" t="s">
        <v>829</v>
      </c>
      <c r="G5360" s="77" t="s">
        <v>11482</v>
      </c>
      <c r="I5360"/>
      <c r="L5360" s="83"/>
    </row>
    <row r="5361" spans="1:12" x14ac:dyDescent="0.3">
      <c r="A5361" s="77" t="s">
        <v>11484</v>
      </c>
      <c r="B5361" s="77" t="s">
        <v>11485</v>
      </c>
      <c r="C5361" s="77" t="s">
        <v>868</v>
      </c>
      <c r="D5361" s="79"/>
      <c r="F5361" s="77" t="s">
        <v>868</v>
      </c>
      <c r="G5361" s="77" t="s">
        <v>11484</v>
      </c>
      <c r="I5361"/>
      <c r="L5361" s="83"/>
    </row>
    <row r="5362" spans="1:12" x14ac:dyDescent="0.3">
      <c r="A5362" s="77" t="s">
        <v>11486</v>
      </c>
      <c r="B5362" s="77" t="s">
        <v>11487</v>
      </c>
      <c r="C5362" s="77" t="s">
        <v>937</v>
      </c>
      <c r="D5362" s="79"/>
      <c r="F5362" s="77" t="s">
        <v>937</v>
      </c>
      <c r="G5362" s="77" t="s">
        <v>11486</v>
      </c>
      <c r="I5362"/>
      <c r="L5362" s="83"/>
    </row>
    <row r="5363" spans="1:12" x14ac:dyDescent="0.3">
      <c r="A5363" s="77" t="s">
        <v>11488</v>
      </c>
      <c r="B5363" s="77" t="s">
        <v>11489</v>
      </c>
      <c r="C5363" s="77" t="s">
        <v>879</v>
      </c>
      <c r="D5363" s="79"/>
      <c r="F5363" s="77" t="s">
        <v>879</v>
      </c>
      <c r="G5363" s="77" t="s">
        <v>11488</v>
      </c>
      <c r="I5363"/>
      <c r="L5363" s="83"/>
    </row>
    <row r="5364" spans="1:12" x14ac:dyDescent="0.3">
      <c r="A5364" s="77" t="s">
        <v>11490</v>
      </c>
      <c r="B5364" s="77" t="s">
        <v>11491</v>
      </c>
      <c r="C5364" s="77" t="s">
        <v>671</v>
      </c>
      <c r="D5364" s="79"/>
      <c r="F5364" s="77" t="s">
        <v>671</v>
      </c>
      <c r="G5364" s="77" t="s">
        <v>11490</v>
      </c>
      <c r="I5364"/>
      <c r="L5364" s="83"/>
    </row>
    <row r="5365" spans="1:12" x14ac:dyDescent="0.3">
      <c r="A5365" s="77" t="s">
        <v>11492</v>
      </c>
      <c r="B5365" s="77" t="s">
        <v>11493</v>
      </c>
      <c r="C5365" s="77" t="s">
        <v>674</v>
      </c>
      <c r="D5365" s="79"/>
      <c r="F5365" s="77" t="s">
        <v>674</v>
      </c>
      <c r="G5365" s="77" t="s">
        <v>11492</v>
      </c>
      <c r="I5365"/>
      <c r="L5365" s="83"/>
    </row>
    <row r="5366" spans="1:12" x14ac:dyDescent="0.3">
      <c r="A5366" s="77" t="s">
        <v>11494</v>
      </c>
      <c r="B5366" s="77" t="s">
        <v>11495</v>
      </c>
      <c r="C5366" s="77" t="s">
        <v>868</v>
      </c>
      <c r="D5366" s="79"/>
      <c r="F5366" s="77" t="s">
        <v>868</v>
      </c>
      <c r="G5366" s="77" t="s">
        <v>11494</v>
      </c>
      <c r="I5366"/>
      <c r="L5366" s="83"/>
    </row>
    <row r="5367" spans="1:12" x14ac:dyDescent="0.3">
      <c r="A5367" s="77" t="s">
        <v>11496</v>
      </c>
      <c r="B5367" s="77" t="s">
        <v>11497</v>
      </c>
      <c r="C5367" s="77" t="s">
        <v>925</v>
      </c>
      <c r="D5367" s="79"/>
      <c r="F5367" s="77" t="s">
        <v>925</v>
      </c>
      <c r="G5367" s="77" t="s">
        <v>11496</v>
      </c>
      <c r="I5367"/>
      <c r="L5367" s="83"/>
    </row>
    <row r="5368" spans="1:12" x14ac:dyDescent="0.3">
      <c r="A5368" s="77" t="s">
        <v>11498</v>
      </c>
      <c r="B5368" s="77" t="s">
        <v>11499</v>
      </c>
      <c r="C5368" s="77" t="s">
        <v>940</v>
      </c>
      <c r="D5368" s="79"/>
      <c r="F5368" s="77" t="s">
        <v>940</v>
      </c>
      <c r="G5368" s="77" t="s">
        <v>11498</v>
      </c>
      <c r="I5368"/>
      <c r="L5368" s="83"/>
    </row>
    <row r="5369" spans="1:12" x14ac:dyDescent="0.3">
      <c r="A5369" s="77" t="s">
        <v>11500</v>
      </c>
      <c r="B5369" s="77" t="s">
        <v>11501</v>
      </c>
      <c r="C5369" s="77" t="s">
        <v>766</v>
      </c>
      <c r="D5369" s="79"/>
      <c r="F5369" s="77" t="s">
        <v>766</v>
      </c>
      <c r="G5369" s="77" t="s">
        <v>11500</v>
      </c>
      <c r="I5369"/>
      <c r="L5369" s="83"/>
    </row>
    <row r="5370" spans="1:12" x14ac:dyDescent="0.3">
      <c r="A5370" s="77" t="s">
        <v>11502</v>
      </c>
      <c r="B5370" s="77" t="s">
        <v>11503</v>
      </c>
      <c r="C5370" s="77" t="s">
        <v>714</v>
      </c>
      <c r="D5370" s="79"/>
      <c r="F5370" s="77" t="s">
        <v>714</v>
      </c>
      <c r="G5370" s="77" t="s">
        <v>11502</v>
      </c>
      <c r="I5370"/>
      <c r="L5370" s="83"/>
    </row>
    <row r="5371" spans="1:12" x14ac:dyDescent="0.3">
      <c r="A5371" s="77" t="s">
        <v>11504</v>
      </c>
      <c r="B5371" s="77" t="s">
        <v>11505</v>
      </c>
      <c r="C5371" s="77" t="s">
        <v>868</v>
      </c>
      <c r="D5371" s="79"/>
      <c r="F5371" s="77" t="s">
        <v>868</v>
      </c>
      <c r="G5371" s="77" t="s">
        <v>11504</v>
      </c>
      <c r="I5371"/>
      <c r="L5371" s="83"/>
    </row>
    <row r="5372" spans="1:12" x14ac:dyDescent="0.3">
      <c r="A5372" s="77" t="s">
        <v>11506</v>
      </c>
      <c r="B5372" s="77" t="s">
        <v>11507</v>
      </c>
      <c r="C5372" s="77" t="s">
        <v>960</v>
      </c>
      <c r="D5372" s="79"/>
      <c r="F5372" s="77" t="s">
        <v>960</v>
      </c>
      <c r="G5372" s="77" t="s">
        <v>11506</v>
      </c>
      <c r="I5372"/>
      <c r="L5372" s="83"/>
    </row>
    <row r="5373" spans="1:12" x14ac:dyDescent="0.3">
      <c r="A5373" s="77" t="s">
        <v>11508</v>
      </c>
      <c r="B5373" s="77" t="s">
        <v>11509</v>
      </c>
      <c r="C5373" s="77" t="s">
        <v>694</v>
      </c>
      <c r="D5373" s="79"/>
      <c r="F5373" s="77" t="s">
        <v>694</v>
      </c>
      <c r="G5373" s="77" t="s">
        <v>11508</v>
      </c>
      <c r="I5373"/>
      <c r="L5373" s="83"/>
    </row>
    <row r="5374" spans="1:12" x14ac:dyDescent="0.3">
      <c r="A5374" s="77" t="s">
        <v>11510</v>
      </c>
      <c r="B5374" s="77" t="s">
        <v>11511</v>
      </c>
      <c r="C5374" s="77" t="s">
        <v>812</v>
      </c>
      <c r="D5374" s="79"/>
      <c r="F5374" s="77" t="s">
        <v>812</v>
      </c>
      <c r="G5374" s="77" t="s">
        <v>11510</v>
      </c>
      <c r="I5374"/>
      <c r="L5374" s="83"/>
    </row>
    <row r="5375" spans="1:12" x14ac:dyDescent="0.3">
      <c r="A5375" s="77" t="s">
        <v>11512</v>
      </c>
      <c r="B5375" s="77" t="s">
        <v>11513</v>
      </c>
      <c r="C5375" s="77" t="s">
        <v>666</v>
      </c>
      <c r="D5375" s="79"/>
      <c r="F5375" s="77" t="s">
        <v>666</v>
      </c>
      <c r="G5375" s="77" t="s">
        <v>11512</v>
      </c>
      <c r="I5375"/>
      <c r="L5375" s="83"/>
    </row>
    <row r="5376" spans="1:12" x14ac:dyDescent="0.3">
      <c r="A5376" s="77" t="s">
        <v>11514</v>
      </c>
      <c r="B5376" s="77" t="s">
        <v>11515</v>
      </c>
      <c r="C5376" s="77" t="s">
        <v>754</v>
      </c>
      <c r="D5376" s="79"/>
      <c r="F5376" s="77" t="s">
        <v>754</v>
      </c>
      <c r="G5376" s="77" t="s">
        <v>11514</v>
      </c>
      <c r="I5376"/>
      <c r="L5376" s="83"/>
    </row>
    <row r="5377" spans="1:12" x14ac:dyDescent="0.3">
      <c r="A5377" s="77" t="s">
        <v>11516</v>
      </c>
      <c r="B5377" s="77" t="s">
        <v>11517</v>
      </c>
      <c r="C5377" s="77" t="s">
        <v>868</v>
      </c>
      <c r="D5377" s="79"/>
      <c r="F5377" s="77" t="s">
        <v>868</v>
      </c>
      <c r="G5377" s="77" t="s">
        <v>11516</v>
      </c>
      <c r="I5377"/>
      <c r="L5377" s="83"/>
    </row>
    <row r="5378" spans="1:12" x14ac:dyDescent="0.3">
      <c r="A5378" s="77" t="s">
        <v>11518</v>
      </c>
      <c r="B5378" s="77" t="s">
        <v>11519</v>
      </c>
      <c r="C5378" s="77" t="s">
        <v>695</v>
      </c>
      <c r="D5378" s="79"/>
      <c r="F5378" s="77" t="s">
        <v>695</v>
      </c>
      <c r="G5378" s="77" t="s">
        <v>11518</v>
      </c>
      <c r="I5378"/>
      <c r="L5378" s="83"/>
    </row>
    <row r="5379" spans="1:12" x14ac:dyDescent="0.3">
      <c r="A5379" s="77" t="s">
        <v>11520</v>
      </c>
      <c r="B5379" s="77" t="s">
        <v>11521</v>
      </c>
      <c r="C5379" s="77" t="s">
        <v>666</v>
      </c>
      <c r="D5379" s="79"/>
      <c r="F5379" s="77" t="s">
        <v>666</v>
      </c>
      <c r="G5379" s="77" t="s">
        <v>11520</v>
      </c>
      <c r="I5379"/>
      <c r="L5379" s="83"/>
    </row>
    <row r="5380" spans="1:12" x14ac:dyDescent="0.3">
      <c r="A5380" s="77" t="s">
        <v>11522</v>
      </c>
      <c r="B5380" s="77" t="s">
        <v>11523</v>
      </c>
      <c r="C5380" s="77" t="s">
        <v>908</v>
      </c>
      <c r="D5380" s="79"/>
      <c r="F5380" s="77" t="s">
        <v>908</v>
      </c>
      <c r="G5380" s="77" t="s">
        <v>11522</v>
      </c>
      <c r="I5380"/>
      <c r="L5380" s="83"/>
    </row>
    <row r="5381" spans="1:12" x14ac:dyDescent="0.3">
      <c r="A5381" s="77" t="s">
        <v>11524</v>
      </c>
      <c r="B5381" s="77" t="s">
        <v>11525</v>
      </c>
      <c r="C5381" s="77" t="s">
        <v>671</v>
      </c>
      <c r="D5381" s="79"/>
      <c r="F5381" s="77" t="s">
        <v>671</v>
      </c>
      <c r="G5381" s="77" t="s">
        <v>11524</v>
      </c>
      <c r="I5381"/>
      <c r="L5381" s="83"/>
    </row>
    <row r="5382" spans="1:12" x14ac:dyDescent="0.3">
      <c r="A5382" s="77" t="s">
        <v>11526</v>
      </c>
      <c r="B5382" s="77" t="s">
        <v>11527</v>
      </c>
      <c r="C5382" s="77" t="s">
        <v>849</v>
      </c>
      <c r="D5382" s="79"/>
      <c r="F5382" s="77" t="s">
        <v>849</v>
      </c>
      <c r="G5382" s="77" t="s">
        <v>11526</v>
      </c>
      <c r="I5382"/>
      <c r="L5382" s="83"/>
    </row>
    <row r="5383" spans="1:12" x14ac:dyDescent="0.3">
      <c r="A5383" s="77" t="s">
        <v>11528</v>
      </c>
      <c r="B5383" s="77" t="s">
        <v>11529</v>
      </c>
      <c r="C5383" s="77" t="s">
        <v>714</v>
      </c>
      <c r="D5383" s="79"/>
      <c r="F5383" s="77" t="s">
        <v>714</v>
      </c>
      <c r="G5383" s="77" t="s">
        <v>11528</v>
      </c>
      <c r="I5383"/>
      <c r="L5383" s="83"/>
    </row>
    <row r="5384" spans="1:12" x14ac:dyDescent="0.3">
      <c r="A5384" s="77" t="s">
        <v>11530</v>
      </c>
      <c r="B5384" s="77" t="s">
        <v>11531</v>
      </c>
      <c r="C5384" s="77" t="s">
        <v>809</v>
      </c>
      <c r="D5384" s="79"/>
      <c r="F5384" s="77" t="s">
        <v>809</v>
      </c>
      <c r="G5384" s="77" t="s">
        <v>11530</v>
      </c>
      <c r="I5384"/>
      <c r="L5384" s="83"/>
    </row>
    <row r="5385" spans="1:12" x14ac:dyDescent="0.3">
      <c r="A5385" s="77" t="s">
        <v>11532</v>
      </c>
      <c r="B5385" s="77" t="s">
        <v>11533</v>
      </c>
      <c r="C5385" s="77" t="s">
        <v>879</v>
      </c>
      <c r="D5385" s="79"/>
      <c r="F5385" s="77" t="s">
        <v>879</v>
      </c>
      <c r="G5385" s="77" t="s">
        <v>11532</v>
      </c>
      <c r="I5385"/>
      <c r="L5385" s="83"/>
    </row>
    <row r="5386" spans="1:12" x14ac:dyDescent="0.3">
      <c r="A5386" s="77" t="s">
        <v>11534</v>
      </c>
      <c r="B5386" s="77" t="s">
        <v>11535</v>
      </c>
      <c r="C5386" s="77" t="s">
        <v>876</v>
      </c>
      <c r="D5386" s="79"/>
      <c r="F5386" s="77" t="s">
        <v>876</v>
      </c>
      <c r="G5386" s="77" t="s">
        <v>11534</v>
      </c>
      <c r="I5386"/>
      <c r="L5386" s="83"/>
    </row>
    <row r="5387" spans="1:12" x14ac:dyDescent="0.3">
      <c r="A5387" s="77" t="s">
        <v>11536</v>
      </c>
      <c r="B5387" s="77" t="s">
        <v>11537</v>
      </c>
      <c r="C5387" s="77" t="s">
        <v>850</v>
      </c>
      <c r="D5387" s="79"/>
      <c r="F5387" s="77" t="s">
        <v>850</v>
      </c>
      <c r="G5387" s="77" t="s">
        <v>11536</v>
      </c>
      <c r="I5387"/>
      <c r="L5387" s="83"/>
    </row>
    <row r="5388" spans="1:12" x14ac:dyDescent="0.3">
      <c r="A5388" s="77" t="s">
        <v>11538</v>
      </c>
      <c r="B5388" s="77" t="s">
        <v>11539</v>
      </c>
      <c r="C5388" s="77" t="s">
        <v>868</v>
      </c>
      <c r="D5388" s="79"/>
      <c r="F5388" s="77" t="s">
        <v>868</v>
      </c>
      <c r="G5388" s="77" t="s">
        <v>11538</v>
      </c>
      <c r="I5388"/>
      <c r="L5388" s="83"/>
    </row>
    <row r="5389" spans="1:12" x14ac:dyDescent="0.3">
      <c r="A5389" s="77" t="s">
        <v>11540</v>
      </c>
      <c r="B5389" s="77" t="s">
        <v>11541</v>
      </c>
      <c r="C5389" s="77" t="s">
        <v>682</v>
      </c>
      <c r="D5389" s="79"/>
      <c r="F5389" s="77" t="s">
        <v>682</v>
      </c>
      <c r="G5389" s="77" t="s">
        <v>11540</v>
      </c>
      <c r="I5389"/>
      <c r="L5389" s="83"/>
    </row>
    <row r="5390" spans="1:12" x14ac:dyDescent="0.3">
      <c r="A5390" s="77" t="s">
        <v>11542</v>
      </c>
      <c r="B5390" s="77" t="s">
        <v>11543</v>
      </c>
      <c r="C5390" s="77" t="s">
        <v>732</v>
      </c>
      <c r="D5390" s="79"/>
      <c r="F5390" s="77" t="s">
        <v>732</v>
      </c>
      <c r="G5390" s="77" t="s">
        <v>11542</v>
      </c>
      <c r="I5390"/>
      <c r="L5390" s="83"/>
    </row>
    <row r="5391" spans="1:12" x14ac:dyDescent="0.3">
      <c r="A5391" s="77" t="s">
        <v>11544</v>
      </c>
      <c r="B5391" s="77" t="s">
        <v>11545</v>
      </c>
      <c r="C5391" s="77" t="s">
        <v>879</v>
      </c>
      <c r="D5391" s="79"/>
      <c r="F5391" s="77" t="s">
        <v>879</v>
      </c>
      <c r="G5391" s="77" t="s">
        <v>11544</v>
      </c>
      <c r="I5391"/>
      <c r="L5391" s="83"/>
    </row>
    <row r="5392" spans="1:12" x14ac:dyDescent="0.3">
      <c r="A5392" s="77" t="s">
        <v>11546</v>
      </c>
      <c r="B5392" s="77" t="s">
        <v>11547</v>
      </c>
      <c r="C5392" s="77" t="s">
        <v>729</v>
      </c>
      <c r="D5392" s="79"/>
      <c r="F5392" s="77" t="s">
        <v>729</v>
      </c>
      <c r="G5392" s="77" t="s">
        <v>11546</v>
      </c>
      <c r="I5392"/>
      <c r="L5392" s="83"/>
    </row>
    <row r="5393" spans="1:12" x14ac:dyDescent="0.3">
      <c r="A5393" s="77" t="s">
        <v>11548</v>
      </c>
      <c r="B5393" s="77" t="s">
        <v>11549</v>
      </c>
      <c r="C5393" s="77" t="s">
        <v>840</v>
      </c>
      <c r="D5393" s="79"/>
      <c r="F5393" s="77" t="s">
        <v>840</v>
      </c>
      <c r="G5393" s="77" t="s">
        <v>11548</v>
      </c>
      <c r="I5393"/>
      <c r="L5393" s="83"/>
    </row>
    <row r="5394" spans="1:12" x14ac:dyDescent="0.3">
      <c r="A5394" s="77" t="s">
        <v>11550</v>
      </c>
      <c r="B5394" s="77" t="s">
        <v>11551</v>
      </c>
      <c r="C5394" s="77" t="s">
        <v>718</v>
      </c>
      <c r="D5394" s="79"/>
      <c r="F5394" s="77" t="s">
        <v>718</v>
      </c>
      <c r="G5394" s="77" t="s">
        <v>11550</v>
      </c>
      <c r="I5394"/>
      <c r="L5394" s="83"/>
    </row>
    <row r="5395" spans="1:12" x14ac:dyDescent="0.3">
      <c r="A5395" s="77" t="s">
        <v>11552</v>
      </c>
      <c r="B5395" s="77" t="s">
        <v>11553</v>
      </c>
      <c r="C5395" s="77" t="s">
        <v>698</v>
      </c>
      <c r="D5395" s="79"/>
      <c r="F5395" s="77" t="s">
        <v>698</v>
      </c>
      <c r="G5395" s="77" t="s">
        <v>11552</v>
      </c>
      <c r="I5395"/>
      <c r="L5395" s="83"/>
    </row>
    <row r="5396" spans="1:12" x14ac:dyDescent="0.3">
      <c r="A5396" s="77" t="s">
        <v>11554</v>
      </c>
      <c r="B5396" s="77" t="s">
        <v>11555</v>
      </c>
      <c r="C5396" s="77" t="s">
        <v>711</v>
      </c>
      <c r="D5396" s="79"/>
      <c r="F5396" s="77" t="s">
        <v>711</v>
      </c>
      <c r="G5396" s="77" t="s">
        <v>11554</v>
      </c>
      <c r="I5396"/>
      <c r="L5396" s="83"/>
    </row>
    <row r="5397" spans="1:12" x14ac:dyDescent="0.3">
      <c r="A5397" s="77" t="s">
        <v>11556</v>
      </c>
      <c r="B5397" s="77" t="s">
        <v>11557</v>
      </c>
      <c r="C5397" s="77" t="s">
        <v>698</v>
      </c>
      <c r="D5397" s="79"/>
      <c r="F5397" s="77" t="s">
        <v>698</v>
      </c>
      <c r="G5397" s="77" t="s">
        <v>11556</v>
      </c>
      <c r="I5397"/>
      <c r="L5397" s="83"/>
    </row>
    <row r="5398" spans="1:12" x14ac:dyDescent="0.3">
      <c r="A5398" s="77" t="s">
        <v>11558</v>
      </c>
      <c r="B5398" s="77" t="s">
        <v>11559</v>
      </c>
      <c r="C5398" s="77" t="s">
        <v>801</v>
      </c>
      <c r="D5398" s="79"/>
      <c r="F5398" s="77" t="s">
        <v>801</v>
      </c>
      <c r="G5398" s="77" t="s">
        <v>11558</v>
      </c>
      <c r="I5398"/>
      <c r="L5398" s="83"/>
    </row>
    <row r="5399" spans="1:12" x14ac:dyDescent="0.3">
      <c r="A5399" s="77" t="s">
        <v>11560</v>
      </c>
      <c r="B5399" s="77" t="s">
        <v>11561</v>
      </c>
      <c r="C5399" s="77" t="s">
        <v>830</v>
      </c>
      <c r="D5399" s="79"/>
      <c r="F5399" s="77" t="s">
        <v>830</v>
      </c>
      <c r="G5399" s="77" t="s">
        <v>11560</v>
      </c>
      <c r="I5399"/>
      <c r="L5399" s="83"/>
    </row>
    <row r="5400" spans="1:12" x14ac:dyDescent="0.3">
      <c r="A5400" s="77" t="s">
        <v>11562</v>
      </c>
      <c r="B5400" s="77" t="s">
        <v>11563</v>
      </c>
      <c r="C5400" s="77" t="s">
        <v>919</v>
      </c>
      <c r="D5400" s="79"/>
      <c r="F5400" s="77" t="s">
        <v>919</v>
      </c>
      <c r="G5400" s="77" t="s">
        <v>11562</v>
      </c>
      <c r="I5400"/>
      <c r="L5400" s="83"/>
    </row>
    <row r="5401" spans="1:12" x14ac:dyDescent="0.3">
      <c r="A5401" s="77" t="s">
        <v>11564</v>
      </c>
      <c r="B5401" s="77" t="s">
        <v>11565</v>
      </c>
      <c r="C5401" s="77" t="s">
        <v>868</v>
      </c>
      <c r="D5401" s="79"/>
      <c r="F5401" s="77" t="s">
        <v>868</v>
      </c>
      <c r="G5401" s="77" t="s">
        <v>11564</v>
      </c>
      <c r="I5401"/>
      <c r="L5401" s="83"/>
    </row>
    <row r="5402" spans="1:12" x14ac:dyDescent="0.3">
      <c r="A5402" s="77" t="s">
        <v>11566</v>
      </c>
      <c r="B5402" s="77" t="s">
        <v>11567</v>
      </c>
      <c r="C5402" s="77" t="s">
        <v>893</v>
      </c>
      <c r="D5402" s="79"/>
      <c r="F5402" s="77" t="s">
        <v>893</v>
      </c>
      <c r="G5402" s="77" t="s">
        <v>11566</v>
      </c>
      <c r="I5402"/>
      <c r="L5402" s="83"/>
    </row>
    <row r="5403" spans="1:12" x14ac:dyDescent="0.3">
      <c r="A5403" s="77" t="s">
        <v>11568</v>
      </c>
      <c r="B5403" s="77" t="s">
        <v>11569</v>
      </c>
      <c r="C5403" s="77" t="s">
        <v>758</v>
      </c>
      <c r="D5403" s="79"/>
      <c r="F5403" s="77" t="s">
        <v>758</v>
      </c>
      <c r="G5403" s="77" t="s">
        <v>11568</v>
      </c>
      <c r="I5403"/>
      <c r="L5403" s="83"/>
    </row>
    <row r="5404" spans="1:12" x14ac:dyDescent="0.3">
      <c r="A5404" s="77" t="s">
        <v>11570</v>
      </c>
      <c r="B5404" s="77" t="s">
        <v>11571</v>
      </c>
      <c r="C5404" s="77" t="s">
        <v>767</v>
      </c>
      <c r="D5404" s="79"/>
      <c r="F5404" s="77" t="s">
        <v>767</v>
      </c>
      <c r="G5404" s="77" t="s">
        <v>11570</v>
      </c>
      <c r="I5404"/>
      <c r="L5404" s="83"/>
    </row>
    <row r="5405" spans="1:12" x14ac:dyDescent="0.3">
      <c r="A5405" s="77" t="s">
        <v>11572</v>
      </c>
      <c r="B5405" s="77" t="s">
        <v>11573</v>
      </c>
      <c r="C5405" s="77" t="s">
        <v>746</v>
      </c>
      <c r="D5405" s="79"/>
      <c r="F5405" s="77" t="s">
        <v>746</v>
      </c>
      <c r="G5405" s="77" t="s">
        <v>11572</v>
      </c>
      <c r="I5405"/>
      <c r="L5405" s="83"/>
    </row>
    <row r="5406" spans="1:12" x14ac:dyDescent="0.3">
      <c r="A5406" s="77" t="s">
        <v>11574</v>
      </c>
      <c r="B5406" s="77" t="s">
        <v>11575</v>
      </c>
      <c r="C5406" s="77" t="s">
        <v>687</v>
      </c>
      <c r="D5406" s="79"/>
      <c r="F5406" s="77" t="s">
        <v>687</v>
      </c>
      <c r="G5406" s="77" t="s">
        <v>11574</v>
      </c>
      <c r="I5406"/>
      <c r="L5406" s="83"/>
    </row>
    <row r="5407" spans="1:12" x14ac:dyDescent="0.3">
      <c r="A5407" s="77" t="s">
        <v>11576</v>
      </c>
      <c r="B5407" s="77" t="s">
        <v>11577</v>
      </c>
      <c r="C5407" s="77" t="s">
        <v>800</v>
      </c>
      <c r="D5407" s="79"/>
      <c r="F5407" s="77" t="s">
        <v>800</v>
      </c>
      <c r="G5407" s="77" t="s">
        <v>11576</v>
      </c>
      <c r="I5407"/>
      <c r="L5407" s="83"/>
    </row>
    <row r="5408" spans="1:12" x14ac:dyDescent="0.3">
      <c r="A5408" s="77" t="s">
        <v>11578</v>
      </c>
      <c r="B5408" s="77" t="s">
        <v>11579</v>
      </c>
      <c r="C5408" s="77" t="s">
        <v>767</v>
      </c>
      <c r="D5408" s="79"/>
      <c r="F5408" s="77" t="s">
        <v>767</v>
      </c>
      <c r="G5408" s="77" t="s">
        <v>11578</v>
      </c>
      <c r="I5408"/>
      <c r="L5408" s="83"/>
    </row>
    <row r="5409" spans="1:12" x14ac:dyDescent="0.3">
      <c r="A5409" s="77" t="s">
        <v>11580</v>
      </c>
      <c r="B5409" s="77" t="s">
        <v>11581</v>
      </c>
      <c r="C5409" s="77" t="s">
        <v>846</v>
      </c>
      <c r="D5409" s="79"/>
      <c r="F5409" s="77" t="s">
        <v>846</v>
      </c>
      <c r="G5409" s="77" t="s">
        <v>11580</v>
      </c>
      <c r="I5409"/>
      <c r="L5409" s="83"/>
    </row>
    <row r="5410" spans="1:12" x14ac:dyDescent="0.3">
      <c r="A5410" s="77" t="s">
        <v>11582</v>
      </c>
      <c r="B5410" s="77" t="s">
        <v>11583</v>
      </c>
      <c r="C5410" s="77" t="s">
        <v>761</v>
      </c>
      <c r="D5410" s="79"/>
      <c r="F5410" s="77" t="s">
        <v>761</v>
      </c>
      <c r="G5410" s="77" t="s">
        <v>11582</v>
      </c>
      <c r="I5410"/>
      <c r="L5410" s="83"/>
    </row>
    <row r="5411" spans="1:12" x14ac:dyDescent="0.3">
      <c r="A5411" s="77" t="s">
        <v>11584</v>
      </c>
      <c r="B5411" s="77" t="s">
        <v>11585</v>
      </c>
      <c r="C5411" s="77" t="s">
        <v>767</v>
      </c>
      <c r="D5411" s="79"/>
      <c r="F5411" s="77" t="s">
        <v>767</v>
      </c>
      <c r="G5411" s="77" t="s">
        <v>11584</v>
      </c>
      <c r="I5411"/>
      <c r="L5411" s="83"/>
    </row>
    <row r="5412" spans="1:12" x14ac:dyDescent="0.3">
      <c r="A5412" s="77" t="s">
        <v>11586</v>
      </c>
      <c r="B5412" s="77" t="s">
        <v>11587</v>
      </c>
      <c r="C5412" s="77" t="s">
        <v>846</v>
      </c>
      <c r="D5412" s="79"/>
      <c r="F5412" s="77" t="s">
        <v>846</v>
      </c>
      <c r="G5412" s="77" t="s">
        <v>11586</v>
      </c>
      <c r="I5412"/>
      <c r="L5412" s="83"/>
    </row>
    <row r="5413" spans="1:12" x14ac:dyDescent="0.3">
      <c r="A5413" s="77" t="s">
        <v>11588</v>
      </c>
      <c r="B5413" s="77" t="s">
        <v>11589</v>
      </c>
      <c r="C5413" s="77" t="s">
        <v>733</v>
      </c>
      <c r="D5413" s="79"/>
      <c r="F5413" s="77" t="s">
        <v>733</v>
      </c>
      <c r="G5413" s="77" t="s">
        <v>11588</v>
      </c>
      <c r="I5413"/>
      <c r="L5413" s="83"/>
    </row>
    <row r="5414" spans="1:12" x14ac:dyDescent="0.3">
      <c r="A5414" s="77" t="s">
        <v>11590</v>
      </c>
      <c r="B5414" s="77" t="s">
        <v>11591</v>
      </c>
      <c r="C5414" s="77" t="s">
        <v>674</v>
      </c>
      <c r="D5414" s="79"/>
      <c r="F5414" s="77" t="s">
        <v>674</v>
      </c>
      <c r="G5414" s="77" t="s">
        <v>11590</v>
      </c>
      <c r="I5414"/>
      <c r="L5414" s="83"/>
    </row>
    <row r="5415" spans="1:12" x14ac:dyDescent="0.3">
      <c r="A5415" s="77" t="s">
        <v>11592</v>
      </c>
      <c r="B5415" s="77" t="s">
        <v>11593</v>
      </c>
      <c r="C5415" s="77" t="s">
        <v>797</v>
      </c>
      <c r="D5415" s="79"/>
      <c r="F5415" s="77" t="s">
        <v>797</v>
      </c>
      <c r="G5415" s="77" t="s">
        <v>11592</v>
      </c>
      <c r="I5415"/>
      <c r="L5415" s="83"/>
    </row>
    <row r="5416" spans="1:12" x14ac:dyDescent="0.3">
      <c r="A5416" s="77" t="s">
        <v>11594</v>
      </c>
      <c r="B5416" s="77" t="s">
        <v>11595</v>
      </c>
      <c r="C5416" s="77" t="s">
        <v>856</v>
      </c>
      <c r="D5416" s="79"/>
      <c r="F5416" s="77" t="s">
        <v>856</v>
      </c>
      <c r="G5416" s="77" t="s">
        <v>11594</v>
      </c>
      <c r="I5416"/>
      <c r="L5416" s="83"/>
    </row>
    <row r="5417" spans="1:12" x14ac:dyDescent="0.3">
      <c r="A5417" s="77" t="s">
        <v>11596</v>
      </c>
      <c r="B5417" s="77" t="s">
        <v>11597</v>
      </c>
      <c r="C5417" s="77" t="s">
        <v>931</v>
      </c>
      <c r="D5417" s="79"/>
      <c r="F5417" s="77" t="s">
        <v>931</v>
      </c>
      <c r="G5417" s="77" t="s">
        <v>11596</v>
      </c>
      <c r="I5417"/>
      <c r="L5417" s="83"/>
    </row>
    <row r="5418" spans="1:12" x14ac:dyDescent="0.3">
      <c r="A5418" s="77" t="s">
        <v>11598</v>
      </c>
      <c r="B5418" s="77" t="s">
        <v>11599</v>
      </c>
      <c r="C5418" s="77" t="s">
        <v>714</v>
      </c>
      <c r="D5418" s="79"/>
      <c r="F5418" s="77" t="s">
        <v>714</v>
      </c>
      <c r="G5418" s="77" t="s">
        <v>11598</v>
      </c>
      <c r="I5418"/>
      <c r="L5418" s="83"/>
    </row>
    <row r="5419" spans="1:12" x14ac:dyDescent="0.3">
      <c r="A5419" s="77" t="s">
        <v>11600</v>
      </c>
      <c r="B5419" s="77" t="s">
        <v>11601</v>
      </c>
      <c r="C5419" s="77" t="s">
        <v>925</v>
      </c>
      <c r="D5419" s="79"/>
      <c r="F5419" s="77" t="s">
        <v>925</v>
      </c>
      <c r="G5419" s="77" t="s">
        <v>11600</v>
      </c>
      <c r="I5419"/>
      <c r="L5419" s="83"/>
    </row>
    <row r="5420" spans="1:12" x14ac:dyDescent="0.3">
      <c r="A5420" s="77" t="s">
        <v>11602</v>
      </c>
      <c r="B5420" s="77" t="s">
        <v>11603</v>
      </c>
      <c r="C5420" s="77" t="s">
        <v>837</v>
      </c>
      <c r="D5420" s="79"/>
      <c r="F5420" s="77" t="s">
        <v>837</v>
      </c>
      <c r="G5420" s="77" t="s">
        <v>11602</v>
      </c>
      <c r="I5420"/>
      <c r="L5420" s="83"/>
    </row>
    <row r="5421" spans="1:12" x14ac:dyDescent="0.3">
      <c r="A5421" s="77" t="s">
        <v>11604</v>
      </c>
      <c r="B5421" s="77" t="s">
        <v>11605</v>
      </c>
      <c r="C5421" s="77" t="s">
        <v>849</v>
      </c>
      <c r="D5421" s="79"/>
      <c r="F5421" s="77" t="s">
        <v>849</v>
      </c>
      <c r="G5421" s="77" t="s">
        <v>11604</v>
      </c>
      <c r="I5421"/>
      <c r="L5421" s="83"/>
    </row>
    <row r="5422" spans="1:12" x14ac:dyDescent="0.3">
      <c r="A5422" s="77" t="s">
        <v>11606</v>
      </c>
      <c r="B5422" s="77" t="s">
        <v>11607</v>
      </c>
      <c r="C5422" s="77" t="s">
        <v>757</v>
      </c>
      <c r="D5422" s="79"/>
      <c r="F5422" s="77" t="s">
        <v>757</v>
      </c>
      <c r="G5422" s="77" t="s">
        <v>11606</v>
      </c>
      <c r="I5422"/>
      <c r="L5422" s="83"/>
    </row>
    <row r="5423" spans="1:12" x14ac:dyDescent="0.3">
      <c r="A5423" s="77" t="s">
        <v>11608</v>
      </c>
      <c r="B5423" s="77" t="s">
        <v>11609</v>
      </c>
      <c r="C5423" s="77" t="s">
        <v>782</v>
      </c>
      <c r="D5423" s="79"/>
      <c r="F5423" s="77" t="s">
        <v>782</v>
      </c>
      <c r="G5423" s="77" t="s">
        <v>11608</v>
      </c>
      <c r="I5423"/>
      <c r="L5423" s="83"/>
    </row>
    <row r="5424" spans="1:12" x14ac:dyDescent="0.3">
      <c r="A5424" s="77" t="s">
        <v>11610</v>
      </c>
      <c r="B5424" s="77" t="s">
        <v>11611</v>
      </c>
      <c r="C5424" s="77" t="s">
        <v>678</v>
      </c>
      <c r="D5424" s="79"/>
      <c r="F5424" s="77" t="s">
        <v>678</v>
      </c>
      <c r="G5424" s="77" t="s">
        <v>11610</v>
      </c>
      <c r="I5424"/>
      <c r="L5424" s="83"/>
    </row>
    <row r="5425" spans="1:12" x14ac:dyDescent="0.3">
      <c r="A5425" s="77" t="s">
        <v>11612</v>
      </c>
      <c r="B5425" s="77" t="s">
        <v>11613</v>
      </c>
      <c r="C5425" s="77" t="s">
        <v>783</v>
      </c>
      <c r="D5425" s="79"/>
      <c r="F5425" s="77" t="s">
        <v>783</v>
      </c>
      <c r="G5425" s="77" t="s">
        <v>11612</v>
      </c>
      <c r="I5425"/>
      <c r="L5425" s="83"/>
    </row>
    <row r="5426" spans="1:12" x14ac:dyDescent="0.3">
      <c r="A5426" s="77" t="s">
        <v>11614</v>
      </c>
      <c r="B5426" s="77" t="s">
        <v>11615</v>
      </c>
      <c r="C5426" s="77" t="s">
        <v>773</v>
      </c>
      <c r="D5426" s="79"/>
      <c r="F5426" s="77" t="s">
        <v>773</v>
      </c>
      <c r="G5426" s="77" t="s">
        <v>11614</v>
      </c>
      <c r="I5426"/>
      <c r="L5426" s="83"/>
    </row>
    <row r="5427" spans="1:12" x14ac:dyDescent="0.3">
      <c r="A5427" s="77" t="s">
        <v>11616</v>
      </c>
      <c r="B5427" s="77" t="s">
        <v>11617</v>
      </c>
      <c r="C5427" s="77" t="s">
        <v>725</v>
      </c>
      <c r="D5427" s="79"/>
      <c r="F5427" s="77" t="s">
        <v>725</v>
      </c>
      <c r="G5427" s="77" t="s">
        <v>11616</v>
      </c>
      <c r="I5427"/>
      <c r="L5427" s="83"/>
    </row>
    <row r="5428" spans="1:12" x14ac:dyDescent="0.3">
      <c r="A5428" s="77" t="s">
        <v>11618</v>
      </c>
      <c r="B5428" s="77" t="s">
        <v>11619</v>
      </c>
      <c r="C5428" s="77" t="s">
        <v>725</v>
      </c>
      <c r="D5428" s="79"/>
      <c r="F5428" s="77" t="s">
        <v>725</v>
      </c>
      <c r="G5428" s="77" t="s">
        <v>11618</v>
      </c>
      <c r="I5428"/>
      <c r="L5428" s="83"/>
    </row>
    <row r="5429" spans="1:12" x14ac:dyDescent="0.3">
      <c r="A5429" s="77" t="s">
        <v>11620</v>
      </c>
      <c r="B5429" s="77" t="s">
        <v>11621</v>
      </c>
      <c r="C5429" s="77" t="s">
        <v>710</v>
      </c>
      <c r="D5429" s="79"/>
      <c r="F5429" s="77" t="s">
        <v>710</v>
      </c>
      <c r="G5429" s="77" t="s">
        <v>11620</v>
      </c>
      <c r="I5429"/>
      <c r="L5429" s="83"/>
    </row>
    <row r="5430" spans="1:12" x14ac:dyDescent="0.3">
      <c r="A5430" s="77" t="s">
        <v>11622</v>
      </c>
      <c r="B5430" s="77" t="s">
        <v>11623</v>
      </c>
      <c r="C5430" s="77" t="s">
        <v>725</v>
      </c>
      <c r="D5430" s="79"/>
      <c r="F5430" s="77" t="s">
        <v>725</v>
      </c>
      <c r="G5430" s="77" t="s">
        <v>11622</v>
      </c>
      <c r="I5430"/>
      <c r="L5430" s="83"/>
    </row>
    <row r="5431" spans="1:12" x14ac:dyDescent="0.3">
      <c r="A5431" s="77" t="s">
        <v>11624</v>
      </c>
      <c r="B5431" s="77" t="s">
        <v>11625</v>
      </c>
      <c r="C5431" s="77" t="s">
        <v>725</v>
      </c>
      <c r="D5431" s="79"/>
      <c r="F5431" s="77" t="s">
        <v>725</v>
      </c>
      <c r="G5431" s="77" t="s">
        <v>11624</v>
      </c>
      <c r="I5431"/>
      <c r="L5431" s="83"/>
    </row>
    <row r="5432" spans="1:12" x14ac:dyDescent="0.3">
      <c r="A5432" s="77" t="s">
        <v>11626</v>
      </c>
      <c r="B5432" s="77" t="s">
        <v>11627</v>
      </c>
      <c r="C5432" s="77" t="s">
        <v>725</v>
      </c>
      <c r="D5432" s="79"/>
      <c r="F5432" s="77" t="s">
        <v>725</v>
      </c>
      <c r="G5432" s="77" t="s">
        <v>11626</v>
      </c>
      <c r="I5432"/>
      <c r="L5432" s="83"/>
    </row>
    <row r="5433" spans="1:12" x14ac:dyDescent="0.3">
      <c r="A5433" s="77" t="s">
        <v>11628</v>
      </c>
      <c r="B5433" s="77" t="s">
        <v>11629</v>
      </c>
      <c r="C5433" s="77" t="s">
        <v>687</v>
      </c>
      <c r="D5433" s="79"/>
      <c r="F5433" s="77" t="s">
        <v>687</v>
      </c>
      <c r="G5433" s="77" t="s">
        <v>11628</v>
      </c>
      <c r="I5433"/>
      <c r="L5433" s="83"/>
    </row>
    <row r="5434" spans="1:12" x14ac:dyDescent="0.3">
      <c r="A5434" s="77" t="s">
        <v>11630</v>
      </c>
      <c r="B5434" s="77" t="s">
        <v>11631</v>
      </c>
      <c r="C5434" s="77" t="s">
        <v>777</v>
      </c>
      <c r="D5434" s="79"/>
      <c r="F5434" s="77" t="s">
        <v>777</v>
      </c>
      <c r="G5434" s="77" t="s">
        <v>11630</v>
      </c>
      <c r="I5434"/>
      <c r="L5434" s="83"/>
    </row>
    <row r="5435" spans="1:12" x14ac:dyDescent="0.3">
      <c r="A5435" s="77" t="s">
        <v>11632</v>
      </c>
      <c r="B5435" s="77" t="s">
        <v>11633</v>
      </c>
      <c r="C5435" s="77" t="s">
        <v>830</v>
      </c>
      <c r="D5435" s="79"/>
      <c r="F5435" s="77" t="s">
        <v>830</v>
      </c>
      <c r="G5435" s="77" t="s">
        <v>11632</v>
      </c>
      <c r="I5435"/>
      <c r="L5435" s="83"/>
    </row>
    <row r="5436" spans="1:12" x14ac:dyDescent="0.3">
      <c r="A5436" s="77" t="s">
        <v>11634</v>
      </c>
      <c r="B5436" s="77" t="s">
        <v>11635</v>
      </c>
      <c r="C5436" s="77" t="s">
        <v>725</v>
      </c>
      <c r="D5436" s="79"/>
      <c r="F5436" s="77" t="s">
        <v>725</v>
      </c>
      <c r="G5436" s="77" t="s">
        <v>11634</v>
      </c>
      <c r="I5436"/>
      <c r="L5436" s="83"/>
    </row>
    <row r="5437" spans="1:12" x14ac:dyDescent="0.3">
      <c r="A5437" s="77" t="s">
        <v>11636</v>
      </c>
      <c r="B5437" s="77" t="s">
        <v>11637</v>
      </c>
      <c r="C5437" s="77" t="s">
        <v>675</v>
      </c>
      <c r="D5437" s="79"/>
      <c r="F5437" s="77" t="s">
        <v>675</v>
      </c>
      <c r="G5437" s="77" t="s">
        <v>11636</v>
      </c>
      <c r="I5437"/>
      <c r="L5437" s="83"/>
    </row>
    <row r="5438" spans="1:12" x14ac:dyDescent="0.3">
      <c r="A5438" s="77" t="s">
        <v>11638</v>
      </c>
      <c r="B5438" s="77" t="s">
        <v>11639</v>
      </c>
      <c r="C5438" s="77" t="s">
        <v>754</v>
      </c>
      <c r="D5438" s="79"/>
      <c r="F5438" s="77" t="s">
        <v>754</v>
      </c>
      <c r="G5438" s="77" t="s">
        <v>11638</v>
      </c>
      <c r="I5438"/>
      <c r="L5438" s="83"/>
    </row>
    <row r="5439" spans="1:12" x14ac:dyDescent="0.3">
      <c r="A5439" s="77" t="s">
        <v>11640</v>
      </c>
      <c r="B5439" s="77" t="s">
        <v>11641</v>
      </c>
      <c r="C5439" s="77" t="s">
        <v>740</v>
      </c>
      <c r="D5439" s="79"/>
      <c r="F5439" s="77" t="s">
        <v>740</v>
      </c>
      <c r="G5439" s="77" t="s">
        <v>11640</v>
      </c>
      <c r="I5439"/>
      <c r="L5439" s="83"/>
    </row>
    <row r="5440" spans="1:12" x14ac:dyDescent="0.3">
      <c r="A5440" s="77" t="s">
        <v>11642</v>
      </c>
      <c r="B5440" s="77" t="s">
        <v>11643</v>
      </c>
      <c r="C5440" s="77" t="s">
        <v>873</v>
      </c>
      <c r="D5440" s="79"/>
      <c r="F5440" s="77" t="s">
        <v>873</v>
      </c>
      <c r="G5440" s="77" t="s">
        <v>11642</v>
      </c>
      <c r="I5440"/>
      <c r="L5440" s="83"/>
    </row>
    <row r="5441" spans="1:12" x14ac:dyDescent="0.3">
      <c r="A5441" s="77" t="s">
        <v>11644</v>
      </c>
      <c r="B5441" s="77" t="s">
        <v>11645</v>
      </c>
      <c r="C5441" s="77" t="s">
        <v>746</v>
      </c>
      <c r="D5441" s="79"/>
      <c r="F5441" s="77" t="s">
        <v>746</v>
      </c>
      <c r="G5441" s="77" t="s">
        <v>11644</v>
      </c>
      <c r="I5441"/>
      <c r="L5441" s="83"/>
    </row>
    <row r="5442" spans="1:12" x14ac:dyDescent="0.3">
      <c r="A5442" s="77" t="s">
        <v>11646</v>
      </c>
      <c r="B5442" s="77" t="s">
        <v>11647</v>
      </c>
      <c r="C5442" s="77" t="s">
        <v>736</v>
      </c>
      <c r="D5442" s="79"/>
      <c r="F5442" s="77" t="s">
        <v>736</v>
      </c>
      <c r="G5442" s="77" t="s">
        <v>11646</v>
      </c>
      <c r="I5442"/>
      <c r="L5442" s="83"/>
    </row>
    <row r="5443" spans="1:12" x14ac:dyDescent="0.3">
      <c r="A5443" s="77" t="s">
        <v>11648</v>
      </c>
      <c r="B5443" s="77" t="s">
        <v>11649</v>
      </c>
      <c r="C5443" s="77" t="s">
        <v>945</v>
      </c>
      <c r="D5443" s="79"/>
      <c r="F5443" s="77" t="s">
        <v>945</v>
      </c>
      <c r="G5443" s="77" t="s">
        <v>11648</v>
      </c>
      <c r="I5443"/>
      <c r="L5443" s="83"/>
    </row>
    <row r="5444" spans="1:12" x14ac:dyDescent="0.3">
      <c r="A5444" s="77" t="s">
        <v>11650</v>
      </c>
      <c r="B5444" s="77" t="s">
        <v>11651</v>
      </c>
      <c r="C5444" s="77" t="s">
        <v>703</v>
      </c>
      <c r="D5444" s="79"/>
      <c r="F5444" s="77" t="s">
        <v>703</v>
      </c>
      <c r="G5444" s="77" t="s">
        <v>11650</v>
      </c>
      <c r="I5444"/>
      <c r="L5444" s="83"/>
    </row>
    <row r="5445" spans="1:12" x14ac:dyDescent="0.3">
      <c r="A5445" s="77" t="s">
        <v>11652</v>
      </c>
      <c r="B5445" s="77" t="s">
        <v>11653</v>
      </c>
      <c r="C5445" s="77" t="s">
        <v>919</v>
      </c>
      <c r="D5445" s="79"/>
      <c r="F5445" s="77" t="s">
        <v>919</v>
      </c>
      <c r="G5445" s="77" t="s">
        <v>11652</v>
      </c>
      <c r="I5445"/>
      <c r="L5445" s="83"/>
    </row>
    <row r="5446" spans="1:12" x14ac:dyDescent="0.3">
      <c r="A5446" s="77" t="s">
        <v>11654</v>
      </c>
      <c r="B5446" s="77" t="s">
        <v>11655</v>
      </c>
      <c r="C5446" s="77" t="s">
        <v>694</v>
      </c>
      <c r="D5446" s="79"/>
      <c r="F5446" s="77" t="s">
        <v>694</v>
      </c>
      <c r="G5446" s="77" t="s">
        <v>11654</v>
      </c>
      <c r="I5446"/>
      <c r="L5446" s="83"/>
    </row>
    <row r="5447" spans="1:12" x14ac:dyDescent="0.3">
      <c r="A5447" s="77" t="s">
        <v>11656</v>
      </c>
      <c r="B5447" s="77" t="s">
        <v>11657</v>
      </c>
      <c r="C5447" s="77" t="s">
        <v>674</v>
      </c>
      <c r="D5447" s="79"/>
      <c r="F5447" s="77" t="s">
        <v>674</v>
      </c>
      <c r="G5447" s="77" t="s">
        <v>11656</v>
      </c>
      <c r="I5447"/>
      <c r="L5447" s="83"/>
    </row>
    <row r="5448" spans="1:12" x14ac:dyDescent="0.3">
      <c r="A5448" s="77" t="s">
        <v>11658</v>
      </c>
      <c r="B5448" s="77" t="s">
        <v>11659</v>
      </c>
      <c r="C5448" s="77" t="s">
        <v>707</v>
      </c>
      <c r="D5448" s="79"/>
      <c r="F5448" s="77" t="s">
        <v>707</v>
      </c>
      <c r="G5448" s="77" t="s">
        <v>11658</v>
      </c>
      <c r="I5448"/>
      <c r="L5448" s="83"/>
    </row>
    <row r="5449" spans="1:12" x14ac:dyDescent="0.3">
      <c r="A5449" s="77" t="s">
        <v>11660</v>
      </c>
      <c r="B5449" s="77" t="s">
        <v>11661</v>
      </c>
      <c r="C5449" s="77" t="s">
        <v>850</v>
      </c>
      <c r="D5449" s="79"/>
      <c r="F5449" s="77" t="s">
        <v>850</v>
      </c>
      <c r="G5449" s="77" t="s">
        <v>11660</v>
      </c>
      <c r="I5449"/>
      <c r="L5449" s="83"/>
    </row>
    <row r="5450" spans="1:12" x14ac:dyDescent="0.3">
      <c r="A5450" s="77" t="s">
        <v>11662</v>
      </c>
      <c r="B5450" s="77" t="s">
        <v>11663</v>
      </c>
      <c r="C5450" s="77" t="s">
        <v>908</v>
      </c>
      <c r="D5450" s="79"/>
      <c r="F5450" s="77" t="s">
        <v>908</v>
      </c>
      <c r="G5450" s="77" t="s">
        <v>11662</v>
      </c>
      <c r="I5450"/>
      <c r="L5450" s="83"/>
    </row>
    <row r="5451" spans="1:12" x14ac:dyDescent="0.3">
      <c r="A5451" s="77" t="s">
        <v>11664</v>
      </c>
      <c r="B5451" s="77" t="s">
        <v>11665</v>
      </c>
      <c r="C5451" s="77" t="s">
        <v>868</v>
      </c>
      <c r="D5451" s="79"/>
      <c r="F5451" s="77" t="s">
        <v>868</v>
      </c>
      <c r="G5451" s="77" t="s">
        <v>11664</v>
      </c>
      <c r="I5451"/>
      <c r="L5451" s="83"/>
    </row>
    <row r="5452" spans="1:12" x14ac:dyDescent="0.3">
      <c r="A5452" s="77" t="s">
        <v>11666</v>
      </c>
      <c r="B5452" s="77" t="s">
        <v>11667</v>
      </c>
      <c r="C5452" s="77" t="s">
        <v>879</v>
      </c>
      <c r="D5452" s="79"/>
      <c r="F5452" s="77" t="s">
        <v>879</v>
      </c>
      <c r="G5452" s="77" t="s">
        <v>11666</v>
      </c>
      <c r="I5452"/>
      <c r="L5452" s="83"/>
    </row>
    <row r="5453" spans="1:12" x14ac:dyDescent="0.3">
      <c r="A5453" s="77" t="s">
        <v>11668</v>
      </c>
      <c r="B5453" s="77" t="s">
        <v>11669</v>
      </c>
      <c r="C5453" s="77" t="s">
        <v>729</v>
      </c>
      <c r="D5453" s="79"/>
      <c r="F5453" s="77" t="s">
        <v>729</v>
      </c>
      <c r="G5453" s="77" t="s">
        <v>11668</v>
      </c>
      <c r="I5453"/>
      <c r="L5453" s="83"/>
    </row>
    <row r="5454" spans="1:12" x14ac:dyDescent="0.3">
      <c r="A5454" s="77" t="s">
        <v>11670</v>
      </c>
      <c r="B5454" s="77" t="s">
        <v>11671</v>
      </c>
      <c r="C5454" s="77" t="s">
        <v>882</v>
      </c>
      <c r="D5454" s="79"/>
      <c r="F5454" s="77" t="s">
        <v>882</v>
      </c>
      <c r="G5454" s="77" t="s">
        <v>11670</v>
      </c>
      <c r="I5454"/>
      <c r="L5454" s="83"/>
    </row>
    <row r="5455" spans="1:12" x14ac:dyDescent="0.3">
      <c r="A5455" s="77" t="s">
        <v>11672</v>
      </c>
      <c r="B5455" s="77" t="s">
        <v>11673</v>
      </c>
      <c r="C5455" s="77" t="s">
        <v>829</v>
      </c>
      <c r="D5455" s="79"/>
      <c r="F5455" s="77" t="s">
        <v>829</v>
      </c>
      <c r="G5455" s="77" t="s">
        <v>11672</v>
      </c>
      <c r="I5455"/>
      <c r="L5455" s="83"/>
    </row>
    <row r="5456" spans="1:12" x14ac:dyDescent="0.3">
      <c r="A5456" s="77" t="s">
        <v>11674</v>
      </c>
      <c r="B5456" s="77" t="s">
        <v>11675</v>
      </c>
      <c r="C5456" s="77" t="s">
        <v>885</v>
      </c>
      <c r="D5456" s="79"/>
      <c r="F5456" s="77" t="s">
        <v>885</v>
      </c>
      <c r="G5456" s="77" t="s">
        <v>11674</v>
      </c>
      <c r="I5456"/>
      <c r="L5456" s="83"/>
    </row>
    <row r="5457" spans="1:12" x14ac:dyDescent="0.3">
      <c r="A5457" s="77" t="s">
        <v>11676</v>
      </c>
      <c r="B5457" s="77" t="s">
        <v>11677</v>
      </c>
      <c r="C5457" s="77" t="s">
        <v>840</v>
      </c>
      <c r="D5457" s="79"/>
      <c r="F5457" s="77" t="s">
        <v>840</v>
      </c>
      <c r="G5457" s="77" t="s">
        <v>11676</v>
      </c>
      <c r="I5457"/>
      <c r="L5457" s="83"/>
    </row>
    <row r="5458" spans="1:12" x14ac:dyDescent="0.3">
      <c r="A5458" s="77" t="s">
        <v>11678</v>
      </c>
      <c r="B5458" s="77" t="s">
        <v>11679</v>
      </c>
      <c r="C5458" s="77" t="s">
        <v>767</v>
      </c>
      <c r="D5458" s="79"/>
      <c r="F5458" s="77" t="s">
        <v>767</v>
      </c>
      <c r="G5458" s="77" t="s">
        <v>11678</v>
      </c>
      <c r="I5458"/>
      <c r="L5458" s="83"/>
    </row>
    <row r="5459" spans="1:12" x14ac:dyDescent="0.3">
      <c r="A5459" s="77" t="s">
        <v>11680</v>
      </c>
      <c r="B5459" s="77" t="s">
        <v>11681</v>
      </c>
      <c r="C5459" s="77" t="s">
        <v>718</v>
      </c>
      <c r="D5459" s="79"/>
      <c r="F5459" s="77" t="s">
        <v>718</v>
      </c>
      <c r="G5459" s="77" t="s">
        <v>11680</v>
      </c>
      <c r="I5459"/>
      <c r="L5459" s="83"/>
    </row>
    <row r="5460" spans="1:12" x14ac:dyDescent="0.3">
      <c r="A5460" s="77" t="s">
        <v>11682</v>
      </c>
      <c r="B5460" s="77" t="s">
        <v>11683</v>
      </c>
      <c r="C5460" s="77" t="s">
        <v>703</v>
      </c>
      <c r="D5460" s="79"/>
      <c r="F5460" s="77" t="s">
        <v>703</v>
      </c>
      <c r="G5460" s="77" t="s">
        <v>11682</v>
      </c>
      <c r="I5460"/>
      <c r="L5460" s="83"/>
    </row>
    <row r="5461" spans="1:12" x14ac:dyDescent="0.3">
      <c r="A5461" s="77" t="s">
        <v>11684</v>
      </c>
      <c r="B5461" s="77" t="s">
        <v>11685</v>
      </c>
      <c r="C5461" s="77" t="s">
        <v>833</v>
      </c>
      <c r="D5461" s="79"/>
      <c r="F5461" s="77" t="s">
        <v>833</v>
      </c>
      <c r="G5461" s="77" t="s">
        <v>11684</v>
      </c>
      <c r="I5461"/>
      <c r="L5461" s="83"/>
    </row>
    <row r="5462" spans="1:12" x14ac:dyDescent="0.3">
      <c r="A5462" s="77" t="s">
        <v>11686</v>
      </c>
      <c r="B5462" s="77" t="s">
        <v>11687</v>
      </c>
      <c r="C5462" s="77" t="s">
        <v>791</v>
      </c>
      <c r="D5462" s="79"/>
      <c r="F5462" s="77" t="s">
        <v>791</v>
      </c>
      <c r="G5462" s="77" t="s">
        <v>11686</v>
      </c>
      <c r="I5462"/>
      <c r="L5462" s="83"/>
    </row>
    <row r="5463" spans="1:12" x14ac:dyDescent="0.3">
      <c r="A5463" s="77" t="s">
        <v>11688</v>
      </c>
      <c r="B5463" s="77" t="s">
        <v>11689</v>
      </c>
      <c r="C5463" s="77" t="s">
        <v>846</v>
      </c>
      <c r="D5463" s="79"/>
      <c r="F5463" s="77" t="s">
        <v>846</v>
      </c>
      <c r="G5463" s="77" t="s">
        <v>11688</v>
      </c>
      <c r="I5463"/>
      <c r="L5463" s="83"/>
    </row>
    <row r="5464" spans="1:12" x14ac:dyDescent="0.3">
      <c r="A5464" s="77" t="s">
        <v>11690</v>
      </c>
      <c r="B5464" s="77" t="s">
        <v>11691</v>
      </c>
      <c r="C5464" s="77" t="s">
        <v>863</v>
      </c>
      <c r="D5464" s="79"/>
      <c r="F5464" s="77" t="s">
        <v>863</v>
      </c>
      <c r="G5464" s="77" t="s">
        <v>11690</v>
      </c>
      <c r="I5464"/>
      <c r="L5464" s="83"/>
    </row>
    <row r="5465" spans="1:12" x14ac:dyDescent="0.3">
      <c r="A5465" s="77" t="s">
        <v>11692</v>
      </c>
      <c r="B5465" s="77" t="s">
        <v>11693</v>
      </c>
      <c r="C5465" s="77" t="s">
        <v>732</v>
      </c>
      <c r="D5465" s="79"/>
      <c r="F5465" s="77" t="s">
        <v>732</v>
      </c>
      <c r="G5465" s="77" t="s">
        <v>11692</v>
      </c>
      <c r="I5465"/>
      <c r="L5465" s="83"/>
    </row>
    <row r="5466" spans="1:12" x14ac:dyDescent="0.3">
      <c r="A5466" s="77" t="s">
        <v>11694</v>
      </c>
      <c r="B5466" s="77" t="s">
        <v>11695</v>
      </c>
      <c r="C5466" s="77" t="s">
        <v>679</v>
      </c>
      <c r="D5466" s="79"/>
      <c r="F5466" s="77" t="s">
        <v>679</v>
      </c>
      <c r="G5466" s="77" t="s">
        <v>11694</v>
      </c>
      <c r="I5466"/>
      <c r="L5466" s="83"/>
    </row>
    <row r="5467" spans="1:12" x14ac:dyDescent="0.3">
      <c r="A5467" s="77" t="s">
        <v>11696</v>
      </c>
      <c r="B5467" s="77" t="s">
        <v>11697</v>
      </c>
      <c r="C5467" s="77" t="s">
        <v>736</v>
      </c>
      <c r="D5467" s="79"/>
      <c r="F5467" s="77" t="s">
        <v>736</v>
      </c>
      <c r="G5467" s="77" t="s">
        <v>11696</v>
      </c>
      <c r="I5467"/>
      <c r="L5467" s="83"/>
    </row>
    <row r="5468" spans="1:12" x14ac:dyDescent="0.3">
      <c r="A5468" s="77" t="s">
        <v>11698</v>
      </c>
      <c r="B5468" s="77" t="s">
        <v>11699</v>
      </c>
      <c r="C5468" s="77" t="s">
        <v>754</v>
      </c>
      <c r="D5468" s="79"/>
      <c r="F5468" s="77" t="s">
        <v>754</v>
      </c>
      <c r="G5468" s="77" t="s">
        <v>11698</v>
      </c>
      <c r="I5468"/>
      <c r="L5468" s="83"/>
    </row>
    <row r="5469" spans="1:12" x14ac:dyDescent="0.3">
      <c r="A5469" s="77" t="s">
        <v>11700</v>
      </c>
      <c r="B5469" s="77" t="s">
        <v>11701</v>
      </c>
      <c r="C5469" s="77" t="s">
        <v>732</v>
      </c>
      <c r="D5469" s="79"/>
      <c r="F5469" s="77" t="s">
        <v>732</v>
      </c>
      <c r="G5469" s="77" t="s">
        <v>11700</v>
      </c>
      <c r="I5469"/>
      <c r="L5469" s="83"/>
    </row>
    <row r="5470" spans="1:12" x14ac:dyDescent="0.3">
      <c r="A5470" s="77" t="s">
        <v>11702</v>
      </c>
      <c r="B5470" s="77" t="s">
        <v>11703</v>
      </c>
      <c r="C5470" s="77" t="s">
        <v>863</v>
      </c>
      <c r="D5470" s="79"/>
      <c r="F5470" s="77" t="s">
        <v>863</v>
      </c>
      <c r="G5470" s="77" t="s">
        <v>11702</v>
      </c>
      <c r="I5470"/>
      <c r="L5470" s="83"/>
    </row>
    <row r="5471" spans="1:12" x14ac:dyDescent="0.3">
      <c r="A5471" s="77" t="s">
        <v>11704</v>
      </c>
      <c r="B5471" s="77" t="s">
        <v>11705</v>
      </c>
      <c r="C5471" s="77" t="s">
        <v>711</v>
      </c>
      <c r="D5471" s="79"/>
      <c r="F5471" s="77" t="s">
        <v>711</v>
      </c>
      <c r="G5471" s="77" t="s">
        <v>11704</v>
      </c>
      <c r="I5471"/>
      <c r="L5471" s="83"/>
    </row>
    <row r="5472" spans="1:12" x14ac:dyDescent="0.3">
      <c r="A5472" s="77" t="s">
        <v>11706</v>
      </c>
      <c r="B5472" s="77" t="s">
        <v>11707</v>
      </c>
      <c r="C5472" s="77" t="s">
        <v>746</v>
      </c>
      <c r="D5472" s="79"/>
      <c r="F5472" s="77" t="s">
        <v>746</v>
      </c>
      <c r="G5472" s="77" t="s">
        <v>11706</v>
      </c>
      <c r="I5472"/>
      <c r="L5472" s="83"/>
    </row>
    <row r="5473" spans="1:12" x14ac:dyDescent="0.3">
      <c r="A5473" s="77" t="s">
        <v>11708</v>
      </c>
      <c r="B5473" s="77" t="s">
        <v>11709</v>
      </c>
      <c r="C5473" s="77" t="s">
        <v>714</v>
      </c>
      <c r="D5473" s="79"/>
      <c r="F5473" s="77" t="s">
        <v>714</v>
      </c>
      <c r="G5473" s="77" t="s">
        <v>11708</v>
      </c>
      <c r="I5473"/>
      <c r="L5473" s="83"/>
    </row>
    <row r="5474" spans="1:12" x14ac:dyDescent="0.3">
      <c r="A5474" s="77" t="s">
        <v>11710</v>
      </c>
      <c r="B5474" s="77" t="s">
        <v>11711</v>
      </c>
      <c r="C5474" s="77" t="s">
        <v>729</v>
      </c>
      <c r="D5474" s="79"/>
      <c r="F5474" s="77" t="s">
        <v>729</v>
      </c>
      <c r="G5474" s="77" t="s">
        <v>11710</v>
      </c>
      <c r="I5474"/>
      <c r="L5474" s="83"/>
    </row>
    <row r="5475" spans="1:12" x14ac:dyDescent="0.3">
      <c r="A5475" s="77" t="s">
        <v>11712</v>
      </c>
      <c r="B5475" s="77" t="s">
        <v>11713</v>
      </c>
      <c r="C5475" s="77" t="s">
        <v>666</v>
      </c>
      <c r="D5475" s="79"/>
      <c r="F5475" s="77" t="s">
        <v>666</v>
      </c>
      <c r="G5475" s="77" t="s">
        <v>11712</v>
      </c>
      <c r="I5475"/>
      <c r="L5475" s="83"/>
    </row>
    <row r="5476" spans="1:12" x14ac:dyDescent="0.3">
      <c r="A5476" s="77" t="s">
        <v>11714</v>
      </c>
      <c r="B5476" s="77" t="s">
        <v>11715</v>
      </c>
      <c r="C5476" s="77" t="s">
        <v>675</v>
      </c>
      <c r="D5476" s="79"/>
      <c r="F5476" s="77" t="s">
        <v>675</v>
      </c>
      <c r="G5476" s="77" t="s">
        <v>11714</v>
      </c>
      <c r="I5476"/>
      <c r="L5476" s="83"/>
    </row>
    <row r="5477" spans="1:12" x14ac:dyDescent="0.3">
      <c r="A5477" s="77" t="s">
        <v>11716</v>
      </c>
      <c r="B5477" s="77" t="s">
        <v>11717</v>
      </c>
      <c r="C5477" s="77" t="s">
        <v>876</v>
      </c>
      <c r="D5477" s="79"/>
      <c r="F5477" s="77" t="s">
        <v>876</v>
      </c>
      <c r="G5477" s="77" t="s">
        <v>11716</v>
      </c>
      <c r="I5477"/>
      <c r="L5477" s="83"/>
    </row>
    <row r="5478" spans="1:12" x14ac:dyDescent="0.3">
      <c r="A5478" s="77" t="s">
        <v>11718</v>
      </c>
      <c r="B5478" s="77" t="s">
        <v>11719</v>
      </c>
      <c r="C5478" s="77" t="s">
        <v>868</v>
      </c>
      <c r="D5478" s="79"/>
      <c r="F5478" s="77" t="s">
        <v>868</v>
      </c>
      <c r="G5478" s="77" t="s">
        <v>11718</v>
      </c>
      <c r="I5478"/>
      <c r="L5478" s="83"/>
    </row>
    <row r="5479" spans="1:12" x14ac:dyDescent="0.3">
      <c r="A5479" s="77" t="s">
        <v>11720</v>
      </c>
      <c r="B5479" s="77" t="s">
        <v>11721</v>
      </c>
      <c r="C5479" s="77" t="s">
        <v>718</v>
      </c>
      <c r="D5479" s="79"/>
      <c r="F5479" s="77" t="s">
        <v>718</v>
      </c>
      <c r="G5479" s="77" t="s">
        <v>11720</v>
      </c>
      <c r="I5479"/>
      <c r="L5479" s="83"/>
    </row>
    <row r="5480" spans="1:12" x14ac:dyDescent="0.3">
      <c r="A5480" s="77" t="s">
        <v>11722</v>
      </c>
      <c r="B5480" s="77" t="s">
        <v>11723</v>
      </c>
      <c r="C5480" s="77" t="s">
        <v>671</v>
      </c>
      <c r="D5480" s="79"/>
      <c r="F5480" s="77" t="s">
        <v>671</v>
      </c>
      <c r="G5480" s="77" t="s">
        <v>11722</v>
      </c>
      <c r="I5480"/>
      <c r="L5480" s="83"/>
    </row>
    <row r="5481" spans="1:12" x14ac:dyDescent="0.3">
      <c r="A5481" s="77" t="s">
        <v>11724</v>
      </c>
      <c r="B5481" s="77" t="s">
        <v>11725</v>
      </c>
      <c r="C5481" s="77" t="s">
        <v>940</v>
      </c>
      <c r="D5481" s="79"/>
      <c r="F5481" s="77" t="s">
        <v>940</v>
      </c>
      <c r="G5481" s="77" t="s">
        <v>11724</v>
      </c>
      <c r="I5481"/>
      <c r="L5481" s="83"/>
    </row>
    <row r="5482" spans="1:12" x14ac:dyDescent="0.3">
      <c r="A5482" s="77" t="s">
        <v>11726</v>
      </c>
      <c r="B5482" s="77" t="s">
        <v>11727</v>
      </c>
      <c r="C5482" s="77" t="s">
        <v>850</v>
      </c>
      <c r="D5482" s="79"/>
      <c r="F5482" s="77" t="s">
        <v>850</v>
      </c>
      <c r="G5482" s="77" t="s">
        <v>11726</v>
      </c>
      <c r="I5482"/>
      <c r="L5482" s="83"/>
    </row>
    <row r="5483" spans="1:12" x14ac:dyDescent="0.3">
      <c r="A5483" s="77" t="s">
        <v>11728</v>
      </c>
      <c r="B5483" s="77" t="s">
        <v>11729</v>
      </c>
      <c r="C5483" s="77" t="s">
        <v>840</v>
      </c>
      <c r="D5483" s="79"/>
      <c r="F5483" s="77" t="s">
        <v>840</v>
      </c>
      <c r="G5483" s="77" t="s">
        <v>11728</v>
      </c>
      <c r="I5483"/>
      <c r="L5483" s="83"/>
    </row>
    <row r="5484" spans="1:12" x14ac:dyDescent="0.3">
      <c r="A5484" s="77" t="s">
        <v>11730</v>
      </c>
      <c r="B5484" s="77" t="s">
        <v>11731</v>
      </c>
      <c r="C5484" s="77" t="s">
        <v>736</v>
      </c>
      <c r="D5484" s="79"/>
      <c r="F5484" s="77" t="s">
        <v>736</v>
      </c>
      <c r="G5484" s="77" t="s">
        <v>11730</v>
      </c>
      <c r="I5484"/>
      <c r="L5484" s="83"/>
    </row>
    <row r="5485" spans="1:12" x14ac:dyDescent="0.3">
      <c r="A5485" s="77" t="s">
        <v>11732</v>
      </c>
      <c r="B5485" s="77" t="s">
        <v>11733</v>
      </c>
      <c r="C5485" s="77" t="s">
        <v>736</v>
      </c>
      <c r="D5485" s="79"/>
      <c r="F5485" s="77" t="s">
        <v>736</v>
      </c>
      <c r="G5485" s="77" t="s">
        <v>11732</v>
      </c>
      <c r="I5485"/>
      <c r="L5485" s="83"/>
    </row>
    <row r="5486" spans="1:12" x14ac:dyDescent="0.3">
      <c r="A5486" s="77" t="s">
        <v>11734</v>
      </c>
      <c r="B5486" s="77" t="s">
        <v>11735</v>
      </c>
      <c r="C5486" s="77" t="s">
        <v>804</v>
      </c>
      <c r="D5486" s="79"/>
      <c r="F5486" s="77" t="s">
        <v>804</v>
      </c>
      <c r="G5486" s="77" t="s">
        <v>11734</v>
      </c>
      <c r="I5486"/>
      <c r="L5486" s="83"/>
    </row>
    <row r="5487" spans="1:12" x14ac:dyDescent="0.3">
      <c r="A5487" s="77" t="s">
        <v>11736</v>
      </c>
      <c r="B5487" s="77" t="s">
        <v>11737</v>
      </c>
      <c r="C5487" s="77" t="s">
        <v>729</v>
      </c>
      <c r="D5487" s="79"/>
      <c r="F5487" s="77" t="s">
        <v>729</v>
      </c>
      <c r="G5487" s="77" t="s">
        <v>11736</v>
      </c>
      <c r="I5487"/>
      <c r="L5487" s="83"/>
    </row>
    <row r="5488" spans="1:12" x14ac:dyDescent="0.3">
      <c r="A5488" s="77" t="s">
        <v>11738</v>
      </c>
      <c r="B5488" s="77" t="s">
        <v>11739</v>
      </c>
      <c r="C5488" s="77" t="s">
        <v>830</v>
      </c>
      <c r="D5488" s="79"/>
      <c r="F5488" s="77" t="s">
        <v>830</v>
      </c>
      <c r="G5488" s="77" t="s">
        <v>11738</v>
      </c>
      <c r="I5488"/>
      <c r="L5488" s="83"/>
    </row>
    <row r="5489" spans="1:12" x14ac:dyDescent="0.3">
      <c r="A5489" s="77" t="s">
        <v>11740</v>
      </c>
      <c r="B5489" s="77" t="s">
        <v>11741</v>
      </c>
      <c r="C5489" s="77" t="s">
        <v>682</v>
      </c>
      <c r="D5489" s="79"/>
      <c r="F5489" s="77" t="s">
        <v>682</v>
      </c>
      <c r="G5489" s="77" t="s">
        <v>11740</v>
      </c>
      <c r="I5489"/>
      <c r="L5489" s="83"/>
    </row>
    <row r="5490" spans="1:12" x14ac:dyDescent="0.3">
      <c r="A5490" s="77" t="s">
        <v>11742</v>
      </c>
      <c r="B5490" s="77" t="s">
        <v>11743</v>
      </c>
      <c r="C5490" s="77" t="s">
        <v>729</v>
      </c>
      <c r="D5490" s="79"/>
      <c r="F5490" s="77" t="s">
        <v>729</v>
      </c>
      <c r="G5490" s="77" t="s">
        <v>11742</v>
      </c>
      <c r="I5490"/>
      <c r="L5490" s="83"/>
    </row>
    <row r="5491" spans="1:12" x14ac:dyDescent="0.3">
      <c r="A5491" s="77" t="s">
        <v>11744</v>
      </c>
      <c r="B5491" s="77" t="s">
        <v>11745</v>
      </c>
      <c r="C5491" s="77" t="s">
        <v>711</v>
      </c>
      <c r="D5491" s="79"/>
      <c r="F5491" s="77" t="s">
        <v>711</v>
      </c>
      <c r="G5491" s="77" t="s">
        <v>11744</v>
      </c>
      <c r="I5491"/>
      <c r="L5491" s="83"/>
    </row>
    <row r="5492" spans="1:12" x14ac:dyDescent="0.3">
      <c r="A5492" s="77" t="s">
        <v>11746</v>
      </c>
      <c r="B5492" s="77" t="s">
        <v>11747</v>
      </c>
      <c r="C5492" s="77" t="s">
        <v>674</v>
      </c>
      <c r="D5492" s="79"/>
      <c r="F5492" s="77" t="s">
        <v>674</v>
      </c>
      <c r="G5492" s="77" t="s">
        <v>11746</v>
      </c>
      <c r="I5492"/>
      <c r="L5492" s="83"/>
    </row>
    <row r="5493" spans="1:12" x14ac:dyDescent="0.3">
      <c r="A5493" s="77" t="s">
        <v>11748</v>
      </c>
      <c r="B5493" s="77" t="s">
        <v>11749</v>
      </c>
      <c r="C5493" s="77" t="s">
        <v>876</v>
      </c>
      <c r="D5493" s="79"/>
      <c r="F5493" s="77" t="s">
        <v>876</v>
      </c>
      <c r="G5493" s="77" t="s">
        <v>11748</v>
      </c>
      <c r="I5493"/>
      <c r="L5493" s="83"/>
    </row>
    <row r="5494" spans="1:12" x14ac:dyDescent="0.3">
      <c r="A5494" s="77" t="s">
        <v>11750</v>
      </c>
      <c r="B5494" s="77" t="s">
        <v>11751</v>
      </c>
      <c r="C5494" s="77" t="s">
        <v>666</v>
      </c>
      <c r="D5494" s="79"/>
      <c r="F5494" s="77" t="s">
        <v>666</v>
      </c>
      <c r="G5494" s="77" t="s">
        <v>11750</v>
      </c>
      <c r="I5494"/>
      <c r="L5494" s="83"/>
    </row>
    <row r="5495" spans="1:12" x14ac:dyDescent="0.3">
      <c r="A5495" s="77" t="s">
        <v>11752</v>
      </c>
      <c r="B5495" s="77" t="s">
        <v>11753</v>
      </c>
      <c r="C5495" s="77" t="s">
        <v>679</v>
      </c>
      <c r="D5495" s="79"/>
      <c r="F5495" s="77" t="s">
        <v>679</v>
      </c>
      <c r="G5495" s="77" t="s">
        <v>11752</v>
      </c>
      <c r="I5495"/>
      <c r="L5495" s="83"/>
    </row>
    <row r="5496" spans="1:12" x14ac:dyDescent="0.3">
      <c r="A5496" s="77" t="s">
        <v>11754</v>
      </c>
      <c r="B5496" s="77" t="s">
        <v>11755</v>
      </c>
      <c r="C5496" s="77" t="s">
        <v>783</v>
      </c>
      <c r="D5496" s="79"/>
      <c r="F5496" s="77" t="s">
        <v>783</v>
      </c>
      <c r="G5496" s="77" t="s">
        <v>11754</v>
      </c>
      <c r="I5496"/>
      <c r="L5496" s="83"/>
    </row>
    <row r="5497" spans="1:12" x14ac:dyDescent="0.3">
      <c r="A5497" s="77" t="s">
        <v>11756</v>
      </c>
      <c r="B5497" s="77" t="s">
        <v>11757</v>
      </c>
      <c r="C5497" s="77" t="s">
        <v>679</v>
      </c>
      <c r="D5497" s="79"/>
      <c r="F5497" s="77" t="s">
        <v>679</v>
      </c>
      <c r="G5497" s="77" t="s">
        <v>11756</v>
      </c>
      <c r="I5497"/>
      <c r="L5497" s="83"/>
    </row>
    <row r="5498" spans="1:12" x14ac:dyDescent="0.3">
      <c r="A5498" s="77" t="s">
        <v>11758</v>
      </c>
      <c r="B5498" s="77" t="s">
        <v>11759</v>
      </c>
      <c r="C5498" s="77" t="s">
        <v>868</v>
      </c>
      <c r="D5498" s="79"/>
      <c r="F5498" s="77" t="s">
        <v>868</v>
      </c>
      <c r="G5498" s="77" t="s">
        <v>11758</v>
      </c>
      <c r="I5498"/>
      <c r="L5498" s="83"/>
    </row>
    <row r="5499" spans="1:12" x14ac:dyDescent="0.3">
      <c r="A5499" s="77" t="s">
        <v>11760</v>
      </c>
      <c r="B5499" s="77" t="s">
        <v>11761</v>
      </c>
      <c r="C5499" s="77" t="s">
        <v>719</v>
      </c>
      <c r="D5499" s="79"/>
      <c r="F5499" s="77" t="s">
        <v>719</v>
      </c>
      <c r="G5499" s="77" t="s">
        <v>11760</v>
      </c>
      <c r="I5499"/>
      <c r="L5499" s="83"/>
    </row>
    <row r="5500" spans="1:12" x14ac:dyDescent="0.3">
      <c r="A5500" s="77" t="s">
        <v>11762</v>
      </c>
      <c r="B5500" s="77" t="s">
        <v>11763</v>
      </c>
      <c r="C5500" s="77" t="s">
        <v>698</v>
      </c>
      <c r="D5500" s="79"/>
      <c r="F5500" s="77" t="s">
        <v>698</v>
      </c>
      <c r="G5500" s="77" t="s">
        <v>11762</v>
      </c>
      <c r="I5500"/>
      <c r="L5500" s="83"/>
    </row>
    <row r="5501" spans="1:12" x14ac:dyDescent="0.3">
      <c r="A5501" s="77" t="s">
        <v>11764</v>
      </c>
      <c r="B5501" s="77" t="s">
        <v>11765</v>
      </c>
      <c r="C5501" s="77" t="s">
        <v>849</v>
      </c>
      <c r="D5501" s="79"/>
      <c r="F5501" s="77" t="s">
        <v>849</v>
      </c>
      <c r="G5501" s="77" t="s">
        <v>11764</v>
      </c>
      <c r="I5501"/>
      <c r="L5501" s="83"/>
    </row>
    <row r="5502" spans="1:12" x14ac:dyDescent="0.3">
      <c r="A5502" s="77" t="s">
        <v>11766</v>
      </c>
      <c r="B5502" s="77" t="s">
        <v>11767</v>
      </c>
      <c r="C5502" s="77" t="s">
        <v>729</v>
      </c>
      <c r="D5502" s="79"/>
      <c r="F5502" s="77" t="s">
        <v>729</v>
      </c>
      <c r="G5502" s="77" t="s">
        <v>11766</v>
      </c>
      <c r="I5502"/>
      <c r="L5502" s="83"/>
    </row>
    <row r="5503" spans="1:12" x14ac:dyDescent="0.3">
      <c r="A5503" s="77" t="s">
        <v>11768</v>
      </c>
      <c r="B5503" s="77" t="s">
        <v>11769</v>
      </c>
      <c r="C5503" s="77" t="s">
        <v>953</v>
      </c>
      <c r="D5503" s="79"/>
      <c r="F5503" s="77" t="s">
        <v>953</v>
      </c>
      <c r="G5503" s="77" t="s">
        <v>11768</v>
      </c>
      <c r="I5503"/>
      <c r="L5503" s="83"/>
    </row>
    <row r="5504" spans="1:12" x14ac:dyDescent="0.3">
      <c r="A5504" s="77" t="s">
        <v>11770</v>
      </c>
      <c r="B5504" s="77" t="s">
        <v>11771</v>
      </c>
      <c r="C5504" s="77" t="s">
        <v>733</v>
      </c>
      <c r="D5504" s="79"/>
      <c r="F5504" s="77" t="s">
        <v>733</v>
      </c>
      <c r="G5504" s="77" t="s">
        <v>11770</v>
      </c>
      <c r="I5504"/>
      <c r="L5504" s="83"/>
    </row>
    <row r="5505" spans="1:12" x14ac:dyDescent="0.3">
      <c r="A5505" s="77" t="s">
        <v>11772</v>
      </c>
      <c r="B5505" s="77" t="s">
        <v>11773</v>
      </c>
      <c r="C5505" s="77" t="s">
        <v>919</v>
      </c>
      <c r="D5505" s="79"/>
      <c r="F5505" s="77" t="s">
        <v>919</v>
      </c>
      <c r="G5505" s="77" t="s">
        <v>11772</v>
      </c>
      <c r="I5505"/>
      <c r="L5505" s="83"/>
    </row>
    <row r="5506" spans="1:12" x14ac:dyDescent="0.3">
      <c r="A5506" s="77" t="s">
        <v>11774</v>
      </c>
      <c r="B5506" s="77" t="s">
        <v>11775</v>
      </c>
      <c r="C5506" s="77" t="s">
        <v>674</v>
      </c>
      <c r="D5506" s="79"/>
      <c r="F5506" s="77" t="s">
        <v>674</v>
      </c>
      <c r="G5506" s="77" t="s">
        <v>11774</v>
      </c>
      <c r="I5506"/>
      <c r="L5506" s="83"/>
    </row>
    <row r="5507" spans="1:12" x14ac:dyDescent="0.3">
      <c r="A5507" s="77" t="s">
        <v>11776</v>
      </c>
      <c r="B5507" s="77" t="s">
        <v>11777</v>
      </c>
      <c r="C5507" s="77" t="s">
        <v>715</v>
      </c>
      <c r="D5507" s="79"/>
      <c r="F5507" s="77" t="s">
        <v>715</v>
      </c>
      <c r="G5507" s="77" t="s">
        <v>11776</v>
      </c>
      <c r="I5507"/>
      <c r="L5507" s="83"/>
    </row>
    <row r="5508" spans="1:12" x14ac:dyDescent="0.3">
      <c r="A5508" s="77" t="s">
        <v>11778</v>
      </c>
      <c r="B5508" s="77" t="s">
        <v>11779</v>
      </c>
      <c r="C5508" s="77" t="s">
        <v>893</v>
      </c>
      <c r="D5508" s="79"/>
      <c r="F5508" s="77" t="s">
        <v>893</v>
      </c>
      <c r="G5508" s="77" t="s">
        <v>11778</v>
      </c>
      <c r="I5508"/>
      <c r="L5508" s="83"/>
    </row>
    <row r="5509" spans="1:12" x14ac:dyDescent="0.3">
      <c r="A5509" s="77" t="s">
        <v>11780</v>
      </c>
      <c r="B5509" s="77" t="s">
        <v>11781</v>
      </c>
      <c r="C5509" s="77" t="s">
        <v>707</v>
      </c>
      <c r="D5509" s="79"/>
      <c r="F5509" s="77" t="s">
        <v>707</v>
      </c>
      <c r="G5509" s="77" t="s">
        <v>11780</v>
      </c>
      <c r="I5509"/>
      <c r="L5509" s="83"/>
    </row>
    <row r="5510" spans="1:12" x14ac:dyDescent="0.3">
      <c r="A5510" s="77" t="s">
        <v>11782</v>
      </c>
      <c r="B5510" s="77" t="s">
        <v>11783</v>
      </c>
      <c r="C5510" s="77" t="s">
        <v>666</v>
      </c>
      <c r="D5510" s="79"/>
      <c r="F5510" s="77" t="s">
        <v>666</v>
      </c>
      <c r="G5510" s="77" t="s">
        <v>11782</v>
      </c>
      <c r="I5510"/>
      <c r="L5510" s="83"/>
    </row>
    <row r="5511" spans="1:12" x14ac:dyDescent="0.3">
      <c r="A5511" s="77" t="s">
        <v>11784</v>
      </c>
      <c r="B5511" s="77" t="s">
        <v>11785</v>
      </c>
      <c r="C5511" s="77" t="s">
        <v>707</v>
      </c>
      <c r="D5511" s="79"/>
      <c r="F5511" s="77" t="s">
        <v>707</v>
      </c>
      <c r="G5511" s="77" t="s">
        <v>11784</v>
      </c>
      <c r="I5511"/>
      <c r="L5511" s="83"/>
    </row>
    <row r="5512" spans="1:12" x14ac:dyDescent="0.3">
      <c r="A5512" s="77" t="s">
        <v>11786</v>
      </c>
      <c r="B5512" s="77" t="s">
        <v>11787</v>
      </c>
      <c r="C5512" s="77" t="s">
        <v>925</v>
      </c>
      <c r="D5512" s="79"/>
      <c r="F5512" s="77" t="s">
        <v>925</v>
      </c>
      <c r="G5512" s="77" t="s">
        <v>11786</v>
      </c>
      <c r="I5512"/>
      <c r="L5512" s="83"/>
    </row>
    <row r="5513" spans="1:12" x14ac:dyDescent="0.3">
      <c r="A5513" s="77" t="s">
        <v>11788</v>
      </c>
      <c r="B5513" s="77" t="s">
        <v>11789</v>
      </c>
      <c r="C5513" s="77" t="s">
        <v>732</v>
      </c>
      <c r="D5513" s="79"/>
      <c r="F5513" s="77" t="s">
        <v>732</v>
      </c>
      <c r="G5513" s="77" t="s">
        <v>11788</v>
      </c>
      <c r="I5513"/>
      <c r="L5513" s="83"/>
    </row>
    <row r="5514" spans="1:12" x14ac:dyDescent="0.3">
      <c r="A5514" s="77" t="s">
        <v>11790</v>
      </c>
      <c r="B5514" s="77" t="s">
        <v>11791</v>
      </c>
      <c r="C5514" s="77" t="s">
        <v>829</v>
      </c>
      <c r="D5514" s="79"/>
      <c r="F5514" s="77" t="s">
        <v>829</v>
      </c>
      <c r="G5514" s="77" t="s">
        <v>11790</v>
      </c>
      <c r="I5514"/>
      <c r="L5514" s="83"/>
    </row>
    <row r="5515" spans="1:12" x14ac:dyDescent="0.3">
      <c r="A5515" s="77" t="s">
        <v>11792</v>
      </c>
      <c r="B5515" s="77" t="s">
        <v>11793</v>
      </c>
      <c r="C5515" s="77" t="s">
        <v>714</v>
      </c>
      <c r="D5515" s="79"/>
      <c r="F5515" s="77" t="s">
        <v>714</v>
      </c>
      <c r="G5515" s="77" t="s">
        <v>11792</v>
      </c>
      <c r="I5515"/>
      <c r="L5515" s="83"/>
    </row>
    <row r="5516" spans="1:12" x14ac:dyDescent="0.3">
      <c r="A5516" s="77" t="s">
        <v>11794</v>
      </c>
      <c r="B5516" s="77" t="s">
        <v>11795</v>
      </c>
      <c r="C5516" s="77" t="s">
        <v>757</v>
      </c>
      <c r="D5516" s="79"/>
      <c r="F5516" s="77" t="s">
        <v>757</v>
      </c>
      <c r="G5516" s="77" t="s">
        <v>11794</v>
      </c>
      <c r="I5516"/>
      <c r="L5516" s="83"/>
    </row>
    <row r="5517" spans="1:12" x14ac:dyDescent="0.3">
      <c r="A5517" s="77" t="s">
        <v>11796</v>
      </c>
      <c r="B5517" s="77" t="s">
        <v>11797</v>
      </c>
      <c r="C5517" s="77" t="s">
        <v>671</v>
      </c>
      <c r="D5517" s="79"/>
      <c r="F5517" s="77" t="s">
        <v>671</v>
      </c>
      <c r="G5517" s="77" t="s">
        <v>11796</v>
      </c>
      <c r="I5517"/>
      <c r="L5517" s="83"/>
    </row>
    <row r="5518" spans="1:12" x14ac:dyDescent="0.3">
      <c r="A5518" s="77" t="s">
        <v>11798</v>
      </c>
      <c r="B5518" s="77" t="s">
        <v>11799</v>
      </c>
      <c r="C5518" s="77" t="s">
        <v>804</v>
      </c>
      <c r="D5518" s="79"/>
      <c r="F5518" s="77" t="s">
        <v>804</v>
      </c>
      <c r="G5518" s="77" t="s">
        <v>11798</v>
      </c>
      <c r="I5518"/>
      <c r="L5518" s="83"/>
    </row>
    <row r="5519" spans="1:12" x14ac:dyDescent="0.3">
      <c r="A5519" s="77" t="s">
        <v>11800</v>
      </c>
      <c r="B5519" s="77" t="s">
        <v>11801</v>
      </c>
      <c r="C5519" s="77" t="s">
        <v>876</v>
      </c>
      <c r="D5519" s="79"/>
      <c r="F5519" s="77" t="s">
        <v>876</v>
      </c>
      <c r="G5519" s="77" t="s">
        <v>11800</v>
      </c>
      <c r="I5519"/>
      <c r="L5519" s="83"/>
    </row>
    <row r="5520" spans="1:12" x14ac:dyDescent="0.3">
      <c r="A5520" s="77" t="s">
        <v>11802</v>
      </c>
      <c r="B5520" s="77" t="s">
        <v>11803</v>
      </c>
      <c r="C5520" s="77" t="s">
        <v>719</v>
      </c>
      <c r="D5520" s="79"/>
      <c r="F5520" s="77" t="s">
        <v>719</v>
      </c>
      <c r="G5520" s="77" t="s">
        <v>11802</v>
      </c>
      <c r="I5520"/>
      <c r="L5520" s="83"/>
    </row>
    <row r="5521" spans="1:12" x14ac:dyDescent="0.3">
      <c r="A5521" s="77" t="s">
        <v>11804</v>
      </c>
      <c r="B5521" s="77" t="s">
        <v>11805</v>
      </c>
      <c r="C5521" s="77" t="s">
        <v>743</v>
      </c>
      <c r="D5521" s="79"/>
      <c r="F5521" s="77" t="s">
        <v>743</v>
      </c>
      <c r="G5521" s="77" t="s">
        <v>11804</v>
      </c>
      <c r="I5521"/>
      <c r="L5521" s="83"/>
    </row>
    <row r="5522" spans="1:12" x14ac:dyDescent="0.3">
      <c r="A5522" s="77" t="s">
        <v>11806</v>
      </c>
      <c r="B5522" s="77" t="s">
        <v>11807</v>
      </c>
      <c r="C5522" s="77" t="s">
        <v>666</v>
      </c>
      <c r="D5522" s="79"/>
      <c r="F5522" s="77" t="s">
        <v>666</v>
      </c>
      <c r="G5522" s="77" t="s">
        <v>11806</v>
      </c>
      <c r="I5522"/>
      <c r="L5522" s="83"/>
    </row>
    <row r="5523" spans="1:12" x14ac:dyDescent="0.3">
      <c r="A5523" s="77" t="s">
        <v>11808</v>
      </c>
      <c r="B5523" s="77" t="s">
        <v>11809</v>
      </c>
      <c r="C5523" s="77" t="s">
        <v>849</v>
      </c>
      <c r="D5523" s="79"/>
      <c r="F5523" s="77" t="s">
        <v>849</v>
      </c>
      <c r="G5523" s="77" t="s">
        <v>11808</v>
      </c>
      <c r="I5523"/>
      <c r="L5523" s="83"/>
    </row>
    <row r="5524" spans="1:12" x14ac:dyDescent="0.3">
      <c r="A5524" s="77" t="s">
        <v>11810</v>
      </c>
      <c r="B5524" s="77" t="s">
        <v>11811</v>
      </c>
      <c r="C5524" s="77" t="s">
        <v>707</v>
      </c>
      <c r="D5524" s="79"/>
      <c r="F5524" s="77" t="s">
        <v>707</v>
      </c>
      <c r="G5524" s="77" t="s">
        <v>11810</v>
      </c>
      <c r="I5524"/>
      <c r="L5524" s="83"/>
    </row>
    <row r="5525" spans="1:12" x14ac:dyDescent="0.3">
      <c r="A5525" s="77" t="s">
        <v>11812</v>
      </c>
      <c r="B5525" s="77" t="s">
        <v>11813</v>
      </c>
      <c r="C5525" s="77" t="s">
        <v>671</v>
      </c>
      <c r="D5525" s="79"/>
      <c r="F5525" s="77" t="s">
        <v>671</v>
      </c>
      <c r="G5525" s="77" t="s">
        <v>11812</v>
      </c>
      <c r="I5525"/>
      <c r="L5525" s="83"/>
    </row>
    <row r="5526" spans="1:12" x14ac:dyDescent="0.3">
      <c r="A5526" s="77" t="s">
        <v>11814</v>
      </c>
      <c r="B5526" s="77" t="s">
        <v>11815</v>
      </c>
      <c r="C5526" s="77" t="s">
        <v>729</v>
      </c>
      <c r="D5526" s="79"/>
      <c r="F5526" s="77" t="s">
        <v>729</v>
      </c>
      <c r="G5526" s="77" t="s">
        <v>11814</v>
      </c>
      <c r="I5526"/>
      <c r="L5526" s="83"/>
    </row>
    <row r="5527" spans="1:12" x14ac:dyDescent="0.3">
      <c r="A5527" s="77" t="s">
        <v>11816</v>
      </c>
      <c r="B5527" s="77" t="s">
        <v>11817</v>
      </c>
      <c r="C5527" s="77" t="s">
        <v>679</v>
      </c>
      <c r="D5527" s="79"/>
      <c r="F5527" s="77" t="s">
        <v>679</v>
      </c>
      <c r="G5527" s="77" t="s">
        <v>11816</v>
      </c>
      <c r="I5527"/>
      <c r="L5527" s="83"/>
    </row>
    <row r="5528" spans="1:12" x14ac:dyDescent="0.3">
      <c r="A5528" s="77" t="s">
        <v>11818</v>
      </c>
      <c r="B5528" s="77" t="s">
        <v>11819</v>
      </c>
      <c r="C5528" s="77" t="s">
        <v>671</v>
      </c>
      <c r="D5528" s="79"/>
      <c r="F5528" s="77" t="s">
        <v>671</v>
      </c>
      <c r="G5528" s="77" t="s">
        <v>11818</v>
      </c>
      <c r="I5528"/>
      <c r="L5528" s="83"/>
    </row>
    <row r="5529" spans="1:12" x14ac:dyDescent="0.3">
      <c r="A5529" s="77" t="s">
        <v>11820</v>
      </c>
      <c r="B5529" s="77" t="s">
        <v>11821</v>
      </c>
      <c r="C5529" s="77" t="s">
        <v>836</v>
      </c>
      <c r="D5529" s="79"/>
      <c r="F5529" s="77" t="s">
        <v>836</v>
      </c>
      <c r="G5529" s="77" t="s">
        <v>11820</v>
      </c>
      <c r="I5529"/>
      <c r="L5529" s="83"/>
    </row>
    <row r="5530" spans="1:12" x14ac:dyDescent="0.3">
      <c r="A5530" s="77" t="s">
        <v>11822</v>
      </c>
      <c r="B5530" s="77" t="s">
        <v>11823</v>
      </c>
      <c r="C5530" s="77" t="s">
        <v>707</v>
      </c>
      <c r="D5530" s="79"/>
      <c r="F5530" s="77" t="s">
        <v>707</v>
      </c>
      <c r="G5530" s="77" t="s">
        <v>11822</v>
      </c>
      <c r="I5530"/>
      <c r="L5530" s="83"/>
    </row>
    <row r="5531" spans="1:12" x14ac:dyDescent="0.3">
      <c r="A5531" s="77" t="s">
        <v>11824</v>
      </c>
      <c r="B5531" s="77" t="s">
        <v>11825</v>
      </c>
      <c r="C5531" s="77" t="s">
        <v>817</v>
      </c>
      <c r="D5531" s="79"/>
      <c r="F5531" s="77" t="s">
        <v>817</v>
      </c>
      <c r="G5531" s="77" t="s">
        <v>11824</v>
      </c>
      <c r="I5531"/>
      <c r="L5531" s="83"/>
    </row>
    <row r="5532" spans="1:12" x14ac:dyDescent="0.3">
      <c r="A5532" s="77" t="s">
        <v>11826</v>
      </c>
      <c r="B5532" s="77" t="s">
        <v>11827</v>
      </c>
      <c r="C5532" s="77" t="s">
        <v>931</v>
      </c>
      <c r="D5532" s="79"/>
      <c r="F5532" s="77" t="s">
        <v>931</v>
      </c>
      <c r="G5532" s="77" t="s">
        <v>11826</v>
      </c>
      <c r="I5532"/>
      <c r="L5532" s="83"/>
    </row>
    <row r="5533" spans="1:12" x14ac:dyDescent="0.3">
      <c r="A5533" s="77" t="s">
        <v>11828</v>
      </c>
      <c r="B5533" s="77" t="s">
        <v>11829</v>
      </c>
      <c r="C5533" s="77" t="s">
        <v>707</v>
      </c>
      <c r="D5533" s="79"/>
      <c r="F5533" s="77" t="s">
        <v>707</v>
      </c>
      <c r="G5533" s="77" t="s">
        <v>11828</v>
      </c>
      <c r="I5533"/>
      <c r="L5533" s="83"/>
    </row>
    <row r="5534" spans="1:12" x14ac:dyDescent="0.3">
      <c r="A5534" s="77" t="s">
        <v>11830</v>
      </c>
      <c r="B5534" s="77" t="s">
        <v>11831</v>
      </c>
      <c r="C5534" s="77" t="s">
        <v>729</v>
      </c>
      <c r="D5534" s="79"/>
      <c r="F5534" s="77" t="s">
        <v>729</v>
      </c>
      <c r="G5534" s="77" t="s">
        <v>11830</v>
      </c>
      <c r="I5534"/>
      <c r="L5534" s="83"/>
    </row>
    <row r="5535" spans="1:12" x14ac:dyDescent="0.3">
      <c r="A5535" s="77" t="s">
        <v>11832</v>
      </c>
      <c r="B5535" s="77" t="s">
        <v>11833</v>
      </c>
      <c r="C5535" s="77" t="s">
        <v>837</v>
      </c>
      <c r="D5535" s="79"/>
      <c r="F5535" s="77" t="s">
        <v>837</v>
      </c>
      <c r="G5535" s="77" t="s">
        <v>11832</v>
      </c>
      <c r="I5535"/>
      <c r="L5535" s="83"/>
    </row>
    <row r="5536" spans="1:12" x14ac:dyDescent="0.3">
      <c r="A5536" s="77" t="s">
        <v>11834</v>
      </c>
      <c r="B5536" s="77" t="s">
        <v>11835</v>
      </c>
      <c r="C5536" s="77" t="s">
        <v>817</v>
      </c>
      <c r="D5536" s="79"/>
      <c r="F5536" s="77" t="s">
        <v>817</v>
      </c>
      <c r="G5536" s="77" t="s">
        <v>11834</v>
      </c>
      <c r="I5536"/>
      <c r="L5536" s="83"/>
    </row>
    <row r="5537" spans="1:12" x14ac:dyDescent="0.3">
      <c r="A5537" s="77" t="s">
        <v>11836</v>
      </c>
      <c r="B5537" s="77" t="s">
        <v>11837</v>
      </c>
      <c r="C5537" s="77" t="s">
        <v>683</v>
      </c>
      <c r="D5537" s="79"/>
      <c r="F5537" s="77" t="s">
        <v>683</v>
      </c>
      <c r="G5537" s="77" t="s">
        <v>11836</v>
      </c>
      <c r="I5537"/>
      <c r="L5537" s="83"/>
    </row>
    <row r="5538" spans="1:12" x14ac:dyDescent="0.3">
      <c r="A5538" s="77" t="s">
        <v>11838</v>
      </c>
      <c r="B5538" s="77" t="s">
        <v>11839</v>
      </c>
      <c r="C5538" s="77" t="s">
        <v>671</v>
      </c>
      <c r="D5538" s="79"/>
      <c r="F5538" s="77" t="s">
        <v>671</v>
      </c>
      <c r="G5538" s="77" t="s">
        <v>11838</v>
      </c>
      <c r="I5538"/>
      <c r="L5538" s="83"/>
    </row>
    <row r="5539" spans="1:12" x14ac:dyDescent="0.3">
      <c r="A5539" s="77" t="s">
        <v>11840</v>
      </c>
      <c r="B5539" s="77" t="s">
        <v>11841</v>
      </c>
      <c r="C5539" s="77" t="s">
        <v>840</v>
      </c>
      <c r="D5539" s="79"/>
      <c r="F5539" s="77" t="s">
        <v>840</v>
      </c>
      <c r="G5539" s="77" t="s">
        <v>11840</v>
      </c>
      <c r="I5539"/>
      <c r="L5539" s="83"/>
    </row>
    <row r="5540" spans="1:12" x14ac:dyDescent="0.3">
      <c r="A5540" s="77" t="s">
        <v>11842</v>
      </c>
      <c r="B5540" s="77" t="s">
        <v>11843</v>
      </c>
      <c r="C5540" s="77" t="s">
        <v>953</v>
      </c>
      <c r="D5540" s="79"/>
      <c r="F5540" s="77" t="s">
        <v>953</v>
      </c>
      <c r="G5540" s="77" t="s">
        <v>11842</v>
      </c>
      <c r="I5540"/>
      <c r="L5540" s="83"/>
    </row>
    <row r="5541" spans="1:12" x14ac:dyDescent="0.3">
      <c r="A5541" s="77" t="s">
        <v>11844</v>
      </c>
      <c r="B5541" s="77" t="s">
        <v>11845</v>
      </c>
      <c r="C5541" s="77" t="s">
        <v>671</v>
      </c>
      <c r="D5541" s="79"/>
      <c r="F5541" s="77" t="s">
        <v>671</v>
      </c>
      <c r="G5541" s="77" t="s">
        <v>11844</v>
      </c>
      <c r="I5541"/>
      <c r="L5541" s="83"/>
    </row>
    <row r="5542" spans="1:12" x14ac:dyDescent="0.3">
      <c r="A5542" s="77" t="s">
        <v>11846</v>
      </c>
      <c r="B5542" s="77" t="s">
        <v>11847</v>
      </c>
      <c r="C5542" s="77" t="s">
        <v>686</v>
      </c>
      <c r="D5542" s="79"/>
      <c r="F5542" s="77" t="s">
        <v>686</v>
      </c>
      <c r="G5542" s="77" t="s">
        <v>11846</v>
      </c>
      <c r="I5542"/>
      <c r="L5542" s="83"/>
    </row>
    <row r="5543" spans="1:12" x14ac:dyDescent="0.3">
      <c r="A5543" s="77" t="s">
        <v>11848</v>
      </c>
      <c r="B5543" s="77" t="s">
        <v>11849</v>
      </c>
      <c r="C5543" s="77" t="s">
        <v>691</v>
      </c>
      <c r="D5543" s="79"/>
      <c r="F5543" s="77" t="s">
        <v>691</v>
      </c>
      <c r="G5543" s="77" t="s">
        <v>11848</v>
      </c>
      <c r="I5543"/>
      <c r="L5543" s="83"/>
    </row>
    <row r="5544" spans="1:12" x14ac:dyDescent="0.3">
      <c r="A5544" s="77" t="s">
        <v>11850</v>
      </c>
      <c r="B5544" s="77" t="s">
        <v>11851</v>
      </c>
      <c r="C5544" s="77" t="s">
        <v>791</v>
      </c>
      <c r="D5544" s="79"/>
      <c r="F5544" s="77" t="s">
        <v>791</v>
      </c>
      <c r="G5544" s="77" t="s">
        <v>11850</v>
      </c>
      <c r="I5544"/>
      <c r="L5544" s="83"/>
    </row>
    <row r="5545" spans="1:12" x14ac:dyDescent="0.3">
      <c r="A5545" s="77" t="s">
        <v>11852</v>
      </c>
      <c r="B5545" s="77" t="s">
        <v>11853</v>
      </c>
      <c r="C5545" s="77" t="s">
        <v>820</v>
      </c>
      <c r="D5545" s="79"/>
      <c r="F5545" s="77" t="s">
        <v>820</v>
      </c>
      <c r="G5545" s="77" t="s">
        <v>11852</v>
      </c>
      <c r="I5545"/>
      <c r="L5545" s="83"/>
    </row>
    <row r="5546" spans="1:12" x14ac:dyDescent="0.3">
      <c r="A5546" s="77" t="s">
        <v>11854</v>
      </c>
      <c r="B5546" s="77" t="s">
        <v>11855</v>
      </c>
      <c r="C5546" s="77" t="s">
        <v>882</v>
      </c>
      <c r="D5546" s="79"/>
      <c r="F5546" s="77" t="s">
        <v>882</v>
      </c>
      <c r="G5546" s="77" t="s">
        <v>11854</v>
      </c>
      <c r="I5546"/>
      <c r="L5546" s="83"/>
    </row>
    <row r="5547" spans="1:12" x14ac:dyDescent="0.3">
      <c r="A5547" s="77" t="s">
        <v>11856</v>
      </c>
      <c r="B5547" s="77" t="s">
        <v>11857</v>
      </c>
      <c r="C5547" s="77" t="s">
        <v>882</v>
      </c>
      <c r="D5547" s="79"/>
      <c r="F5547" s="77" t="s">
        <v>882</v>
      </c>
      <c r="G5547" s="77" t="s">
        <v>11856</v>
      </c>
      <c r="I5547"/>
      <c r="L5547" s="83"/>
    </row>
    <row r="5548" spans="1:12" x14ac:dyDescent="0.3">
      <c r="A5548" s="77" t="s">
        <v>11858</v>
      </c>
      <c r="B5548" s="77" t="s">
        <v>11859</v>
      </c>
      <c r="C5548" s="77" t="s">
        <v>674</v>
      </c>
      <c r="D5548" s="79"/>
      <c r="F5548" s="77" t="s">
        <v>674</v>
      </c>
      <c r="G5548" s="77" t="s">
        <v>11858</v>
      </c>
      <c r="I5548"/>
      <c r="L5548" s="83"/>
    </row>
    <row r="5549" spans="1:12" x14ac:dyDescent="0.3">
      <c r="A5549" s="77" t="s">
        <v>11860</v>
      </c>
      <c r="B5549" s="77" t="s">
        <v>11861</v>
      </c>
      <c r="C5549" s="77" t="s">
        <v>804</v>
      </c>
      <c r="D5549" s="79"/>
      <c r="F5549" s="77" t="s">
        <v>804</v>
      </c>
      <c r="G5549" s="77" t="s">
        <v>11860</v>
      </c>
      <c r="I5549"/>
      <c r="L5549" s="83"/>
    </row>
    <row r="5550" spans="1:12" x14ac:dyDescent="0.3">
      <c r="A5550" s="77" t="s">
        <v>11862</v>
      </c>
      <c r="B5550" s="77" t="s">
        <v>11863</v>
      </c>
      <c r="C5550" s="77" t="s">
        <v>925</v>
      </c>
      <c r="D5550" s="79"/>
      <c r="F5550" s="77" t="s">
        <v>925</v>
      </c>
      <c r="G5550" s="77" t="s">
        <v>11862</v>
      </c>
      <c r="I5550"/>
      <c r="L5550" s="83"/>
    </row>
    <row r="5551" spans="1:12" x14ac:dyDescent="0.3">
      <c r="A5551" s="77" t="s">
        <v>11864</v>
      </c>
      <c r="B5551" s="77" t="s">
        <v>11865</v>
      </c>
      <c r="C5551" s="77" t="s">
        <v>722</v>
      </c>
      <c r="D5551" s="79"/>
      <c r="F5551" s="77" t="s">
        <v>722</v>
      </c>
      <c r="G5551" s="77" t="s">
        <v>11864</v>
      </c>
      <c r="I5551"/>
      <c r="L5551" s="83"/>
    </row>
    <row r="5552" spans="1:12" x14ac:dyDescent="0.3">
      <c r="A5552" s="77" t="s">
        <v>11866</v>
      </c>
      <c r="B5552" s="77" t="s">
        <v>11867</v>
      </c>
      <c r="C5552" s="77" t="s">
        <v>695</v>
      </c>
      <c r="D5552" s="79"/>
      <c r="F5552" s="77" t="s">
        <v>695</v>
      </c>
      <c r="G5552" s="77" t="s">
        <v>11866</v>
      </c>
      <c r="I5552"/>
      <c r="L5552" s="83"/>
    </row>
    <row r="5553" spans="1:12" x14ac:dyDescent="0.3">
      <c r="A5553" s="77" t="s">
        <v>11868</v>
      </c>
      <c r="B5553" s="77" t="s">
        <v>11869</v>
      </c>
      <c r="C5553" s="77" t="s">
        <v>893</v>
      </c>
      <c r="D5553" s="79"/>
      <c r="F5553" s="77" t="s">
        <v>893</v>
      </c>
      <c r="G5553" s="77" t="s">
        <v>11868</v>
      </c>
      <c r="I5553"/>
      <c r="L5553" s="83"/>
    </row>
    <row r="5554" spans="1:12" x14ac:dyDescent="0.3">
      <c r="A5554" s="77" t="s">
        <v>11870</v>
      </c>
      <c r="B5554" s="77" t="s">
        <v>11871</v>
      </c>
      <c r="C5554" s="77" t="s">
        <v>868</v>
      </c>
      <c r="D5554" s="79"/>
      <c r="F5554" s="77" t="s">
        <v>868</v>
      </c>
      <c r="G5554" s="77" t="s">
        <v>11870</v>
      </c>
      <c r="I5554"/>
      <c r="L5554" s="83"/>
    </row>
    <row r="5555" spans="1:12" x14ac:dyDescent="0.3">
      <c r="A5555" s="77" t="s">
        <v>11872</v>
      </c>
      <c r="B5555" s="77" t="s">
        <v>11873</v>
      </c>
      <c r="C5555" s="77" t="s">
        <v>736</v>
      </c>
      <c r="D5555" s="79"/>
      <c r="F5555" s="77" t="s">
        <v>736</v>
      </c>
      <c r="G5555" s="77" t="s">
        <v>11872</v>
      </c>
      <c r="I5555"/>
      <c r="L5555" s="83"/>
    </row>
    <row r="5556" spans="1:12" x14ac:dyDescent="0.3">
      <c r="A5556" s="77" t="s">
        <v>11874</v>
      </c>
      <c r="B5556" s="77" t="s">
        <v>11875</v>
      </c>
      <c r="C5556" s="77" t="s">
        <v>743</v>
      </c>
      <c r="D5556" s="79"/>
      <c r="F5556" s="77" t="s">
        <v>743</v>
      </c>
      <c r="G5556" s="77" t="s">
        <v>11874</v>
      </c>
      <c r="I5556"/>
      <c r="L5556" s="83"/>
    </row>
    <row r="5557" spans="1:12" x14ac:dyDescent="0.3">
      <c r="A5557" s="77" t="s">
        <v>11876</v>
      </c>
      <c r="B5557" s="77" t="s">
        <v>11877</v>
      </c>
      <c r="C5557" s="77" t="s">
        <v>783</v>
      </c>
      <c r="D5557" s="79"/>
      <c r="F5557" s="77" t="s">
        <v>783</v>
      </c>
      <c r="G5557" s="77" t="s">
        <v>11876</v>
      </c>
      <c r="I5557"/>
      <c r="L5557" s="83"/>
    </row>
    <row r="5558" spans="1:12" x14ac:dyDescent="0.3">
      <c r="A5558" s="77" t="s">
        <v>11878</v>
      </c>
      <c r="B5558" s="77" t="s">
        <v>11879</v>
      </c>
      <c r="C5558" s="77" t="s">
        <v>846</v>
      </c>
      <c r="D5558" s="79"/>
      <c r="F5558" s="77" t="s">
        <v>846</v>
      </c>
      <c r="G5558" s="77" t="s">
        <v>11878</v>
      </c>
      <c r="I5558"/>
      <c r="L5558" s="83"/>
    </row>
    <row r="5559" spans="1:12" x14ac:dyDescent="0.3">
      <c r="A5559" s="77" t="s">
        <v>11880</v>
      </c>
      <c r="B5559" s="77" t="s">
        <v>11881</v>
      </c>
      <c r="C5559" s="77" t="s">
        <v>812</v>
      </c>
      <c r="D5559" s="79"/>
      <c r="F5559" s="77" t="s">
        <v>812</v>
      </c>
      <c r="G5559" s="77" t="s">
        <v>11880</v>
      </c>
      <c r="I5559"/>
      <c r="L5559" s="83"/>
    </row>
    <row r="5560" spans="1:12" x14ac:dyDescent="0.3">
      <c r="A5560" s="77" t="s">
        <v>11882</v>
      </c>
      <c r="B5560" s="77" t="s">
        <v>11883</v>
      </c>
      <c r="C5560" s="77" t="s">
        <v>674</v>
      </c>
      <c r="D5560" s="79"/>
      <c r="F5560" s="77" t="s">
        <v>674</v>
      </c>
      <c r="G5560" s="77" t="s">
        <v>11882</v>
      </c>
      <c r="I5560"/>
      <c r="L5560" s="83"/>
    </row>
    <row r="5561" spans="1:12" x14ac:dyDescent="0.3">
      <c r="A5561" s="77" t="s">
        <v>11884</v>
      </c>
      <c r="B5561" s="77" t="s">
        <v>11885</v>
      </c>
      <c r="C5561" s="77" t="s">
        <v>782</v>
      </c>
      <c r="D5561" s="79"/>
      <c r="F5561" s="77" t="s">
        <v>782</v>
      </c>
      <c r="G5561" s="77" t="s">
        <v>11884</v>
      </c>
      <c r="I5561"/>
      <c r="L5561" s="83"/>
    </row>
    <row r="5562" spans="1:12" x14ac:dyDescent="0.3">
      <c r="A5562" s="77" t="s">
        <v>11886</v>
      </c>
      <c r="B5562" s="77" t="s">
        <v>11887</v>
      </c>
      <c r="C5562" s="77" t="s">
        <v>667</v>
      </c>
      <c r="D5562" s="79"/>
      <c r="F5562" s="77" t="s">
        <v>667</v>
      </c>
      <c r="G5562" s="77" t="s">
        <v>11886</v>
      </c>
      <c r="I5562"/>
      <c r="L5562" s="83"/>
    </row>
    <row r="5563" spans="1:12" x14ac:dyDescent="0.3">
      <c r="A5563" s="77" t="s">
        <v>11888</v>
      </c>
      <c r="B5563" s="77" t="s">
        <v>11889</v>
      </c>
      <c r="C5563" s="77" t="s">
        <v>830</v>
      </c>
      <c r="D5563" s="79"/>
      <c r="F5563" s="77" t="s">
        <v>830</v>
      </c>
      <c r="G5563" s="77" t="s">
        <v>11888</v>
      </c>
      <c r="I5563"/>
      <c r="L5563" s="83"/>
    </row>
    <row r="5564" spans="1:12" x14ac:dyDescent="0.3">
      <c r="A5564" s="77" t="s">
        <v>11890</v>
      </c>
      <c r="B5564" s="77" t="s">
        <v>11891</v>
      </c>
      <c r="C5564" s="77" t="s">
        <v>754</v>
      </c>
      <c r="D5564" s="79"/>
      <c r="F5564" s="77" t="s">
        <v>754</v>
      </c>
      <c r="G5564" s="77" t="s">
        <v>11890</v>
      </c>
      <c r="I5564"/>
      <c r="L5564" s="83"/>
    </row>
    <row r="5565" spans="1:12" x14ac:dyDescent="0.3">
      <c r="A5565" s="77" t="s">
        <v>11892</v>
      </c>
      <c r="B5565" s="77" t="s">
        <v>11893</v>
      </c>
      <c r="C5565" s="77" t="s">
        <v>683</v>
      </c>
      <c r="D5565" s="79"/>
      <c r="F5565" s="77" t="s">
        <v>683</v>
      </c>
      <c r="G5565" s="77" t="s">
        <v>11892</v>
      </c>
      <c r="I5565"/>
      <c r="L5565" s="83"/>
    </row>
    <row r="5566" spans="1:12" x14ac:dyDescent="0.3">
      <c r="A5566" s="77" t="s">
        <v>11894</v>
      </c>
      <c r="B5566" s="77" t="s">
        <v>11895</v>
      </c>
      <c r="C5566" s="77" t="s">
        <v>683</v>
      </c>
      <c r="D5566" s="79"/>
      <c r="F5566" s="77" t="s">
        <v>683</v>
      </c>
      <c r="G5566" s="77" t="s">
        <v>11894</v>
      </c>
      <c r="I5566"/>
      <c r="L5566" s="83"/>
    </row>
    <row r="5567" spans="1:12" x14ac:dyDescent="0.3">
      <c r="A5567" s="77" t="s">
        <v>11896</v>
      </c>
      <c r="B5567" s="77" t="s">
        <v>11897</v>
      </c>
      <c r="C5567" s="77" t="s">
        <v>829</v>
      </c>
      <c r="D5567" s="79"/>
      <c r="F5567" s="77" t="s">
        <v>829</v>
      </c>
      <c r="G5567" s="77" t="s">
        <v>11896</v>
      </c>
      <c r="I5567"/>
      <c r="L5567" s="83"/>
    </row>
    <row r="5568" spans="1:12" x14ac:dyDescent="0.3">
      <c r="A5568" s="77" t="s">
        <v>11898</v>
      </c>
      <c r="B5568" s="77" t="s">
        <v>11899</v>
      </c>
      <c r="C5568" s="77" t="s">
        <v>856</v>
      </c>
      <c r="D5568" s="79"/>
      <c r="F5568" s="77" t="s">
        <v>856</v>
      </c>
      <c r="G5568" s="77" t="s">
        <v>11898</v>
      </c>
      <c r="I5568"/>
      <c r="L5568" s="83"/>
    </row>
    <row r="5569" spans="1:12" x14ac:dyDescent="0.3">
      <c r="A5569" s="77" t="s">
        <v>11900</v>
      </c>
      <c r="B5569" s="77" t="s">
        <v>11901</v>
      </c>
      <c r="C5569" s="77" t="s">
        <v>674</v>
      </c>
      <c r="D5569" s="79"/>
      <c r="F5569" s="77" t="s">
        <v>674</v>
      </c>
      <c r="G5569" s="77" t="s">
        <v>11900</v>
      </c>
      <c r="I5569"/>
      <c r="L5569" s="83"/>
    </row>
    <row r="5570" spans="1:12" x14ac:dyDescent="0.3">
      <c r="A5570" s="77" t="s">
        <v>11902</v>
      </c>
      <c r="B5570" s="77" t="s">
        <v>11903</v>
      </c>
      <c r="C5570" s="77" t="s">
        <v>829</v>
      </c>
      <c r="D5570" s="79"/>
      <c r="F5570" s="77" t="s">
        <v>829</v>
      </c>
      <c r="G5570" s="77" t="s">
        <v>11902</v>
      </c>
      <c r="I5570"/>
      <c r="L5570" s="83"/>
    </row>
    <row r="5571" spans="1:12" x14ac:dyDescent="0.3">
      <c r="A5571" s="77" t="s">
        <v>11904</v>
      </c>
      <c r="B5571" s="77" t="s">
        <v>11905</v>
      </c>
      <c r="C5571" s="77" t="s">
        <v>953</v>
      </c>
      <c r="D5571" s="79"/>
      <c r="F5571" s="77" t="s">
        <v>953</v>
      </c>
      <c r="G5571" s="77" t="s">
        <v>11904</v>
      </c>
      <c r="I5571"/>
      <c r="L5571" s="83"/>
    </row>
    <row r="5572" spans="1:12" x14ac:dyDescent="0.3">
      <c r="A5572" s="77" t="s">
        <v>11906</v>
      </c>
      <c r="B5572" s="77" t="s">
        <v>11907</v>
      </c>
      <c r="C5572" s="77" t="s">
        <v>740</v>
      </c>
      <c r="D5572" s="79"/>
      <c r="F5572" s="77" t="s">
        <v>740</v>
      </c>
      <c r="G5572" s="77" t="s">
        <v>11906</v>
      </c>
      <c r="I5572"/>
      <c r="L5572" s="83"/>
    </row>
    <row r="5573" spans="1:12" x14ac:dyDescent="0.3">
      <c r="A5573" s="77" t="s">
        <v>11908</v>
      </c>
      <c r="B5573" s="77" t="s">
        <v>11909</v>
      </c>
      <c r="C5573" s="77" t="s">
        <v>812</v>
      </c>
      <c r="D5573" s="79"/>
      <c r="F5573" s="77" t="s">
        <v>812</v>
      </c>
      <c r="G5573" s="77" t="s">
        <v>11908</v>
      </c>
      <c r="I5573"/>
      <c r="L5573" s="83"/>
    </row>
    <row r="5574" spans="1:12" x14ac:dyDescent="0.3">
      <c r="A5574" s="77" t="s">
        <v>11910</v>
      </c>
      <c r="B5574" s="77" t="s">
        <v>11911</v>
      </c>
      <c r="C5574" s="77" t="s">
        <v>794</v>
      </c>
      <c r="D5574" s="79"/>
      <c r="F5574" s="77" t="s">
        <v>794</v>
      </c>
      <c r="G5574" s="77" t="s">
        <v>11910</v>
      </c>
      <c r="I5574"/>
      <c r="L5574" s="83"/>
    </row>
    <row r="5575" spans="1:12" x14ac:dyDescent="0.3">
      <c r="A5575" s="77" t="s">
        <v>11912</v>
      </c>
      <c r="B5575" s="77" t="s">
        <v>11913</v>
      </c>
      <c r="C5575" s="77" t="s">
        <v>963</v>
      </c>
      <c r="D5575" s="79"/>
      <c r="F5575" s="77" t="s">
        <v>963</v>
      </c>
      <c r="G5575" s="77" t="s">
        <v>11912</v>
      </c>
      <c r="I5575"/>
      <c r="L5575" s="83"/>
    </row>
    <row r="5576" spans="1:12" x14ac:dyDescent="0.3">
      <c r="A5576" s="77" t="s">
        <v>11914</v>
      </c>
      <c r="B5576" s="77" t="s">
        <v>11915</v>
      </c>
      <c r="C5576" s="77" t="s">
        <v>879</v>
      </c>
      <c r="D5576" s="79"/>
      <c r="F5576" s="77" t="s">
        <v>879</v>
      </c>
      <c r="G5576" s="77" t="s">
        <v>11914</v>
      </c>
      <c r="I5576"/>
      <c r="L5576" s="83"/>
    </row>
    <row r="5577" spans="1:12" x14ac:dyDescent="0.3">
      <c r="A5577" s="77" t="s">
        <v>11916</v>
      </c>
      <c r="B5577" s="77" t="s">
        <v>11917</v>
      </c>
      <c r="C5577" s="77" t="s">
        <v>777</v>
      </c>
      <c r="D5577" s="79"/>
      <c r="F5577" s="77" t="s">
        <v>777</v>
      </c>
      <c r="G5577" s="77" t="s">
        <v>11916</v>
      </c>
      <c r="I5577"/>
      <c r="L5577" s="83"/>
    </row>
    <row r="5578" spans="1:12" x14ac:dyDescent="0.3">
      <c r="A5578" s="77" t="s">
        <v>11918</v>
      </c>
      <c r="B5578" s="77" t="s">
        <v>11919</v>
      </c>
      <c r="C5578" s="77" t="s">
        <v>926</v>
      </c>
      <c r="D5578" s="79"/>
      <c r="F5578" s="77" t="s">
        <v>926</v>
      </c>
      <c r="G5578" s="77" t="s">
        <v>11918</v>
      </c>
      <c r="I5578"/>
      <c r="L5578" s="83"/>
    </row>
    <row r="5579" spans="1:12" x14ac:dyDescent="0.3">
      <c r="A5579" s="77" t="s">
        <v>11920</v>
      </c>
      <c r="B5579" s="77" t="s">
        <v>11921</v>
      </c>
      <c r="C5579" s="77" t="s">
        <v>682</v>
      </c>
      <c r="D5579" s="79"/>
      <c r="F5579" s="77" t="s">
        <v>682</v>
      </c>
      <c r="G5579" s="77" t="s">
        <v>11920</v>
      </c>
      <c r="I5579"/>
      <c r="L5579" s="83"/>
    </row>
    <row r="5580" spans="1:12" x14ac:dyDescent="0.3">
      <c r="A5580" s="77" t="s">
        <v>11922</v>
      </c>
      <c r="B5580" s="77" t="s">
        <v>11923</v>
      </c>
      <c r="C5580" s="77" t="s">
        <v>922</v>
      </c>
      <c r="D5580" s="79"/>
      <c r="F5580" s="77" t="s">
        <v>922</v>
      </c>
      <c r="G5580" s="77" t="s">
        <v>11922</v>
      </c>
      <c r="I5580"/>
      <c r="L5580" s="83"/>
    </row>
    <row r="5581" spans="1:12" x14ac:dyDescent="0.3">
      <c r="A5581" s="77" t="s">
        <v>11924</v>
      </c>
      <c r="B5581" s="77" t="s">
        <v>11925</v>
      </c>
      <c r="C5581" s="77" t="s">
        <v>711</v>
      </c>
      <c r="D5581" s="79"/>
      <c r="F5581" s="77" t="s">
        <v>711</v>
      </c>
      <c r="G5581" s="77" t="s">
        <v>11924</v>
      </c>
      <c r="I5581"/>
      <c r="L5581" s="83"/>
    </row>
    <row r="5582" spans="1:12" x14ac:dyDescent="0.3">
      <c r="A5582" s="77" t="s">
        <v>11926</v>
      </c>
      <c r="B5582" s="77" t="s">
        <v>11927</v>
      </c>
      <c r="C5582" s="77" t="s">
        <v>853</v>
      </c>
      <c r="D5582" s="79"/>
      <c r="F5582" s="77" t="s">
        <v>853</v>
      </c>
      <c r="G5582" s="77" t="s">
        <v>11926</v>
      </c>
      <c r="I5582"/>
      <c r="L5582" s="83"/>
    </row>
    <row r="5583" spans="1:12" x14ac:dyDescent="0.3">
      <c r="A5583" s="77" t="s">
        <v>11928</v>
      </c>
      <c r="B5583" s="77" t="s">
        <v>11929</v>
      </c>
      <c r="C5583" s="77" t="s">
        <v>908</v>
      </c>
      <c r="D5583" s="79"/>
      <c r="F5583" s="77" t="s">
        <v>908</v>
      </c>
      <c r="G5583" s="77" t="s">
        <v>11928</v>
      </c>
      <c r="I5583"/>
      <c r="L5583" s="83"/>
    </row>
    <row r="5584" spans="1:12" x14ac:dyDescent="0.3">
      <c r="A5584" s="77" t="s">
        <v>11930</v>
      </c>
      <c r="B5584" s="77" t="s">
        <v>11931</v>
      </c>
      <c r="C5584" s="77" t="s">
        <v>732</v>
      </c>
      <c r="D5584" s="79"/>
      <c r="F5584" s="77" t="s">
        <v>732</v>
      </c>
      <c r="G5584" s="77" t="s">
        <v>11930</v>
      </c>
      <c r="I5584"/>
      <c r="L5584" s="83"/>
    </row>
    <row r="5585" spans="1:12" x14ac:dyDescent="0.3">
      <c r="A5585" s="77" t="s">
        <v>11932</v>
      </c>
      <c r="B5585" s="77" t="s">
        <v>11933</v>
      </c>
      <c r="C5585" s="77" t="s">
        <v>953</v>
      </c>
      <c r="D5585" s="79"/>
      <c r="F5585" s="77" t="s">
        <v>953</v>
      </c>
      <c r="G5585" s="77" t="s">
        <v>11932</v>
      </c>
      <c r="I5585"/>
      <c r="L5585" s="83"/>
    </row>
    <row r="5586" spans="1:12" x14ac:dyDescent="0.3">
      <c r="A5586" s="77" t="s">
        <v>11934</v>
      </c>
      <c r="B5586" s="77" t="s">
        <v>11935</v>
      </c>
      <c r="C5586" s="77" t="s">
        <v>725</v>
      </c>
      <c r="D5586" s="79"/>
      <c r="F5586" s="77" t="s">
        <v>725</v>
      </c>
      <c r="G5586" s="77" t="s">
        <v>11934</v>
      </c>
      <c r="I5586"/>
      <c r="L5586" s="83"/>
    </row>
    <row r="5587" spans="1:12" x14ac:dyDescent="0.3">
      <c r="A5587" s="77" t="s">
        <v>11936</v>
      </c>
      <c r="B5587" s="77" t="s">
        <v>11937</v>
      </c>
      <c r="C5587" s="77" t="s">
        <v>757</v>
      </c>
      <c r="D5587" s="79"/>
      <c r="F5587" s="77" t="s">
        <v>757</v>
      </c>
      <c r="G5587" s="77" t="s">
        <v>11936</v>
      </c>
      <c r="I5587"/>
      <c r="L5587" s="83"/>
    </row>
    <row r="5588" spans="1:12" x14ac:dyDescent="0.3">
      <c r="A5588" s="77" t="s">
        <v>11938</v>
      </c>
      <c r="B5588" s="77" t="s">
        <v>11939</v>
      </c>
      <c r="C5588" s="77" t="s">
        <v>733</v>
      </c>
      <c r="D5588" s="79"/>
      <c r="F5588" s="77" t="s">
        <v>733</v>
      </c>
      <c r="G5588" s="77" t="s">
        <v>11938</v>
      </c>
      <c r="I5588"/>
      <c r="L5588" s="83"/>
    </row>
    <row r="5589" spans="1:12" x14ac:dyDescent="0.3">
      <c r="A5589" s="77" t="s">
        <v>11940</v>
      </c>
      <c r="B5589" s="77" t="s">
        <v>11941</v>
      </c>
      <c r="C5589" s="77" t="s">
        <v>919</v>
      </c>
      <c r="D5589" s="79"/>
      <c r="F5589" s="77" t="s">
        <v>919</v>
      </c>
      <c r="G5589" s="77" t="s">
        <v>11940</v>
      </c>
      <c r="I5589"/>
      <c r="L5589" s="83"/>
    </row>
    <row r="5590" spans="1:12" x14ac:dyDescent="0.3">
      <c r="A5590" s="77" t="s">
        <v>11942</v>
      </c>
      <c r="B5590" s="77" t="s">
        <v>11943</v>
      </c>
      <c r="C5590" s="77" t="s">
        <v>732</v>
      </c>
      <c r="D5590" s="79"/>
      <c r="F5590" s="77" t="s">
        <v>732</v>
      </c>
      <c r="G5590" s="77" t="s">
        <v>11942</v>
      </c>
      <c r="I5590"/>
      <c r="L5590" s="83"/>
    </row>
    <row r="5591" spans="1:12" x14ac:dyDescent="0.3">
      <c r="A5591" s="77" t="s">
        <v>11944</v>
      </c>
      <c r="B5591" s="77" t="s">
        <v>11945</v>
      </c>
      <c r="C5591" s="77" t="s">
        <v>960</v>
      </c>
      <c r="D5591" s="79"/>
      <c r="F5591" s="77" t="s">
        <v>960</v>
      </c>
      <c r="G5591" s="77" t="s">
        <v>11944</v>
      </c>
      <c r="I5591"/>
      <c r="L5591" s="83"/>
    </row>
    <row r="5592" spans="1:12" x14ac:dyDescent="0.3">
      <c r="A5592" s="77" t="s">
        <v>11946</v>
      </c>
      <c r="B5592" s="77" t="s">
        <v>11947</v>
      </c>
      <c r="C5592" s="77" t="s">
        <v>950</v>
      </c>
      <c r="D5592" s="79"/>
      <c r="F5592" s="77" t="s">
        <v>950</v>
      </c>
      <c r="G5592" s="77" t="s">
        <v>11946</v>
      </c>
      <c r="I5592"/>
      <c r="L5592" s="83"/>
    </row>
    <row r="5593" spans="1:12" x14ac:dyDescent="0.3">
      <c r="A5593" s="77" t="s">
        <v>11948</v>
      </c>
      <c r="B5593" s="77" t="s">
        <v>11949</v>
      </c>
      <c r="C5593" s="77" t="s">
        <v>702</v>
      </c>
      <c r="D5593" s="79"/>
      <c r="F5593" s="77" t="s">
        <v>702</v>
      </c>
      <c r="G5593" s="77" t="s">
        <v>11948</v>
      </c>
      <c r="I5593"/>
      <c r="L5593" s="83"/>
    </row>
    <row r="5594" spans="1:12" x14ac:dyDescent="0.3">
      <c r="A5594" s="77" t="s">
        <v>11950</v>
      </c>
      <c r="B5594" s="77" t="s">
        <v>11951</v>
      </c>
      <c r="C5594" s="77" t="s">
        <v>754</v>
      </c>
      <c r="D5594" s="79"/>
      <c r="F5594" s="77" t="s">
        <v>754</v>
      </c>
      <c r="G5594" s="77" t="s">
        <v>11950</v>
      </c>
      <c r="I5594"/>
      <c r="L5594" s="83"/>
    </row>
    <row r="5595" spans="1:12" x14ac:dyDescent="0.3">
      <c r="A5595" s="77" t="s">
        <v>11952</v>
      </c>
      <c r="B5595" s="77" t="s">
        <v>11953</v>
      </c>
      <c r="C5595" s="77" t="s">
        <v>908</v>
      </c>
      <c r="D5595" s="79"/>
      <c r="F5595" s="77" t="s">
        <v>908</v>
      </c>
      <c r="G5595" s="77" t="s">
        <v>11952</v>
      </c>
      <c r="I5595"/>
      <c r="L5595" s="83"/>
    </row>
    <row r="5596" spans="1:12" x14ac:dyDescent="0.3">
      <c r="A5596" s="77" t="s">
        <v>11954</v>
      </c>
      <c r="B5596" s="77" t="s">
        <v>11955</v>
      </c>
      <c r="C5596" s="77" t="s">
        <v>953</v>
      </c>
      <c r="D5596" s="79"/>
      <c r="F5596" s="77" t="s">
        <v>953</v>
      </c>
      <c r="G5596" s="77" t="s">
        <v>11954</v>
      </c>
      <c r="I5596"/>
      <c r="L5596" s="83"/>
    </row>
    <row r="5597" spans="1:12" x14ac:dyDescent="0.3">
      <c r="A5597" s="77" t="s">
        <v>11956</v>
      </c>
      <c r="B5597" s="77" t="s">
        <v>11957</v>
      </c>
      <c r="C5597" s="77" t="s">
        <v>836</v>
      </c>
      <c r="D5597" s="79"/>
      <c r="F5597" s="77" t="s">
        <v>836</v>
      </c>
      <c r="G5597" s="77" t="s">
        <v>11956</v>
      </c>
      <c r="I5597"/>
      <c r="L5597" s="83"/>
    </row>
    <row r="5598" spans="1:12" x14ac:dyDescent="0.3">
      <c r="A5598" s="77" t="s">
        <v>11958</v>
      </c>
      <c r="B5598" s="77" t="s">
        <v>11959</v>
      </c>
      <c r="C5598" s="77" t="s">
        <v>903</v>
      </c>
      <c r="D5598" s="79"/>
      <c r="F5598" s="77" t="s">
        <v>903</v>
      </c>
      <c r="G5598" s="77" t="s">
        <v>11958</v>
      </c>
      <c r="I5598"/>
      <c r="L5598" s="83"/>
    </row>
    <row r="5599" spans="1:12" x14ac:dyDescent="0.3">
      <c r="A5599" s="77" t="s">
        <v>11960</v>
      </c>
      <c r="B5599" s="77" t="s">
        <v>11961</v>
      </c>
      <c r="C5599" s="77" t="s">
        <v>925</v>
      </c>
      <c r="D5599" s="79"/>
      <c r="F5599" s="77" t="s">
        <v>925</v>
      </c>
      <c r="G5599" s="77" t="s">
        <v>11960</v>
      </c>
      <c r="I5599"/>
      <c r="L5599" s="83"/>
    </row>
    <row r="5600" spans="1:12" x14ac:dyDescent="0.3">
      <c r="A5600" s="77" t="s">
        <v>11962</v>
      </c>
      <c r="B5600" s="77" t="s">
        <v>11963</v>
      </c>
      <c r="C5600" s="77" t="s">
        <v>940</v>
      </c>
      <c r="D5600" s="79"/>
      <c r="F5600" s="77" t="s">
        <v>940</v>
      </c>
      <c r="G5600" s="77" t="s">
        <v>11962</v>
      </c>
      <c r="I5600"/>
      <c r="L5600" s="83"/>
    </row>
    <row r="5601" spans="1:12" x14ac:dyDescent="0.3">
      <c r="A5601" s="77" t="s">
        <v>11964</v>
      </c>
      <c r="B5601" s="77" t="s">
        <v>11965</v>
      </c>
      <c r="C5601" s="77" t="s">
        <v>873</v>
      </c>
      <c r="D5601" s="79"/>
      <c r="F5601" s="77" t="s">
        <v>873</v>
      </c>
      <c r="G5601" s="77" t="s">
        <v>11964</v>
      </c>
      <c r="I5601"/>
      <c r="L5601" s="83"/>
    </row>
    <row r="5602" spans="1:12" x14ac:dyDescent="0.3">
      <c r="A5602" s="77" t="s">
        <v>11966</v>
      </c>
      <c r="B5602" s="77" t="s">
        <v>11967</v>
      </c>
      <c r="C5602" s="77" t="s">
        <v>758</v>
      </c>
      <c r="D5602" s="79"/>
      <c r="F5602" s="77" t="s">
        <v>758</v>
      </c>
      <c r="G5602" s="77" t="s">
        <v>11966</v>
      </c>
      <c r="I5602"/>
      <c r="L5602" s="83"/>
    </row>
    <row r="5603" spans="1:12" x14ac:dyDescent="0.3">
      <c r="A5603" s="77" t="s">
        <v>11968</v>
      </c>
      <c r="B5603" s="77" t="s">
        <v>11969</v>
      </c>
      <c r="C5603" s="77" t="s">
        <v>706</v>
      </c>
      <c r="D5603" s="79"/>
      <c r="F5603" s="77" t="s">
        <v>706</v>
      </c>
      <c r="G5603" s="77" t="s">
        <v>11968</v>
      </c>
      <c r="I5603"/>
      <c r="L5603" s="83"/>
    </row>
    <row r="5604" spans="1:12" x14ac:dyDescent="0.3">
      <c r="A5604" s="77" t="s">
        <v>11970</v>
      </c>
      <c r="B5604" s="77" t="s">
        <v>11971</v>
      </c>
      <c r="C5604" s="77" t="s">
        <v>800</v>
      </c>
      <c r="D5604" s="79"/>
      <c r="F5604" s="77" t="s">
        <v>800</v>
      </c>
      <c r="G5604" s="77" t="s">
        <v>11970</v>
      </c>
      <c r="I5604"/>
      <c r="L5604" s="83"/>
    </row>
    <row r="5605" spans="1:12" x14ac:dyDescent="0.3">
      <c r="A5605" s="77" t="s">
        <v>11972</v>
      </c>
      <c r="B5605" s="77" t="s">
        <v>11973</v>
      </c>
      <c r="C5605" s="77" t="s">
        <v>694</v>
      </c>
      <c r="D5605" s="79"/>
      <c r="F5605" s="77" t="s">
        <v>694</v>
      </c>
      <c r="G5605" s="77" t="s">
        <v>11972</v>
      </c>
      <c r="I5605"/>
      <c r="L5605" s="83"/>
    </row>
    <row r="5606" spans="1:12" x14ac:dyDescent="0.3">
      <c r="A5606" s="77" t="s">
        <v>11974</v>
      </c>
      <c r="B5606" s="77" t="s">
        <v>11975</v>
      </c>
      <c r="C5606" s="77" t="s">
        <v>671</v>
      </c>
      <c r="D5606" s="79"/>
      <c r="F5606" s="77" t="s">
        <v>671</v>
      </c>
      <c r="G5606" s="77" t="s">
        <v>11974</v>
      </c>
      <c r="I5606"/>
      <c r="L5606" s="83"/>
    </row>
    <row r="5607" spans="1:12" x14ac:dyDescent="0.3">
      <c r="A5607" s="77" t="s">
        <v>11976</v>
      </c>
      <c r="B5607" s="77" t="s">
        <v>11977</v>
      </c>
      <c r="C5607" s="77" t="s">
        <v>729</v>
      </c>
      <c r="D5607" s="79"/>
      <c r="F5607" s="77" t="s">
        <v>729</v>
      </c>
      <c r="G5607" s="77" t="s">
        <v>11976</v>
      </c>
      <c r="I5607"/>
      <c r="L5607" s="83"/>
    </row>
    <row r="5608" spans="1:12" x14ac:dyDescent="0.3">
      <c r="A5608" s="77" t="s">
        <v>11978</v>
      </c>
      <c r="B5608" s="77" t="s">
        <v>11979</v>
      </c>
      <c r="C5608" s="77" t="s">
        <v>908</v>
      </c>
      <c r="D5608" s="79"/>
      <c r="F5608" s="77" t="s">
        <v>908</v>
      </c>
      <c r="G5608" s="77" t="s">
        <v>11978</v>
      </c>
      <c r="I5608"/>
      <c r="L5608" s="83"/>
    </row>
    <row r="5609" spans="1:12" x14ac:dyDescent="0.3">
      <c r="A5609" s="77" t="s">
        <v>11980</v>
      </c>
      <c r="B5609" s="77" t="s">
        <v>11981</v>
      </c>
      <c r="C5609" s="77" t="s">
        <v>671</v>
      </c>
      <c r="D5609" s="79"/>
      <c r="F5609" s="77" t="s">
        <v>671</v>
      </c>
      <c r="G5609" s="77" t="s">
        <v>11980</v>
      </c>
      <c r="I5609"/>
      <c r="L5609" s="83"/>
    </row>
    <row r="5610" spans="1:12" x14ac:dyDescent="0.3">
      <c r="A5610" s="77" t="s">
        <v>11982</v>
      </c>
      <c r="B5610" s="77" t="s">
        <v>11983</v>
      </c>
      <c r="C5610" s="77" t="s">
        <v>856</v>
      </c>
      <c r="D5610" s="79"/>
      <c r="F5610" s="77" t="s">
        <v>856</v>
      </c>
      <c r="G5610" s="77" t="s">
        <v>11982</v>
      </c>
      <c r="I5610"/>
      <c r="L5610" s="83"/>
    </row>
    <row r="5611" spans="1:12" x14ac:dyDescent="0.3">
      <c r="A5611" s="77" t="s">
        <v>11984</v>
      </c>
      <c r="B5611" s="77" t="s">
        <v>11985</v>
      </c>
      <c r="C5611" s="77" t="s">
        <v>666</v>
      </c>
      <c r="D5611" s="79"/>
      <c r="F5611" s="77" t="s">
        <v>666</v>
      </c>
      <c r="G5611" s="77" t="s">
        <v>11984</v>
      </c>
      <c r="I5611"/>
      <c r="L5611" s="83"/>
    </row>
    <row r="5612" spans="1:12" x14ac:dyDescent="0.3">
      <c r="A5612" s="77" t="s">
        <v>11986</v>
      </c>
      <c r="B5612" s="77" t="s">
        <v>11987</v>
      </c>
      <c r="C5612" s="77" t="s">
        <v>736</v>
      </c>
      <c r="D5612" s="79"/>
      <c r="F5612" s="77" t="s">
        <v>736</v>
      </c>
      <c r="G5612" s="77" t="s">
        <v>11986</v>
      </c>
      <c r="I5612"/>
      <c r="L5612" s="83"/>
    </row>
    <row r="5613" spans="1:12" x14ac:dyDescent="0.3">
      <c r="A5613" s="77" t="s">
        <v>11988</v>
      </c>
      <c r="B5613" s="77" t="s">
        <v>11989</v>
      </c>
      <c r="C5613" s="77" t="s">
        <v>925</v>
      </c>
      <c r="D5613" s="79"/>
      <c r="F5613" s="77" t="s">
        <v>925</v>
      </c>
      <c r="G5613" s="77" t="s">
        <v>11988</v>
      </c>
      <c r="I5613"/>
      <c r="L5613" s="83"/>
    </row>
    <row r="5614" spans="1:12" x14ac:dyDescent="0.3">
      <c r="A5614" s="77" t="s">
        <v>11990</v>
      </c>
      <c r="B5614" s="77" t="s">
        <v>11991</v>
      </c>
      <c r="C5614" s="77" t="s">
        <v>694</v>
      </c>
      <c r="D5614" s="79"/>
      <c r="F5614" s="77" t="s">
        <v>694</v>
      </c>
      <c r="G5614" s="77" t="s">
        <v>11990</v>
      </c>
      <c r="I5614"/>
      <c r="L5614" s="83"/>
    </row>
    <row r="5615" spans="1:12" x14ac:dyDescent="0.3">
      <c r="A5615" s="77" t="s">
        <v>11992</v>
      </c>
      <c r="B5615" s="77" t="s">
        <v>11993</v>
      </c>
      <c r="C5615" s="77" t="s">
        <v>707</v>
      </c>
      <c r="D5615" s="79"/>
      <c r="F5615" s="77" t="s">
        <v>707</v>
      </c>
      <c r="G5615" s="77" t="s">
        <v>11992</v>
      </c>
      <c r="I5615"/>
      <c r="L5615" s="83"/>
    </row>
    <row r="5616" spans="1:12" x14ac:dyDescent="0.3">
      <c r="A5616" s="77" t="s">
        <v>11994</v>
      </c>
      <c r="B5616" s="77" t="s">
        <v>11995</v>
      </c>
      <c r="C5616" s="77" t="s">
        <v>925</v>
      </c>
      <c r="D5616" s="79"/>
      <c r="F5616" s="77" t="s">
        <v>925</v>
      </c>
      <c r="G5616" s="77" t="s">
        <v>11994</v>
      </c>
      <c r="I5616"/>
      <c r="L5616" s="83"/>
    </row>
    <row r="5617" spans="1:12" x14ac:dyDescent="0.3">
      <c r="A5617" s="77" t="s">
        <v>11996</v>
      </c>
      <c r="B5617" s="77" t="s">
        <v>11997</v>
      </c>
      <c r="C5617" s="77" t="s">
        <v>714</v>
      </c>
      <c r="D5617" s="79"/>
      <c r="F5617" s="77" t="s">
        <v>714</v>
      </c>
      <c r="G5617" s="77" t="s">
        <v>11996</v>
      </c>
      <c r="I5617"/>
      <c r="L5617" s="83"/>
    </row>
    <row r="5618" spans="1:12" x14ac:dyDescent="0.3">
      <c r="A5618" s="77" t="s">
        <v>11998</v>
      </c>
      <c r="B5618" s="77" t="s">
        <v>11999</v>
      </c>
      <c r="C5618" s="77" t="s">
        <v>868</v>
      </c>
      <c r="D5618" s="79"/>
      <c r="F5618" s="77" t="s">
        <v>868</v>
      </c>
      <c r="G5618" s="77" t="s">
        <v>11998</v>
      </c>
      <c r="I5618"/>
      <c r="L5618" s="83"/>
    </row>
    <row r="5619" spans="1:12" x14ac:dyDescent="0.3">
      <c r="A5619" s="77" t="s">
        <v>12000</v>
      </c>
      <c r="B5619" s="77" t="s">
        <v>12001</v>
      </c>
      <c r="C5619" s="77" t="s">
        <v>761</v>
      </c>
      <c r="D5619" s="79"/>
      <c r="F5619" s="77" t="s">
        <v>761</v>
      </c>
      <c r="G5619" s="77" t="s">
        <v>12000</v>
      </c>
      <c r="I5619"/>
      <c r="L5619" s="83"/>
    </row>
    <row r="5620" spans="1:12" x14ac:dyDescent="0.3">
      <c r="A5620" s="77" t="s">
        <v>12002</v>
      </c>
      <c r="B5620" s="77" t="s">
        <v>12003</v>
      </c>
      <c r="C5620" s="77" t="s">
        <v>732</v>
      </c>
      <c r="D5620" s="79"/>
      <c r="F5620" s="77" t="s">
        <v>732</v>
      </c>
      <c r="G5620" s="77" t="s">
        <v>12002</v>
      </c>
      <c r="I5620"/>
      <c r="L5620" s="83"/>
    </row>
    <row r="5621" spans="1:12" x14ac:dyDescent="0.3">
      <c r="A5621" s="77" t="s">
        <v>12004</v>
      </c>
      <c r="B5621" s="77" t="s">
        <v>12005</v>
      </c>
      <c r="C5621" s="77" t="s">
        <v>729</v>
      </c>
      <c r="D5621" s="79"/>
      <c r="F5621" s="77" t="s">
        <v>729</v>
      </c>
      <c r="G5621" s="77" t="s">
        <v>12004</v>
      </c>
      <c r="I5621"/>
      <c r="L5621" s="83"/>
    </row>
    <row r="5622" spans="1:12" x14ac:dyDescent="0.3">
      <c r="A5622" s="77" t="s">
        <v>12006</v>
      </c>
      <c r="B5622" s="77" t="s">
        <v>12007</v>
      </c>
      <c r="C5622" s="77" t="s">
        <v>868</v>
      </c>
      <c r="D5622" s="79"/>
      <c r="F5622" s="77" t="s">
        <v>868</v>
      </c>
      <c r="G5622" s="77" t="s">
        <v>12006</v>
      </c>
      <c r="I5622"/>
      <c r="L5622" s="83"/>
    </row>
    <row r="5623" spans="1:12" x14ac:dyDescent="0.3">
      <c r="A5623" s="77" t="s">
        <v>12008</v>
      </c>
      <c r="B5623" s="77" t="s">
        <v>12009</v>
      </c>
      <c r="C5623" s="77" t="s">
        <v>868</v>
      </c>
      <c r="D5623" s="79"/>
      <c r="F5623" s="77" t="s">
        <v>868</v>
      </c>
      <c r="G5623" s="77" t="s">
        <v>12008</v>
      </c>
      <c r="I5623"/>
      <c r="L5623" s="83"/>
    </row>
    <row r="5624" spans="1:12" x14ac:dyDescent="0.3">
      <c r="A5624" s="77" t="s">
        <v>12010</v>
      </c>
      <c r="B5624" s="77" t="s">
        <v>12011</v>
      </c>
      <c r="C5624" s="77" t="s">
        <v>711</v>
      </c>
      <c r="D5624" s="79"/>
      <c r="F5624" s="77" t="s">
        <v>711</v>
      </c>
      <c r="G5624" s="77" t="s">
        <v>12010</v>
      </c>
      <c r="I5624"/>
      <c r="L5624" s="83"/>
    </row>
    <row r="5625" spans="1:12" x14ac:dyDescent="0.3">
      <c r="A5625" s="77" t="s">
        <v>12012</v>
      </c>
      <c r="B5625" s="77" t="s">
        <v>12013</v>
      </c>
      <c r="C5625" s="77" t="s">
        <v>963</v>
      </c>
      <c r="D5625" s="79"/>
      <c r="F5625" s="77" t="s">
        <v>963</v>
      </c>
      <c r="G5625" s="77" t="s">
        <v>12012</v>
      </c>
      <c r="I5625"/>
      <c r="L5625" s="83"/>
    </row>
    <row r="5626" spans="1:12" x14ac:dyDescent="0.3">
      <c r="A5626" s="77" t="s">
        <v>12014</v>
      </c>
      <c r="B5626" s="77" t="s">
        <v>12015</v>
      </c>
      <c r="C5626" s="77" t="s">
        <v>868</v>
      </c>
      <c r="D5626" s="79"/>
      <c r="F5626" s="77" t="s">
        <v>868</v>
      </c>
      <c r="G5626" s="77" t="s">
        <v>12014</v>
      </c>
      <c r="I5626"/>
      <c r="L5626" s="83"/>
    </row>
    <row r="5627" spans="1:12" x14ac:dyDescent="0.3">
      <c r="A5627" s="77" t="s">
        <v>12016</v>
      </c>
      <c r="B5627" s="77" t="s">
        <v>12017</v>
      </c>
      <c r="C5627" s="77" t="s">
        <v>960</v>
      </c>
      <c r="D5627" s="79"/>
      <c r="F5627" s="77" t="s">
        <v>960</v>
      </c>
      <c r="G5627" s="77" t="s">
        <v>12016</v>
      </c>
      <c r="I5627"/>
      <c r="L5627" s="83"/>
    </row>
    <row r="5628" spans="1:12" x14ac:dyDescent="0.3">
      <c r="A5628" s="77" t="s">
        <v>12018</v>
      </c>
      <c r="B5628" s="77" t="s">
        <v>12019</v>
      </c>
      <c r="C5628" s="77" t="s">
        <v>868</v>
      </c>
      <c r="D5628" s="79"/>
      <c r="F5628" s="77" t="s">
        <v>868</v>
      </c>
      <c r="G5628" s="77" t="s">
        <v>12018</v>
      </c>
      <c r="I5628"/>
      <c r="L5628" s="83"/>
    </row>
    <row r="5629" spans="1:12" x14ac:dyDescent="0.3">
      <c r="A5629" s="77" t="s">
        <v>12020</v>
      </c>
      <c r="B5629" s="77" t="s">
        <v>12021</v>
      </c>
      <c r="C5629" s="77" t="s">
        <v>671</v>
      </c>
      <c r="D5629" s="79"/>
      <c r="F5629" s="77" t="s">
        <v>671</v>
      </c>
      <c r="G5629" s="77" t="s">
        <v>12020</v>
      </c>
      <c r="I5629"/>
      <c r="L5629" s="83"/>
    </row>
    <row r="5630" spans="1:12" x14ac:dyDescent="0.3">
      <c r="A5630" s="77" t="s">
        <v>12022</v>
      </c>
      <c r="B5630" s="77" t="s">
        <v>12023</v>
      </c>
      <c r="C5630" s="77" t="s">
        <v>868</v>
      </c>
      <c r="D5630" s="79"/>
      <c r="F5630" s="77" t="s">
        <v>868</v>
      </c>
      <c r="G5630" s="77" t="s">
        <v>12022</v>
      </c>
      <c r="I5630"/>
      <c r="L5630" s="83"/>
    </row>
    <row r="5631" spans="1:12" x14ac:dyDescent="0.3">
      <c r="A5631" s="77" t="s">
        <v>12024</v>
      </c>
      <c r="B5631" s="77" t="s">
        <v>12025</v>
      </c>
      <c r="C5631" s="77" t="s">
        <v>940</v>
      </c>
      <c r="D5631" s="79"/>
      <c r="F5631" s="77" t="s">
        <v>940</v>
      </c>
      <c r="G5631" s="77" t="s">
        <v>12024</v>
      </c>
      <c r="I5631"/>
      <c r="L5631" s="83"/>
    </row>
    <row r="5632" spans="1:12" x14ac:dyDescent="0.3">
      <c r="A5632" s="77" t="s">
        <v>12026</v>
      </c>
      <c r="B5632" s="77" t="s">
        <v>12027</v>
      </c>
      <c r="C5632" s="77" t="s">
        <v>919</v>
      </c>
      <c r="D5632" s="79"/>
      <c r="F5632" s="77" t="s">
        <v>919</v>
      </c>
      <c r="G5632" s="77" t="s">
        <v>12026</v>
      </c>
      <c r="I5632"/>
      <c r="L5632" s="83"/>
    </row>
    <row r="5633" spans="1:12" x14ac:dyDescent="0.3">
      <c r="A5633" s="77" t="s">
        <v>12028</v>
      </c>
      <c r="B5633" s="77" t="s">
        <v>12029</v>
      </c>
      <c r="C5633" s="77" t="s">
        <v>687</v>
      </c>
      <c r="D5633" s="79"/>
      <c r="F5633" s="77" t="s">
        <v>687</v>
      </c>
      <c r="G5633" s="77" t="s">
        <v>12028</v>
      </c>
      <c r="I5633"/>
      <c r="L5633" s="83"/>
    </row>
    <row r="5634" spans="1:12" x14ac:dyDescent="0.3">
      <c r="A5634" s="77" t="s">
        <v>12030</v>
      </c>
      <c r="B5634" s="77" t="s">
        <v>12031</v>
      </c>
      <c r="C5634" s="77" t="s">
        <v>925</v>
      </c>
      <c r="D5634" s="79"/>
      <c r="F5634" s="77" t="s">
        <v>925</v>
      </c>
      <c r="G5634" s="77" t="s">
        <v>12030</v>
      </c>
      <c r="I5634"/>
      <c r="L5634" s="83"/>
    </row>
    <row r="5635" spans="1:12" x14ac:dyDescent="0.3">
      <c r="A5635" s="77" t="s">
        <v>12032</v>
      </c>
      <c r="B5635" s="77" t="s">
        <v>12033</v>
      </c>
      <c r="C5635" s="77" t="s">
        <v>699</v>
      </c>
      <c r="D5635" s="79"/>
      <c r="F5635" s="77" t="s">
        <v>699</v>
      </c>
      <c r="G5635" s="77" t="s">
        <v>12032</v>
      </c>
      <c r="I5635"/>
      <c r="L5635" s="83"/>
    </row>
    <row r="5636" spans="1:12" x14ac:dyDescent="0.3">
      <c r="A5636" s="77" t="s">
        <v>12034</v>
      </c>
      <c r="B5636" s="77" t="s">
        <v>12035</v>
      </c>
      <c r="C5636" s="77" t="s">
        <v>743</v>
      </c>
      <c r="D5636" s="79"/>
      <c r="F5636" s="77" t="s">
        <v>743</v>
      </c>
      <c r="G5636" s="77" t="s">
        <v>12034</v>
      </c>
      <c r="I5636"/>
      <c r="L5636" s="83"/>
    </row>
    <row r="5637" spans="1:12" x14ac:dyDescent="0.3">
      <c r="A5637" s="77" t="s">
        <v>12036</v>
      </c>
      <c r="B5637" s="77" t="s">
        <v>12037</v>
      </c>
      <c r="C5637" s="77" t="s">
        <v>743</v>
      </c>
      <c r="D5637" s="79"/>
      <c r="F5637" s="77" t="s">
        <v>743</v>
      </c>
      <c r="G5637" s="77" t="s">
        <v>12036</v>
      </c>
      <c r="I5637"/>
      <c r="L5637" s="83"/>
    </row>
    <row r="5638" spans="1:12" x14ac:dyDescent="0.3">
      <c r="A5638" s="77" t="s">
        <v>12038</v>
      </c>
      <c r="B5638" s="77" t="s">
        <v>12039</v>
      </c>
      <c r="C5638" s="77" t="s">
        <v>868</v>
      </c>
      <c r="D5638" s="79"/>
      <c r="F5638" s="77" t="s">
        <v>868</v>
      </c>
      <c r="G5638" s="77" t="s">
        <v>12038</v>
      </c>
      <c r="I5638"/>
      <c r="L5638" s="83"/>
    </row>
    <row r="5639" spans="1:12" x14ac:dyDescent="0.3">
      <c r="A5639" s="77" t="s">
        <v>12040</v>
      </c>
      <c r="B5639" s="77" t="s">
        <v>12041</v>
      </c>
      <c r="C5639" s="77" t="s">
        <v>783</v>
      </c>
      <c r="D5639" s="79"/>
      <c r="F5639" s="77" t="s">
        <v>783</v>
      </c>
      <c r="G5639" s="77" t="s">
        <v>12040</v>
      </c>
      <c r="I5639"/>
      <c r="L5639" s="83"/>
    </row>
    <row r="5640" spans="1:12" x14ac:dyDescent="0.3">
      <c r="A5640" s="77" t="s">
        <v>12042</v>
      </c>
      <c r="B5640" s="77" t="s">
        <v>12043</v>
      </c>
      <c r="C5640" s="77" t="s">
        <v>733</v>
      </c>
      <c r="D5640" s="79"/>
      <c r="F5640" s="77" t="s">
        <v>733</v>
      </c>
      <c r="G5640" s="77" t="s">
        <v>12042</v>
      </c>
      <c r="I5640"/>
      <c r="L5640" s="83"/>
    </row>
    <row r="5641" spans="1:12" x14ac:dyDescent="0.3">
      <c r="A5641" s="77" t="s">
        <v>12044</v>
      </c>
      <c r="B5641" s="77" t="s">
        <v>12045</v>
      </c>
      <c r="C5641" s="77" t="s">
        <v>925</v>
      </c>
      <c r="D5641" s="79"/>
      <c r="F5641" s="77" t="s">
        <v>925</v>
      </c>
      <c r="G5641" s="77" t="s">
        <v>12044</v>
      </c>
      <c r="I5641"/>
      <c r="L5641" s="83"/>
    </row>
    <row r="5642" spans="1:12" x14ac:dyDescent="0.3">
      <c r="A5642" s="77" t="s">
        <v>12046</v>
      </c>
      <c r="B5642" s="77" t="s">
        <v>12047</v>
      </c>
      <c r="C5642" s="77" t="s">
        <v>850</v>
      </c>
      <c r="D5642" s="79"/>
      <c r="F5642" s="77" t="s">
        <v>850</v>
      </c>
      <c r="G5642" s="77" t="s">
        <v>12046</v>
      </c>
      <c r="I5642"/>
      <c r="L5642" s="83"/>
    </row>
    <row r="5643" spans="1:12" x14ac:dyDescent="0.3">
      <c r="A5643" s="77" t="s">
        <v>12048</v>
      </c>
      <c r="B5643" s="77" t="s">
        <v>12049</v>
      </c>
      <c r="C5643" s="77" t="s">
        <v>687</v>
      </c>
      <c r="D5643" s="79"/>
      <c r="F5643" s="77" t="s">
        <v>687</v>
      </c>
      <c r="G5643" s="77" t="s">
        <v>12048</v>
      </c>
      <c r="I5643"/>
      <c r="L5643" s="83"/>
    </row>
    <row r="5644" spans="1:12" x14ac:dyDescent="0.3">
      <c r="A5644" s="77" t="s">
        <v>12050</v>
      </c>
      <c r="B5644" s="77" t="s">
        <v>12051</v>
      </c>
      <c r="C5644" s="77" t="s">
        <v>699</v>
      </c>
      <c r="D5644" s="79"/>
      <c r="F5644" s="77" t="s">
        <v>699</v>
      </c>
      <c r="G5644" s="77" t="s">
        <v>12050</v>
      </c>
      <c r="I5644"/>
      <c r="L5644" s="83"/>
    </row>
    <row r="5645" spans="1:12" x14ac:dyDescent="0.3">
      <c r="A5645" s="77" t="s">
        <v>12052</v>
      </c>
      <c r="B5645" s="77" t="s">
        <v>12053</v>
      </c>
      <c r="C5645" s="77" t="s">
        <v>691</v>
      </c>
      <c r="D5645" s="79"/>
      <c r="F5645" s="77" t="s">
        <v>691</v>
      </c>
      <c r="G5645" s="77" t="s">
        <v>12052</v>
      </c>
      <c r="I5645"/>
      <c r="L5645" s="83"/>
    </row>
    <row r="5646" spans="1:12" x14ac:dyDescent="0.3">
      <c r="A5646" s="77" t="s">
        <v>12054</v>
      </c>
      <c r="B5646" s="77" t="s">
        <v>12055</v>
      </c>
      <c r="C5646" s="77" t="s">
        <v>882</v>
      </c>
      <c r="D5646" s="79"/>
      <c r="F5646" s="77" t="s">
        <v>882</v>
      </c>
      <c r="G5646" s="77" t="s">
        <v>12054</v>
      </c>
      <c r="I5646"/>
      <c r="L5646" s="83"/>
    </row>
    <row r="5647" spans="1:12" x14ac:dyDescent="0.3">
      <c r="A5647" s="77" t="s">
        <v>12056</v>
      </c>
      <c r="B5647" s="77" t="s">
        <v>12057</v>
      </c>
      <c r="C5647" s="77" t="s">
        <v>711</v>
      </c>
      <c r="D5647" s="79"/>
      <c r="F5647" s="77" t="s">
        <v>711</v>
      </c>
      <c r="G5647" s="77" t="s">
        <v>12056</v>
      </c>
      <c r="I5647"/>
      <c r="L5647" s="83"/>
    </row>
    <row r="5648" spans="1:12" x14ac:dyDescent="0.3">
      <c r="A5648" s="77" t="s">
        <v>12058</v>
      </c>
      <c r="B5648" s="77" t="s">
        <v>12059</v>
      </c>
      <c r="C5648" s="77" t="s">
        <v>714</v>
      </c>
      <c r="D5648" s="79"/>
      <c r="F5648" s="77" t="s">
        <v>714</v>
      </c>
      <c r="G5648" s="77" t="s">
        <v>12058</v>
      </c>
      <c r="I5648"/>
      <c r="L5648" s="83"/>
    </row>
    <row r="5649" spans="1:12" x14ac:dyDescent="0.3">
      <c r="A5649" s="77" t="s">
        <v>12060</v>
      </c>
      <c r="B5649" s="77" t="s">
        <v>12061</v>
      </c>
      <c r="C5649" s="77" t="s">
        <v>679</v>
      </c>
      <c r="D5649" s="79"/>
      <c r="F5649" s="77" t="s">
        <v>679</v>
      </c>
      <c r="G5649" s="77" t="s">
        <v>12060</v>
      </c>
      <c r="I5649"/>
      <c r="L5649" s="83"/>
    </row>
    <row r="5650" spans="1:12" x14ac:dyDescent="0.3">
      <c r="A5650" s="77" t="s">
        <v>12062</v>
      </c>
      <c r="B5650" s="77" t="s">
        <v>12063</v>
      </c>
      <c r="C5650" s="77" t="s">
        <v>925</v>
      </c>
      <c r="D5650" s="79"/>
      <c r="F5650" s="77" t="s">
        <v>925</v>
      </c>
      <c r="G5650" s="77" t="s">
        <v>12062</v>
      </c>
      <c r="I5650"/>
      <c r="L5650" s="83"/>
    </row>
    <row r="5651" spans="1:12" x14ac:dyDescent="0.3">
      <c r="A5651" s="77" t="s">
        <v>12064</v>
      </c>
      <c r="B5651" s="77" t="s">
        <v>12065</v>
      </c>
      <c r="C5651" s="77" t="s">
        <v>873</v>
      </c>
      <c r="D5651" s="79"/>
      <c r="F5651" s="77" t="s">
        <v>873</v>
      </c>
      <c r="G5651" s="77" t="s">
        <v>12064</v>
      </c>
      <c r="I5651"/>
      <c r="L5651" s="83"/>
    </row>
    <row r="5652" spans="1:12" x14ac:dyDescent="0.3">
      <c r="A5652" s="77" t="s">
        <v>12066</v>
      </c>
      <c r="B5652" s="77" t="s">
        <v>12067</v>
      </c>
      <c r="C5652" s="77" t="s">
        <v>773</v>
      </c>
      <c r="D5652" s="79"/>
      <c r="F5652" s="77" t="s">
        <v>773</v>
      </c>
      <c r="G5652" s="77" t="s">
        <v>12066</v>
      </c>
      <c r="I5652"/>
      <c r="L5652" s="83"/>
    </row>
    <row r="5653" spans="1:12" x14ac:dyDescent="0.3">
      <c r="A5653" s="77" t="s">
        <v>12068</v>
      </c>
      <c r="B5653" s="77" t="s">
        <v>12069</v>
      </c>
      <c r="C5653" s="77" t="s">
        <v>940</v>
      </c>
      <c r="D5653" s="79"/>
      <c r="F5653" s="77" t="s">
        <v>940</v>
      </c>
      <c r="G5653" s="77" t="s">
        <v>12068</v>
      </c>
      <c r="I5653"/>
      <c r="L5653" s="83"/>
    </row>
    <row r="5654" spans="1:12" x14ac:dyDescent="0.3">
      <c r="A5654" s="77" t="s">
        <v>12070</v>
      </c>
      <c r="B5654" s="77" t="s">
        <v>12071</v>
      </c>
      <c r="C5654" s="77" t="s">
        <v>733</v>
      </c>
      <c r="D5654" s="79"/>
      <c r="F5654" s="77" t="s">
        <v>733</v>
      </c>
      <c r="G5654" s="77" t="s">
        <v>12070</v>
      </c>
      <c r="I5654"/>
      <c r="L5654" s="83"/>
    </row>
    <row r="5655" spans="1:12" x14ac:dyDescent="0.3">
      <c r="A5655" s="77" t="s">
        <v>12072</v>
      </c>
      <c r="B5655" s="77" t="s">
        <v>12073</v>
      </c>
      <c r="C5655" s="77" t="s">
        <v>707</v>
      </c>
      <c r="D5655" s="79"/>
      <c r="F5655" s="77" t="s">
        <v>707</v>
      </c>
      <c r="G5655" s="77" t="s">
        <v>12072</v>
      </c>
      <c r="I5655"/>
      <c r="L5655" s="83"/>
    </row>
    <row r="5656" spans="1:12" x14ac:dyDescent="0.3">
      <c r="A5656" s="77" t="s">
        <v>12074</v>
      </c>
      <c r="B5656" s="77" t="s">
        <v>12075</v>
      </c>
      <c r="C5656" s="77" t="s">
        <v>671</v>
      </c>
      <c r="D5656" s="79"/>
      <c r="F5656" s="77" t="s">
        <v>671</v>
      </c>
      <c r="G5656" s="77" t="s">
        <v>12074</v>
      </c>
      <c r="I5656"/>
      <c r="L5656" s="83"/>
    </row>
    <row r="5657" spans="1:12" x14ac:dyDescent="0.3">
      <c r="A5657" s="77" t="s">
        <v>12076</v>
      </c>
      <c r="B5657" s="77" t="s">
        <v>12077</v>
      </c>
      <c r="C5657" s="77" t="s">
        <v>953</v>
      </c>
      <c r="D5657" s="79"/>
      <c r="F5657" s="77" t="s">
        <v>953</v>
      </c>
      <c r="G5657" s="77" t="s">
        <v>12076</v>
      </c>
      <c r="I5657"/>
      <c r="L5657" s="83"/>
    </row>
    <row r="5658" spans="1:12" x14ac:dyDescent="0.3">
      <c r="A5658" s="77" t="s">
        <v>12078</v>
      </c>
      <c r="B5658" s="77" t="s">
        <v>12079</v>
      </c>
      <c r="C5658" s="77" t="s">
        <v>694</v>
      </c>
      <c r="D5658" s="79"/>
      <c r="F5658" s="77" t="s">
        <v>694</v>
      </c>
      <c r="G5658" s="77" t="s">
        <v>12078</v>
      </c>
      <c r="I5658"/>
      <c r="L5658" s="83"/>
    </row>
    <row r="5659" spans="1:12" x14ac:dyDescent="0.3">
      <c r="A5659" s="77" t="s">
        <v>12080</v>
      </c>
      <c r="B5659" s="77" t="s">
        <v>12081</v>
      </c>
      <c r="C5659" s="77" t="s">
        <v>804</v>
      </c>
      <c r="D5659" s="79"/>
      <c r="F5659" s="77" t="s">
        <v>804</v>
      </c>
      <c r="G5659" s="77" t="s">
        <v>12080</v>
      </c>
      <c r="I5659"/>
      <c r="L5659" s="83"/>
    </row>
    <row r="5660" spans="1:12" x14ac:dyDescent="0.3">
      <c r="A5660" s="77" t="s">
        <v>12082</v>
      </c>
      <c r="B5660" s="77" t="s">
        <v>12083</v>
      </c>
      <c r="C5660" s="77" t="s">
        <v>674</v>
      </c>
      <c r="D5660" s="79"/>
      <c r="F5660" s="77" t="s">
        <v>674</v>
      </c>
      <c r="G5660" s="77" t="s">
        <v>12082</v>
      </c>
      <c r="I5660"/>
      <c r="L5660" s="83"/>
    </row>
    <row r="5661" spans="1:12" x14ac:dyDescent="0.3">
      <c r="A5661" s="77" t="s">
        <v>12084</v>
      </c>
      <c r="B5661" s="77" t="s">
        <v>12085</v>
      </c>
      <c r="C5661" s="77" t="s">
        <v>925</v>
      </c>
      <c r="D5661" s="79"/>
      <c r="F5661" s="77" t="s">
        <v>925</v>
      </c>
      <c r="G5661" s="77" t="s">
        <v>12084</v>
      </c>
      <c r="I5661"/>
      <c r="L5661" s="83"/>
    </row>
    <row r="5662" spans="1:12" x14ac:dyDescent="0.3">
      <c r="A5662" s="77" t="s">
        <v>12086</v>
      </c>
      <c r="B5662" s="77" t="s">
        <v>12087</v>
      </c>
      <c r="C5662" s="77" t="s">
        <v>850</v>
      </c>
      <c r="D5662" s="79"/>
      <c r="F5662" s="77" t="s">
        <v>850</v>
      </c>
      <c r="G5662" s="77" t="s">
        <v>12086</v>
      </c>
      <c r="I5662"/>
      <c r="L5662" s="83"/>
    </row>
    <row r="5663" spans="1:12" x14ac:dyDescent="0.3">
      <c r="A5663" s="77" t="s">
        <v>12088</v>
      </c>
      <c r="B5663" s="77" t="s">
        <v>12089</v>
      </c>
      <c r="C5663" s="77" t="s">
        <v>850</v>
      </c>
      <c r="D5663" s="79"/>
      <c r="F5663" s="77" t="s">
        <v>850</v>
      </c>
      <c r="G5663" s="77" t="s">
        <v>12088</v>
      </c>
      <c r="I5663"/>
      <c r="L5663" s="83"/>
    </row>
    <row r="5664" spans="1:12" x14ac:dyDescent="0.3">
      <c r="A5664" s="77" t="s">
        <v>12090</v>
      </c>
      <c r="B5664" s="77" t="s">
        <v>12091</v>
      </c>
      <c r="C5664" s="77" t="s">
        <v>773</v>
      </c>
      <c r="D5664" s="79"/>
      <c r="F5664" s="77" t="s">
        <v>773</v>
      </c>
      <c r="G5664" s="77" t="s">
        <v>12090</v>
      </c>
      <c r="I5664"/>
      <c r="L5664" s="83"/>
    </row>
    <row r="5665" spans="1:12" x14ac:dyDescent="0.3">
      <c r="A5665" s="77" t="s">
        <v>12092</v>
      </c>
      <c r="B5665" s="77" t="s">
        <v>12093</v>
      </c>
      <c r="C5665" s="77" t="s">
        <v>707</v>
      </c>
      <c r="D5665" s="79"/>
      <c r="F5665" s="77" t="s">
        <v>707</v>
      </c>
      <c r="G5665" s="77" t="s">
        <v>12092</v>
      </c>
      <c r="I5665"/>
      <c r="L5665" s="83"/>
    </row>
    <row r="5666" spans="1:12" x14ac:dyDescent="0.3">
      <c r="A5666" s="77" t="s">
        <v>12094</v>
      </c>
      <c r="B5666" s="77" t="s">
        <v>12095</v>
      </c>
      <c r="C5666" s="77" t="s">
        <v>850</v>
      </c>
      <c r="D5666" s="79"/>
      <c r="F5666" s="77" t="s">
        <v>850</v>
      </c>
      <c r="G5666" s="77" t="s">
        <v>12094</v>
      </c>
      <c r="I5666"/>
      <c r="L5666" s="83"/>
    </row>
    <row r="5667" spans="1:12" x14ac:dyDescent="0.3">
      <c r="A5667" s="77" t="s">
        <v>12096</v>
      </c>
      <c r="B5667" s="77" t="s">
        <v>12097</v>
      </c>
      <c r="C5667" s="77" t="s">
        <v>925</v>
      </c>
      <c r="D5667" s="79"/>
      <c r="F5667" s="77" t="s">
        <v>925</v>
      </c>
      <c r="G5667" s="77" t="s">
        <v>12096</v>
      </c>
      <c r="I5667"/>
      <c r="L5667" s="83"/>
    </row>
    <row r="5668" spans="1:12" x14ac:dyDescent="0.3">
      <c r="A5668" s="77" t="s">
        <v>12098</v>
      </c>
      <c r="B5668" s="77" t="s">
        <v>12099</v>
      </c>
      <c r="C5668" s="77" t="s">
        <v>940</v>
      </c>
      <c r="D5668" s="79"/>
      <c r="F5668" s="77" t="s">
        <v>940</v>
      </c>
      <c r="G5668" s="77" t="s">
        <v>12098</v>
      </c>
      <c r="I5668"/>
      <c r="L5668" s="83"/>
    </row>
    <row r="5669" spans="1:12" x14ac:dyDescent="0.3">
      <c r="A5669" s="77" t="s">
        <v>12100</v>
      </c>
      <c r="B5669" s="77" t="s">
        <v>12101</v>
      </c>
      <c r="C5669" s="77" t="s">
        <v>925</v>
      </c>
      <c r="D5669" s="79"/>
      <c r="F5669" s="77" t="s">
        <v>925</v>
      </c>
      <c r="G5669" s="77" t="s">
        <v>12100</v>
      </c>
      <c r="I5669"/>
      <c r="L5669" s="83"/>
    </row>
    <row r="5670" spans="1:12" x14ac:dyDescent="0.3">
      <c r="A5670" s="77" t="s">
        <v>12102</v>
      </c>
      <c r="B5670" s="77" t="s">
        <v>12103</v>
      </c>
      <c r="C5670" s="77" t="s">
        <v>729</v>
      </c>
      <c r="D5670" s="79"/>
      <c r="F5670" s="77" t="s">
        <v>729</v>
      </c>
      <c r="G5670" s="77" t="s">
        <v>12102</v>
      </c>
      <c r="I5670"/>
      <c r="L5670" s="83"/>
    </row>
    <row r="5671" spans="1:12" x14ac:dyDescent="0.3">
      <c r="A5671" s="77" t="s">
        <v>12104</v>
      </c>
      <c r="B5671" s="77" t="s">
        <v>12105</v>
      </c>
      <c r="C5671" s="77" t="s">
        <v>743</v>
      </c>
      <c r="D5671" s="79"/>
      <c r="F5671" s="77" t="s">
        <v>743</v>
      </c>
      <c r="G5671" s="77" t="s">
        <v>12104</v>
      </c>
      <c r="I5671"/>
      <c r="L5671" s="83"/>
    </row>
    <row r="5672" spans="1:12" x14ac:dyDescent="0.3">
      <c r="A5672" s="77" t="s">
        <v>12106</v>
      </c>
      <c r="B5672" s="77" t="s">
        <v>12107</v>
      </c>
      <c r="C5672" s="77" t="s">
        <v>707</v>
      </c>
      <c r="D5672" s="79"/>
      <c r="F5672" s="77" t="s">
        <v>707</v>
      </c>
      <c r="G5672" s="77" t="s">
        <v>12106</v>
      </c>
      <c r="I5672"/>
      <c r="L5672" s="83"/>
    </row>
    <row r="5673" spans="1:12" x14ac:dyDescent="0.3">
      <c r="A5673" s="77" t="s">
        <v>12108</v>
      </c>
      <c r="B5673" s="77" t="s">
        <v>12109</v>
      </c>
      <c r="C5673" s="77" t="s">
        <v>782</v>
      </c>
      <c r="D5673" s="79"/>
      <c r="F5673" s="77" t="s">
        <v>782</v>
      </c>
      <c r="G5673" s="77" t="s">
        <v>12108</v>
      </c>
      <c r="I5673"/>
      <c r="L5673" s="83"/>
    </row>
    <row r="5674" spans="1:12" x14ac:dyDescent="0.3">
      <c r="A5674" s="77" t="s">
        <v>12110</v>
      </c>
      <c r="B5674" s="77" t="s">
        <v>12111</v>
      </c>
      <c r="C5674" s="77" t="s">
        <v>836</v>
      </c>
      <c r="D5674" s="79"/>
      <c r="F5674" s="77" t="s">
        <v>836</v>
      </c>
      <c r="G5674" s="77" t="s">
        <v>12110</v>
      </c>
      <c r="I5674"/>
      <c r="L5674" s="83"/>
    </row>
    <row r="5675" spans="1:12" x14ac:dyDescent="0.3">
      <c r="A5675" s="77" t="s">
        <v>12112</v>
      </c>
      <c r="B5675" s="77" t="s">
        <v>12113</v>
      </c>
      <c r="C5675" s="77" t="s">
        <v>729</v>
      </c>
      <c r="D5675" s="79"/>
      <c r="F5675" s="77" t="s">
        <v>729</v>
      </c>
      <c r="G5675" s="77" t="s">
        <v>12112</v>
      </c>
      <c r="I5675"/>
      <c r="L5675" s="83"/>
    </row>
    <row r="5676" spans="1:12" x14ac:dyDescent="0.3">
      <c r="A5676" s="77" t="s">
        <v>12114</v>
      </c>
      <c r="B5676" s="77" t="s">
        <v>12115</v>
      </c>
      <c r="C5676" s="77" t="s">
        <v>746</v>
      </c>
      <c r="D5676" s="79"/>
      <c r="F5676" s="77" t="s">
        <v>746</v>
      </c>
      <c r="G5676" s="77" t="s">
        <v>12114</v>
      </c>
      <c r="I5676"/>
      <c r="L5676" s="83"/>
    </row>
    <row r="5677" spans="1:12" x14ac:dyDescent="0.3">
      <c r="A5677" s="77" t="s">
        <v>12116</v>
      </c>
      <c r="B5677" s="77" t="s">
        <v>12117</v>
      </c>
      <c r="C5677" s="77" t="s">
        <v>729</v>
      </c>
      <c r="D5677" s="79"/>
      <c r="F5677" s="77" t="s">
        <v>729</v>
      </c>
      <c r="G5677" s="77" t="s">
        <v>12116</v>
      </c>
      <c r="I5677"/>
      <c r="L5677" s="83"/>
    </row>
    <row r="5678" spans="1:12" x14ac:dyDescent="0.3">
      <c r="A5678" s="77" t="s">
        <v>12118</v>
      </c>
      <c r="B5678" s="77" t="s">
        <v>12119</v>
      </c>
      <c r="C5678" s="77" t="s">
        <v>687</v>
      </c>
      <c r="D5678" s="79"/>
      <c r="F5678" s="77" t="s">
        <v>687</v>
      </c>
      <c r="G5678" s="77" t="s">
        <v>12118</v>
      </c>
      <c r="I5678"/>
      <c r="L5678" s="83"/>
    </row>
    <row r="5679" spans="1:12" x14ac:dyDescent="0.3">
      <c r="A5679" s="77" t="s">
        <v>12120</v>
      </c>
      <c r="B5679" s="77" t="s">
        <v>12121</v>
      </c>
      <c r="C5679" s="77" t="s">
        <v>940</v>
      </c>
      <c r="D5679" s="79"/>
      <c r="F5679" s="77" t="s">
        <v>940</v>
      </c>
      <c r="G5679" s="77" t="s">
        <v>12120</v>
      </c>
      <c r="I5679"/>
      <c r="L5679" s="83"/>
    </row>
    <row r="5680" spans="1:12" x14ac:dyDescent="0.3">
      <c r="A5680" s="77" t="s">
        <v>12122</v>
      </c>
      <c r="B5680" s="77" t="s">
        <v>12123</v>
      </c>
      <c r="C5680" s="77" t="s">
        <v>714</v>
      </c>
      <c r="D5680" s="79"/>
      <c r="F5680" s="77" t="s">
        <v>714</v>
      </c>
      <c r="G5680" s="77" t="s">
        <v>12122</v>
      </c>
      <c r="I5680"/>
      <c r="L5680" s="83"/>
    </row>
    <row r="5681" spans="1:12" x14ac:dyDescent="0.3">
      <c r="A5681" s="77" t="s">
        <v>12124</v>
      </c>
      <c r="B5681" s="77" t="s">
        <v>12125</v>
      </c>
      <c r="C5681" s="77" t="s">
        <v>732</v>
      </c>
      <c r="D5681" s="79"/>
      <c r="F5681" s="77" t="s">
        <v>732</v>
      </c>
      <c r="G5681" s="77" t="s">
        <v>12124</v>
      </c>
      <c r="I5681"/>
      <c r="L5681" s="83"/>
    </row>
    <row r="5682" spans="1:12" x14ac:dyDescent="0.3">
      <c r="A5682" s="77" t="s">
        <v>12126</v>
      </c>
      <c r="B5682" s="77" t="s">
        <v>12127</v>
      </c>
      <c r="C5682" s="77" t="s">
        <v>833</v>
      </c>
      <c r="D5682" s="79"/>
      <c r="F5682" s="77" t="s">
        <v>833</v>
      </c>
      <c r="G5682" s="77" t="s">
        <v>12126</v>
      </c>
      <c r="I5682"/>
      <c r="L5682" s="83"/>
    </row>
    <row r="5683" spans="1:12" x14ac:dyDescent="0.3">
      <c r="A5683" s="77" t="s">
        <v>12128</v>
      </c>
      <c r="B5683" s="77" t="s">
        <v>12129</v>
      </c>
      <c r="C5683" s="77" t="s">
        <v>674</v>
      </c>
      <c r="D5683" s="79"/>
      <c r="F5683" s="77" t="s">
        <v>674</v>
      </c>
      <c r="G5683" s="77" t="s">
        <v>12128</v>
      </c>
      <c r="I5683"/>
      <c r="L5683" s="83"/>
    </row>
    <row r="5684" spans="1:12" x14ac:dyDescent="0.3">
      <c r="A5684" s="77" t="s">
        <v>12130</v>
      </c>
      <c r="B5684" s="77" t="s">
        <v>12131</v>
      </c>
      <c r="C5684" s="77" t="s">
        <v>788</v>
      </c>
      <c r="D5684" s="79"/>
      <c r="F5684" s="77" t="s">
        <v>788</v>
      </c>
      <c r="G5684" s="77" t="s">
        <v>12130</v>
      </c>
      <c r="I5684"/>
      <c r="L5684" s="83"/>
    </row>
    <row r="5685" spans="1:12" x14ac:dyDescent="0.3">
      <c r="A5685" s="77" t="s">
        <v>12132</v>
      </c>
      <c r="B5685" s="77" t="s">
        <v>12133</v>
      </c>
      <c r="C5685" s="77" t="s">
        <v>714</v>
      </c>
      <c r="D5685" s="79"/>
      <c r="F5685" s="77" t="s">
        <v>714</v>
      </c>
      <c r="G5685" s="77" t="s">
        <v>12132</v>
      </c>
      <c r="I5685"/>
      <c r="L5685" s="83"/>
    </row>
    <row r="5686" spans="1:12" x14ac:dyDescent="0.3">
      <c r="A5686" s="77" t="s">
        <v>12134</v>
      </c>
      <c r="B5686" s="77" t="s">
        <v>12135</v>
      </c>
      <c r="C5686" s="77" t="s">
        <v>714</v>
      </c>
      <c r="D5686" s="79"/>
      <c r="F5686" s="77" t="s">
        <v>714</v>
      </c>
      <c r="G5686" s="77" t="s">
        <v>12134</v>
      </c>
      <c r="I5686"/>
      <c r="L5686" s="83"/>
    </row>
    <row r="5687" spans="1:12" x14ac:dyDescent="0.3">
      <c r="A5687" s="77" t="s">
        <v>12136</v>
      </c>
      <c r="B5687" s="77" t="s">
        <v>12137</v>
      </c>
      <c r="C5687" s="77" t="s">
        <v>926</v>
      </c>
      <c r="D5687" s="79"/>
      <c r="F5687" s="77" t="s">
        <v>926</v>
      </c>
      <c r="G5687" s="77" t="s">
        <v>12136</v>
      </c>
      <c r="I5687"/>
      <c r="L5687" s="83"/>
    </row>
    <row r="5688" spans="1:12" x14ac:dyDescent="0.3">
      <c r="A5688" s="77" t="s">
        <v>12138</v>
      </c>
      <c r="B5688" s="77" t="s">
        <v>12139</v>
      </c>
      <c r="C5688" s="77" t="s">
        <v>840</v>
      </c>
      <c r="D5688" s="79"/>
      <c r="F5688" s="77" t="s">
        <v>840</v>
      </c>
      <c r="G5688" s="77" t="s">
        <v>12138</v>
      </c>
      <c r="I5688"/>
      <c r="L5688" s="83"/>
    </row>
    <row r="5689" spans="1:12" x14ac:dyDescent="0.3">
      <c r="A5689" s="77" t="s">
        <v>12140</v>
      </c>
      <c r="B5689" s="77" t="s">
        <v>12141</v>
      </c>
      <c r="C5689" s="77" t="s">
        <v>863</v>
      </c>
      <c r="D5689" s="79"/>
      <c r="F5689" s="77" t="s">
        <v>863</v>
      </c>
      <c r="G5689" s="77" t="s">
        <v>12140</v>
      </c>
      <c r="I5689"/>
      <c r="L5689" s="83"/>
    </row>
    <row r="5690" spans="1:12" x14ac:dyDescent="0.3">
      <c r="A5690" s="77" t="s">
        <v>12142</v>
      </c>
      <c r="B5690" s="77" t="s">
        <v>12143</v>
      </c>
      <c r="C5690" s="77" t="s">
        <v>776</v>
      </c>
      <c r="D5690" s="79"/>
      <c r="F5690" s="77" t="s">
        <v>776</v>
      </c>
      <c r="G5690" s="77" t="s">
        <v>12142</v>
      </c>
      <c r="I5690"/>
      <c r="L5690" s="83"/>
    </row>
    <row r="5691" spans="1:12" x14ac:dyDescent="0.3">
      <c r="A5691" s="77" t="s">
        <v>12144</v>
      </c>
      <c r="B5691" s="77" t="s">
        <v>12145</v>
      </c>
      <c r="C5691" s="77" t="s">
        <v>736</v>
      </c>
      <c r="D5691" s="79"/>
      <c r="F5691" s="77" t="s">
        <v>736</v>
      </c>
      <c r="G5691" s="77" t="s">
        <v>12144</v>
      </c>
      <c r="I5691"/>
      <c r="L5691" s="83"/>
    </row>
    <row r="5692" spans="1:12" x14ac:dyDescent="0.3">
      <c r="A5692" s="77" t="s">
        <v>12146</v>
      </c>
      <c r="B5692" s="77" t="s">
        <v>12147</v>
      </c>
      <c r="C5692" s="77" t="s">
        <v>794</v>
      </c>
      <c r="D5692" s="79"/>
      <c r="F5692" s="77" t="s">
        <v>794</v>
      </c>
      <c r="G5692" s="77" t="s">
        <v>12146</v>
      </c>
      <c r="I5692"/>
      <c r="L5692" s="83"/>
    </row>
    <row r="5693" spans="1:12" x14ac:dyDescent="0.3">
      <c r="A5693" s="77" t="s">
        <v>12148</v>
      </c>
      <c r="B5693" s="77" t="s">
        <v>12149</v>
      </c>
      <c r="C5693" s="77" t="s">
        <v>674</v>
      </c>
      <c r="D5693" s="79"/>
      <c r="F5693" s="77" t="s">
        <v>674</v>
      </c>
      <c r="G5693" s="77" t="s">
        <v>12148</v>
      </c>
      <c r="I5693"/>
      <c r="L5693" s="83"/>
    </row>
    <row r="5694" spans="1:12" x14ac:dyDescent="0.3">
      <c r="A5694" s="77" t="s">
        <v>12150</v>
      </c>
      <c r="B5694" s="77" t="s">
        <v>12151</v>
      </c>
      <c r="C5694" s="77" t="s">
        <v>817</v>
      </c>
      <c r="D5694" s="79"/>
      <c r="F5694" s="77" t="s">
        <v>817</v>
      </c>
      <c r="G5694" s="77" t="s">
        <v>12150</v>
      </c>
      <c r="I5694"/>
      <c r="L5694" s="83"/>
    </row>
    <row r="5695" spans="1:12" x14ac:dyDescent="0.3">
      <c r="A5695" s="77" t="s">
        <v>12152</v>
      </c>
      <c r="B5695" s="77" t="s">
        <v>12153</v>
      </c>
      <c r="C5695" s="77" t="s">
        <v>729</v>
      </c>
      <c r="D5695" s="79"/>
      <c r="F5695" s="77" t="s">
        <v>729</v>
      </c>
      <c r="G5695" s="77" t="s">
        <v>12152</v>
      </c>
      <c r="I5695"/>
      <c r="L5695" s="83"/>
    </row>
    <row r="5696" spans="1:12" x14ac:dyDescent="0.3">
      <c r="A5696" s="77" t="s">
        <v>12154</v>
      </c>
      <c r="B5696" s="77" t="s">
        <v>12155</v>
      </c>
      <c r="C5696" s="77" t="s">
        <v>729</v>
      </c>
      <c r="D5696" s="79"/>
      <c r="F5696" s="77" t="s">
        <v>729</v>
      </c>
      <c r="G5696" s="77" t="s">
        <v>12154</v>
      </c>
      <c r="I5696"/>
      <c r="L5696" s="83"/>
    </row>
    <row r="5697" spans="1:12" x14ac:dyDescent="0.3">
      <c r="A5697" s="77" t="s">
        <v>12156</v>
      </c>
      <c r="B5697" s="77" t="s">
        <v>12157</v>
      </c>
      <c r="C5697" s="77" t="s">
        <v>733</v>
      </c>
      <c r="D5697" s="79"/>
      <c r="F5697" s="77" t="s">
        <v>733</v>
      </c>
      <c r="G5697" s="77" t="s">
        <v>12156</v>
      </c>
      <c r="I5697"/>
      <c r="L5697" s="83"/>
    </row>
    <row r="5698" spans="1:12" x14ac:dyDescent="0.3">
      <c r="A5698" s="77" t="s">
        <v>12158</v>
      </c>
      <c r="B5698" s="77" t="s">
        <v>12159</v>
      </c>
      <c r="C5698" s="77" t="s">
        <v>740</v>
      </c>
      <c r="D5698" s="79"/>
      <c r="F5698" s="77" t="s">
        <v>740</v>
      </c>
      <c r="G5698" s="77" t="s">
        <v>12158</v>
      </c>
      <c r="I5698"/>
      <c r="L5698" s="83"/>
    </row>
    <row r="5699" spans="1:12" x14ac:dyDescent="0.3">
      <c r="A5699" s="77" t="s">
        <v>12160</v>
      </c>
      <c r="B5699" s="77" t="s">
        <v>12161</v>
      </c>
      <c r="C5699" s="77" t="s">
        <v>714</v>
      </c>
      <c r="D5699" s="79"/>
      <c r="F5699" s="77" t="s">
        <v>714</v>
      </c>
      <c r="G5699" s="77" t="s">
        <v>12160</v>
      </c>
      <c r="I5699"/>
      <c r="L5699" s="83"/>
    </row>
    <row r="5700" spans="1:12" x14ac:dyDescent="0.3">
      <c r="A5700" s="77" t="s">
        <v>12162</v>
      </c>
      <c r="B5700" s="77" t="s">
        <v>12163</v>
      </c>
      <c r="C5700" s="77" t="s">
        <v>729</v>
      </c>
      <c r="D5700" s="79"/>
      <c r="F5700" s="77" t="s">
        <v>729</v>
      </c>
      <c r="G5700" s="77" t="s">
        <v>12162</v>
      </c>
      <c r="I5700"/>
      <c r="L5700" s="83"/>
    </row>
    <row r="5701" spans="1:12" x14ac:dyDescent="0.3">
      <c r="A5701" s="77" t="s">
        <v>12164</v>
      </c>
      <c r="B5701" s="77" t="s">
        <v>12165</v>
      </c>
      <c r="C5701" s="77" t="s">
        <v>719</v>
      </c>
      <c r="D5701" s="79"/>
      <c r="F5701" s="77" t="s">
        <v>719</v>
      </c>
      <c r="G5701" s="77" t="s">
        <v>12164</v>
      </c>
      <c r="I5701"/>
      <c r="L5701" s="83"/>
    </row>
    <row r="5702" spans="1:12" x14ac:dyDescent="0.3">
      <c r="A5702" s="77" t="s">
        <v>12166</v>
      </c>
      <c r="B5702" s="77" t="s">
        <v>12167</v>
      </c>
      <c r="C5702" s="77" t="s">
        <v>682</v>
      </c>
      <c r="D5702" s="79"/>
      <c r="F5702" s="77" t="s">
        <v>682</v>
      </c>
      <c r="G5702" s="77" t="s">
        <v>12166</v>
      </c>
      <c r="I5702"/>
      <c r="L5702" s="83"/>
    </row>
    <row r="5703" spans="1:12" x14ac:dyDescent="0.3">
      <c r="A5703" s="77" t="s">
        <v>12168</v>
      </c>
      <c r="B5703" s="77" t="s">
        <v>12169</v>
      </c>
      <c r="C5703" s="77" t="s">
        <v>925</v>
      </c>
      <c r="D5703" s="79"/>
      <c r="F5703" s="77" t="s">
        <v>925</v>
      </c>
      <c r="G5703" s="77" t="s">
        <v>12168</v>
      </c>
      <c r="I5703"/>
      <c r="L5703" s="83"/>
    </row>
    <row r="5704" spans="1:12" x14ac:dyDescent="0.3">
      <c r="A5704" s="77" t="s">
        <v>12170</v>
      </c>
      <c r="B5704" s="77" t="s">
        <v>12171</v>
      </c>
      <c r="C5704" s="77" t="s">
        <v>934</v>
      </c>
      <c r="D5704" s="79"/>
      <c r="F5704" s="77" t="s">
        <v>934</v>
      </c>
      <c r="G5704" s="77" t="s">
        <v>12170</v>
      </c>
      <c r="I5704"/>
      <c r="L5704" s="83"/>
    </row>
    <row r="5705" spans="1:12" x14ac:dyDescent="0.3">
      <c r="A5705" s="77" t="s">
        <v>12172</v>
      </c>
      <c r="B5705" s="77" t="s">
        <v>12173</v>
      </c>
      <c r="C5705" s="77" t="s">
        <v>707</v>
      </c>
      <c r="D5705" s="79"/>
      <c r="F5705" s="77" t="s">
        <v>707</v>
      </c>
      <c r="G5705" s="77" t="s">
        <v>12172</v>
      </c>
      <c r="I5705"/>
      <c r="L5705" s="83"/>
    </row>
    <row r="5706" spans="1:12" x14ac:dyDescent="0.3">
      <c r="A5706" s="77" t="s">
        <v>12174</v>
      </c>
      <c r="B5706" s="77" t="s">
        <v>12175</v>
      </c>
      <c r="C5706" s="77" t="s">
        <v>715</v>
      </c>
      <c r="D5706" s="79"/>
      <c r="F5706" s="77" t="s">
        <v>715</v>
      </c>
      <c r="G5706" s="77" t="s">
        <v>12174</v>
      </c>
      <c r="I5706"/>
      <c r="L5706" s="83"/>
    </row>
    <row r="5707" spans="1:12" x14ac:dyDescent="0.3">
      <c r="A5707" s="77" t="s">
        <v>12176</v>
      </c>
      <c r="B5707" s="77" t="s">
        <v>12177</v>
      </c>
      <c r="C5707" s="77" t="s">
        <v>674</v>
      </c>
      <c r="D5707" s="79"/>
      <c r="F5707" s="77" t="s">
        <v>674</v>
      </c>
      <c r="G5707" s="77" t="s">
        <v>12176</v>
      </c>
      <c r="I5707"/>
      <c r="L5707" s="83"/>
    </row>
    <row r="5708" spans="1:12" x14ac:dyDescent="0.3">
      <c r="A5708" s="77" t="s">
        <v>12178</v>
      </c>
      <c r="B5708" s="77" t="s">
        <v>12179</v>
      </c>
      <c r="C5708" s="77" t="s">
        <v>856</v>
      </c>
      <c r="D5708" s="79"/>
      <c r="F5708" s="77" t="s">
        <v>856</v>
      </c>
      <c r="G5708" s="77" t="s">
        <v>12178</v>
      </c>
      <c r="I5708"/>
      <c r="L5708" s="83"/>
    </row>
    <row r="5709" spans="1:12" x14ac:dyDescent="0.3">
      <c r="A5709" s="77" t="s">
        <v>12180</v>
      </c>
      <c r="B5709" s="77" t="s">
        <v>12181</v>
      </c>
      <c r="C5709" s="77" t="s">
        <v>703</v>
      </c>
      <c r="D5709" s="79"/>
      <c r="F5709" s="77" t="s">
        <v>703</v>
      </c>
      <c r="G5709" s="77" t="s">
        <v>12180</v>
      </c>
      <c r="I5709"/>
      <c r="L5709" s="83"/>
    </row>
    <row r="5710" spans="1:12" x14ac:dyDescent="0.3">
      <c r="A5710" s="77" t="s">
        <v>12182</v>
      </c>
      <c r="B5710" s="77" t="s">
        <v>12183</v>
      </c>
      <c r="C5710" s="77" t="s">
        <v>699</v>
      </c>
      <c r="D5710" s="79"/>
      <c r="F5710" s="77" t="s">
        <v>699</v>
      </c>
      <c r="G5710" s="77" t="s">
        <v>12182</v>
      </c>
      <c r="I5710"/>
      <c r="L5710" s="83"/>
    </row>
    <row r="5711" spans="1:12" x14ac:dyDescent="0.3">
      <c r="A5711" s="77" t="s">
        <v>12184</v>
      </c>
      <c r="B5711" s="77" t="s">
        <v>12185</v>
      </c>
      <c r="C5711" s="77" t="s">
        <v>746</v>
      </c>
      <c r="D5711" s="79"/>
      <c r="F5711" s="77" t="s">
        <v>746</v>
      </c>
      <c r="G5711" s="77" t="s">
        <v>12184</v>
      </c>
      <c r="I5711"/>
      <c r="L5711" s="83"/>
    </row>
    <row r="5712" spans="1:12" x14ac:dyDescent="0.3">
      <c r="A5712" s="77" t="s">
        <v>12186</v>
      </c>
      <c r="B5712" s="77" t="s">
        <v>12187</v>
      </c>
      <c r="C5712" s="77" t="s">
        <v>868</v>
      </c>
      <c r="D5712" s="79"/>
      <c r="F5712" s="77" t="s">
        <v>868</v>
      </c>
      <c r="G5712" s="77" t="s">
        <v>12186</v>
      </c>
      <c r="I5712"/>
      <c r="L5712" s="83"/>
    </row>
    <row r="5713" spans="1:12" x14ac:dyDescent="0.3">
      <c r="A5713" s="77" t="s">
        <v>12188</v>
      </c>
      <c r="B5713" s="77" t="s">
        <v>12189</v>
      </c>
      <c r="C5713" s="77" t="s">
        <v>736</v>
      </c>
      <c r="D5713" s="79"/>
      <c r="F5713" s="77" t="s">
        <v>736</v>
      </c>
      <c r="G5713" s="77" t="s">
        <v>12188</v>
      </c>
      <c r="I5713"/>
      <c r="L5713" s="83"/>
    </row>
    <row r="5714" spans="1:12" x14ac:dyDescent="0.3">
      <c r="A5714" s="77" t="s">
        <v>12190</v>
      </c>
      <c r="B5714" s="77" t="s">
        <v>12191</v>
      </c>
      <c r="C5714" s="77" t="s">
        <v>695</v>
      </c>
      <c r="D5714" s="79"/>
      <c r="F5714" s="77" t="s">
        <v>695</v>
      </c>
      <c r="G5714" s="77" t="s">
        <v>12190</v>
      </c>
      <c r="I5714"/>
      <c r="L5714" s="83"/>
    </row>
    <row r="5715" spans="1:12" x14ac:dyDescent="0.3">
      <c r="A5715" s="77" t="s">
        <v>12192</v>
      </c>
      <c r="B5715" s="77" t="s">
        <v>12193</v>
      </c>
      <c r="C5715" s="77" t="s">
        <v>711</v>
      </c>
      <c r="D5715" s="79"/>
      <c r="F5715" s="77" t="s">
        <v>711</v>
      </c>
      <c r="G5715" s="77" t="s">
        <v>12192</v>
      </c>
      <c r="I5715"/>
      <c r="L5715" s="83"/>
    </row>
    <row r="5716" spans="1:12" x14ac:dyDescent="0.3">
      <c r="A5716" s="77" t="s">
        <v>12194</v>
      </c>
      <c r="B5716" s="77" t="s">
        <v>12195</v>
      </c>
      <c r="C5716" s="77" t="s">
        <v>671</v>
      </c>
      <c r="D5716" s="79"/>
      <c r="F5716" s="77" t="s">
        <v>671</v>
      </c>
      <c r="G5716" s="77" t="s">
        <v>12194</v>
      </c>
      <c r="I5716"/>
      <c r="L5716" s="83"/>
    </row>
    <row r="5717" spans="1:12" x14ac:dyDescent="0.3">
      <c r="A5717" s="77" t="s">
        <v>12196</v>
      </c>
      <c r="B5717" s="77" t="s">
        <v>12197</v>
      </c>
      <c r="C5717" s="77" t="s">
        <v>850</v>
      </c>
      <c r="D5717" s="79"/>
      <c r="F5717" s="77" t="s">
        <v>850</v>
      </c>
      <c r="G5717" s="77" t="s">
        <v>12196</v>
      </c>
      <c r="I5717"/>
      <c r="L5717" s="83"/>
    </row>
    <row r="5718" spans="1:12" x14ac:dyDescent="0.3">
      <c r="A5718" s="77" t="s">
        <v>12198</v>
      </c>
      <c r="B5718" s="77" t="s">
        <v>12199</v>
      </c>
      <c r="C5718" s="77" t="s">
        <v>850</v>
      </c>
      <c r="D5718" s="79"/>
      <c r="F5718" s="77" t="s">
        <v>850</v>
      </c>
      <c r="G5718" s="77" t="s">
        <v>12198</v>
      </c>
      <c r="I5718"/>
      <c r="L5718" s="83"/>
    </row>
    <row r="5719" spans="1:12" x14ac:dyDescent="0.3">
      <c r="A5719" s="77" t="s">
        <v>12200</v>
      </c>
      <c r="B5719" s="77" t="s">
        <v>12201</v>
      </c>
      <c r="C5719" s="77" t="s">
        <v>960</v>
      </c>
      <c r="D5719" s="79"/>
      <c r="F5719" s="77" t="s">
        <v>960</v>
      </c>
      <c r="G5719" s="77" t="s">
        <v>12200</v>
      </c>
      <c r="I5719"/>
      <c r="L5719" s="83"/>
    </row>
    <row r="5720" spans="1:12" x14ac:dyDescent="0.3">
      <c r="A5720" s="77" t="s">
        <v>12202</v>
      </c>
      <c r="B5720" s="77" t="s">
        <v>12203</v>
      </c>
      <c r="C5720" s="77" t="s">
        <v>698</v>
      </c>
      <c r="D5720" s="79"/>
      <c r="F5720" s="77" t="s">
        <v>698</v>
      </c>
      <c r="G5720" s="77" t="s">
        <v>12202</v>
      </c>
      <c r="I5720"/>
      <c r="L5720" s="83"/>
    </row>
    <row r="5721" spans="1:12" x14ac:dyDescent="0.3">
      <c r="A5721" s="77" t="s">
        <v>12204</v>
      </c>
      <c r="B5721" s="77" t="s">
        <v>12205</v>
      </c>
      <c r="C5721" s="77" t="s">
        <v>679</v>
      </c>
      <c r="D5721" s="79"/>
      <c r="F5721" s="77" t="s">
        <v>679</v>
      </c>
      <c r="G5721" s="77" t="s">
        <v>12204</v>
      </c>
      <c r="I5721"/>
      <c r="L5721" s="83"/>
    </row>
    <row r="5722" spans="1:12" x14ac:dyDescent="0.3">
      <c r="A5722" s="77" t="s">
        <v>12206</v>
      </c>
      <c r="B5722" s="77" t="s">
        <v>12207</v>
      </c>
      <c r="C5722" s="77" t="s">
        <v>736</v>
      </c>
      <c r="D5722" s="79"/>
      <c r="F5722" s="77" t="s">
        <v>736</v>
      </c>
      <c r="G5722" s="77" t="s">
        <v>12206</v>
      </c>
      <c r="I5722"/>
      <c r="L5722" s="83"/>
    </row>
    <row r="5723" spans="1:12" x14ac:dyDescent="0.3">
      <c r="A5723" s="77" t="s">
        <v>12208</v>
      </c>
      <c r="B5723" s="77" t="s">
        <v>12209</v>
      </c>
      <c r="C5723" s="77" t="s">
        <v>963</v>
      </c>
      <c r="D5723" s="79"/>
      <c r="F5723" s="77" t="s">
        <v>963</v>
      </c>
      <c r="G5723" s="77" t="s">
        <v>12208</v>
      </c>
      <c r="I5723"/>
      <c r="L5723" s="83"/>
    </row>
    <row r="5724" spans="1:12" x14ac:dyDescent="0.3">
      <c r="A5724" s="77" t="s">
        <v>12210</v>
      </c>
      <c r="B5724" s="77" t="s">
        <v>12211</v>
      </c>
      <c r="C5724" s="77" t="s">
        <v>682</v>
      </c>
      <c r="D5724" s="79"/>
      <c r="F5724" s="77" t="s">
        <v>682</v>
      </c>
      <c r="G5724" s="77" t="s">
        <v>12210</v>
      </c>
      <c r="I5724"/>
      <c r="L5724" s="83"/>
    </row>
    <row r="5725" spans="1:12" x14ac:dyDescent="0.3">
      <c r="A5725" s="77" t="s">
        <v>12212</v>
      </c>
      <c r="B5725" s="77" t="s">
        <v>12213</v>
      </c>
      <c r="C5725" s="77" t="s">
        <v>682</v>
      </c>
      <c r="D5725" s="79"/>
      <c r="F5725" s="77" t="s">
        <v>682</v>
      </c>
      <c r="G5725" s="77" t="s">
        <v>12212</v>
      </c>
      <c r="I5725"/>
      <c r="L5725" s="83"/>
    </row>
    <row r="5726" spans="1:12" x14ac:dyDescent="0.3">
      <c r="A5726" s="77" t="s">
        <v>12214</v>
      </c>
      <c r="B5726" s="77" t="s">
        <v>12215</v>
      </c>
      <c r="C5726" s="77" t="s">
        <v>868</v>
      </c>
      <c r="D5726" s="79"/>
      <c r="F5726" s="77" t="s">
        <v>868</v>
      </c>
      <c r="G5726" s="77" t="s">
        <v>12214</v>
      </c>
      <c r="I5726"/>
      <c r="L5726" s="83"/>
    </row>
    <row r="5727" spans="1:12" x14ac:dyDescent="0.3">
      <c r="A5727" s="77" t="s">
        <v>12216</v>
      </c>
      <c r="B5727" s="77" t="s">
        <v>12217</v>
      </c>
      <c r="C5727" s="77" t="s">
        <v>671</v>
      </c>
      <c r="D5727" s="79"/>
      <c r="F5727" s="77" t="s">
        <v>671</v>
      </c>
      <c r="G5727" s="77" t="s">
        <v>12216</v>
      </c>
      <c r="I5727"/>
      <c r="L5727" s="83"/>
    </row>
    <row r="5728" spans="1:12" x14ac:dyDescent="0.3">
      <c r="A5728" s="77" t="s">
        <v>12218</v>
      </c>
      <c r="B5728" s="77" t="s">
        <v>12219</v>
      </c>
      <c r="C5728" s="77" t="s">
        <v>903</v>
      </c>
      <c r="D5728" s="79"/>
      <c r="F5728" s="77" t="s">
        <v>903</v>
      </c>
      <c r="G5728" s="77" t="s">
        <v>12218</v>
      </c>
      <c r="I5728"/>
      <c r="L5728" s="83"/>
    </row>
    <row r="5729" spans="1:12" x14ac:dyDescent="0.3">
      <c r="A5729" s="77" t="s">
        <v>12220</v>
      </c>
      <c r="B5729" s="77" t="s">
        <v>12221</v>
      </c>
      <c r="C5729" s="77" t="s">
        <v>715</v>
      </c>
      <c r="D5729" s="79"/>
      <c r="F5729" s="77" t="s">
        <v>715</v>
      </c>
      <c r="G5729" s="77" t="s">
        <v>12220</v>
      </c>
      <c r="I5729"/>
      <c r="L5729" s="83"/>
    </row>
    <row r="5730" spans="1:12" x14ac:dyDescent="0.3">
      <c r="A5730" s="77" t="s">
        <v>12222</v>
      </c>
      <c r="B5730" s="77" t="s">
        <v>12223</v>
      </c>
      <c r="C5730" s="77" t="s">
        <v>931</v>
      </c>
      <c r="D5730" s="79"/>
      <c r="F5730" s="77" t="s">
        <v>931</v>
      </c>
      <c r="G5730" s="77" t="s">
        <v>12222</v>
      </c>
      <c r="I5730"/>
      <c r="L5730" s="83"/>
    </row>
    <row r="5731" spans="1:12" x14ac:dyDescent="0.3">
      <c r="A5731" s="77" t="s">
        <v>12224</v>
      </c>
      <c r="B5731" s="77" t="s">
        <v>12225</v>
      </c>
      <c r="C5731" s="77" t="s">
        <v>868</v>
      </c>
      <c r="D5731" s="79"/>
      <c r="F5731" s="77" t="s">
        <v>868</v>
      </c>
      <c r="G5731" s="77" t="s">
        <v>12224</v>
      </c>
      <c r="I5731"/>
      <c r="L5731" s="83"/>
    </row>
    <row r="5732" spans="1:12" x14ac:dyDescent="0.3">
      <c r="A5732" s="77" t="s">
        <v>12226</v>
      </c>
      <c r="B5732" s="77" t="s">
        <v>12227</v>
      </c>
      <c r="C5732" s="77" t="s">
        <v>699</v>
      </c>
      <c r="D5732" s="79"/>
      <c r="F5732" s="77" t="s">
        <v>699</v>
      </c>
      <c r="G5732" s="77" t="s">
        <v>12226</v>
      </c>
      <c r="I5732"/>
      <c r="L5732" s="83"/>
    </row>
    <row r="5733" spans="1:12" x14ac:dyDescent="0.3">
      <c r="A5733" s="77" t="s">
        <v>12228</v>
      </c>
      <c r="B5733" s="77" t="s">
        <v>12229</v>
      </c>
      <c r="C5733" s="77" t="s">
        <v>830</v>
      </c>
      <c r="D5733" s="79"/>
      <c r="F5733" s="77" t="s">
        <v>830</v>
      </c>
      <c r="G5733" s="77" t="s">
        <v>12228</v>
      </c>
      <c r="I5733"/>
      <c r="L5733" s="83"/>
    </row>
    <row r="5734" spans="1:12" x14ac:dyDescent="0.3">
      <c r="A5734" s="77" t="s">
        <v>12230</v>
      </c>
      <c r="B5734" s="77" t="s">
        <v>12231</v>
      </c>
      <c r="C5734" s="77" t="s">
        <v>758</v>
      </c>
      <c r="D5734" s="79"/>
      <c r="F5734" s="77" t="s">
        <v>758</v>
      </c>
      <c r="G5734" s="77" t="s">
        <v>12230</v>
      </c>
      <c r="I5734"/>
      <c r="L5734" s="83"/>
    </row>
    <row r="5735" spans="1:12" x14ac:dyDescent="0.3">
      <c r="A5735" s="77" t="s">
        <v>12232</v>
      </c>
      <c r="B5735" s="77" t="s">
        <v>12233</v>
      </c>
      <c r="C5735" s="77" t="s">
        <v>953</v>
      </c>
      <c r="D5735" s="79"/>
      <c r="F5735" s="77" t="s">
        <v>953</v>
      </c>
      <c r="G5735" s="77" t="s">
        <v>12232</v>
      </c>
      <c r="I5735"/>
      <c r="L5735" s="83"/>
    </row>
    <row r="5736" spans="1:12" x14ac:dyDescent="0.3">
      <c r="A5736" s="77" t="s">
        <v>12234</v>
      </c>
      <c r="B5736" s="77" t="s">
        <v>12235</v>
      </c>
      <c r="C5736" s="77" t="s">
        <v>960</v>
      </c>
      <c r="D5736" s="79"/>
      <c r="F5736" s="77" t="s">
        <v>960</v>
      </c>
      <c r="G5736" s="77" t="s">
        <v>12234</v>
      </c>
      <c r="I5736"/>
      <c r="L5736" s="83"/>
    </row>
    <row r="5737" spans="1:12" x14ac:dyDescent="0.3">
      <c r="A5737" s="77" t="s">
        <v>12236</v>
      </c>
      <c r="B5737" s="77" t="s">
        <v>12237</v>
      </c>
      <c r="C5737" s="77" t="s">
        <v>908</v>
      </c>
      <c r="D5737" s="79"/>
      <c r="F5737" s="77" t="s">
        <v>908</v>
      </c>
      <c r="G5737" s="77" t="s">
        <v>12236</v>
      </c>
      <c r="I5737"/>
      <c r="L5737" s="83"/>
    </row>
    <row r="5738" spans="1:12" x14ac:dyDescent="0.3">
      <c r="A5738" s="77" t="s">
        <v>12238</v>
      </c>
      <c r="B5738" s="77" t="s">
        <v>12239</v>
      </c>
      <c r="C5738" s="77" t="s">
        <v>729</v>
      </c>
      <c r="D5738" s="79"/>
      <c r="F5738" s="77" t="s">
        <v>729</v>
      </c>
      <c r="G5738" s="77" t="s">
        <v>12238</v>
      </c>
      <c r="I5738"/>
      <c r="L5738" s="83"/>
    </row>
    <row r="5739" spans="1:12" x14ac:dyDescent="0.3">
      <c r="A5739" s="77" t="s">
        <v>12240</v>
      </c>
      <c r="B5739" s="77" t="s">
        <v>12241</v>
      </c>
      <c r="C5739" s="77" t="s">
        <v>830</v>
      </c>
      <c r="D5739" s="79"/>
      <c r="F5739" s="77" t="s">
        <v>830</v>
      </c>
      <c r="G5739" s="77" t="s">
        <v>12240</v>
      </c>
      <c r="I5739"/>
      <c r="L5739" s="83"/>
    </row>
    <row r="5740" spans="1:12" x14ac:dyDescent="0.3">
      <c r="A5740" s="77" t="s">
        <v>12242</v>
      </c>
      <c r="B5740" s="77" t="s">
        <v>12243</v>
      </c>
      <c r="C5740" s="77" t="s">
        <v>711</v>
      </c>
      <c r="D5740" s="79"/>
      <c r="F5740" s="77" t="s">
        <v>711</v>
      </c>
      <c r="G5740" s="77" t="s">
        <v>12242</v>
      </c>
      <c r="I5740"/>
      <c r="L5740" s="83"/>
    </row>
    <row r="5741" spans="1:12" x14ac:dyDescent="0.3">
      <c r="A5741" s="77" t="s">
        <v>12244</v>
      </c>
      <c r="B5741" s="77" t="s">
        <v>12245</v>
      </c>
      <c r="C5741" s="77" t="s">
        <v>940</v>
      </c>
      <c r="D5741" s="79"/>
      <c r="F5741" s="77" t="s">
        <v>940</v>
      </c>
      <c r="G5741" s="77" t="s">
        <v>12244</v>
      </c>
      <c r="I5741"/>
      <c r="L5741" s="83"/>
    </row>
    <row r="5742" spans="1:12" x14ac:dyDescent="0.3">
      <c r="A5742" s="77" t="s">
        <v>12246</v>
      </c>
      <c r="B5742" s="77" t="s">
        <v>12247</v>
      </c>
      <c r="C5742" s="77" t="s">
        <v>782</v>
      </c>
      <c r="D5742" s="79"/>
      <c r="F5742" s="77" t="s">
        <v>782</v>
      </c>
      <c r="G5742" s="77" t="s">
        <v>12246</v>
      </c>
      <c r="I5742"/>
      <c r="L5742" s="83"/>
    </row>
    <row r="5743" spans="1:12" x14ac:dyDescent="0.3">
      <c r="A5743" s="77" t="s">
        <v>12248</v>
      </c>
      <c r="B5743" s="77" t="s">
        <v>12249</v>
      </c>
      <c r="C5743" s="77" t="s">
        <v>667</v>
      </c>
      <c r="D5743" s="79"/>
      <c r="F5743" s="77" t="s">
        <v>667</v>
      </c>
      <c r="G5743" s="77" t="s">
        <v>12248</v>
      </c>
      <c r="I5743"/>
      <c r="L5743" s="83"/>
    </row>
    <row r="5744" spans="1:12" x14ac:dyDescent="0.3">
      <c r="A5744" s="77" t="s">
        <v>12250</v>
      </c>
      <c r="B5744" s="77" t="s">
        <v>12251</v>
      </c>
      <c r="C5744" s="77" t="s">
        <v>714</v>
      </c>
      <c r="D5744" s="79"/>
      <c r="F5744" s="77" t="s">
        <v>714</v>
      </c>
      <c r="G5744" s="77" t="s">
        <v>12250</v>
      </c>
      <c r="I5744"/>
      <c r="L5744" s="83"/>
    </row>
    <row r="5745" spans="1:12" x14ac:dyDescent="0.3">
      <c r="A5745" s="77" t="s">
        <v>12252</v>
      </c>
      <c r="B5745" s="77" t="s">
        <v>12253</v>
      </c>
      <c r="C5745" s="77" t="s">
        <v>809</v>
      </c>
      <c r="D5745" s="79"/>
      <c r="F5745" s="77" t="s">
        <v>809</v>
      </c>
      <c r="G5745" s="77" t="s">
        <v>12252</v>
      </c>
      <c r="I5745"/>
      <c r="L5745" s="83"/>
    </row>
    <row r="5746" spans="1:12" x14ac:dyDescent="0.3">
      <c r="A5746" s="77" t="s">
        <v>12254</v>
      </c>
      <c r="B5746" s="77" t="s">
        <v>12255</v>
      </c>
      <c r="C5746" s="77" t="s">
        <v>733</v>
      </c>
      <c r="D5746" s="79"/>
      <c r="F5746" s="77" t="s">
        <v>733</v>
      </c>
      <c r="G5746" s="77" t="s">
        <v>12254</v>
      </c>
      <c r="I5746"/>
      <c r="L5746" s="83"/>
    </row>
    <row r="5747" spans="1:12" x14ac:dyDescent="0.3">
      <c r="A5747" s="77" t="s">
        <v>12256</v>
      </c>
      <c r="B5747" s="77" t="s">
        <v>12257</v>
      </c>
      <c r="C5747" s="77" t="s">
        <v>678</v>
      </c>
      <c r="D5747" s="79"/>
      <c r="F5747" s="77" t="s">
        <v>678</v>
      </c>
      <c r="G5747" s="77" t="s">
        <v>12256</v>
      </c>
      <c r="I5747"/>
      <c r="L5747" s="83"/>
    </row>
    <row r="5748" spans="1:12" x14ac:dyDescent="0.3">
      <c r="A5748" s="77" t="s">
        <v>12258</v>
      </c>
      <c r="B5748" s="77" t="s">
        <v>12259</v>
      </c>
      <c r="C5748" s="77" t="s">
        <v>739</v>
      </c>
      <c r="D5748" s="79"/>
      <c r="F5748" s="77" t="s">
        <v>739</v>
      </c>
      <c r="G5748" s="77" t="s">
        <v>12258</v>
      </c>
      <c r="I5748"/>
      <c r="L5748" s="83"/>
    </row>
    <row r="5749" spans="1:12" x14ac:dyDescent="0.3">
      <c r="A5749" s="77" t="s">
        <v>12260</v>
      </c>
      <c r="B5749" s="77" t="s">
        <v>12261</v>
      </c>
      <c r="C5749" s="77" t="s">
        <v>678</v>
      </c>
      <c r="D5749" s="79"/>
      <c r="F5749" s="77" t="s">
        <v>678</v>
      </c>
      <c r="G5749" s="77" t="s">
        <v>12260</v>
      </c>
      <c r="I5749"/>
      <c r="L5749" s="83"/>
    </row>
    <row r="5750" spans="1:12" x14ac:dyDescent="0.3">
      <c r="A5750" s="77" t="s">
        <v>12262</v>
      </c>
      <c r="B5750" s="77" t="s">
        <v>12263</v>
      </c>
      <c r="C5750" s="77" t="s">
        <v>678</v>
      </c>
      <c r="D5750" s="79"/>
      <c r="F5750" s="77" t="s">
        <v>678</v>
      </c>
      <c r="G5750" s="77" t="s">
        <v>12262</v>
      </c>
      <c r="I5750"/>
      <c r="L5750" s="83"/>
    </row>
    <row r="5751" spans="1:12" x14ac:dyDescent="0.3">
      <c r="A5751" s="77" t="s">
        <v>12264</v>
      </c>
      <c r="B5751" s="77" t="s">
        <v>12265</v>
      </c>
      <c r="C5751" s="77" t="s">
        <v>667</v>
      </c>
      <c r="D5751" s="79"/>
      <c r="F5751" s="77" t="s">
        <v>667</v>
      </c>
      <c r="G5751" s="77" t="s">
        <v>12264</v>
      </c>
      <c r="I5751"/>
      <c r="L5751" s="83"/>
    </row>
    <row r="5752" spans="1:12" x14ac:dyDescent="0.3">
      <c r="A5752" s="77" t="s">
        <v>12266</v>
      </c>
      <c r="B5752" s="77" t="s">
        <v>12267</v>
      </c>
      <c r="C5752" s="77" t="s">
        <v>739</v>
      </c>
      <c r="D5752" s="79"/>
      <c r="F5752" s="77" t="s">
        <v>739</v>
      </c>
      <c r="G5752" s="77" t="s">
        <v>12266</v>
      </c>
      <c r="I5752"/>
      <c r="L5752" s="83"/>
    </row>
    <row r="5753" spans="1:12" x14ac:dyDescent="0.3">
      <c r="A5753" s="77" t="s">
        <v>12268</v>
      </c>
      <c r="B5753" s="77" t="s">
        <v>12269</v>
      </c>
      <c r="C5753" s="77" t="s">
        <v>925</v>
      </c>
      <c r="D5753" s="79"/>
      <c r="F5753" s="77" t="s">
        <v>925</v>
      </c>
      <c r="G5753" s="77" t="s">
        <v>12268</v>
      </c>
      <c r="I5753"/>
      <c r="L5753" s="83"/>
    </row>
    <row r="5754" spans="1:12" x14ac:dyDescent="0.3">
      <c r="A5754" s="77" t="s">
        <v>12270</v>
      </c>
      <c r="B5754" s="77" t="s">
        <v>12271</v>
      </c>
      <c r="C5754" s="77" t="s">
        <v>940</v>
      </c>
      <c r="D5754" s="79"/>
      <c r="F5754" s="77" t="s">
        <v>940</v>
      </c>
      <c r="G5754" s="77" t="s">
        <v>12270</v>
      </c>
      <c r="I5754"/>
      <c r="L5754" s="83"/>
    </row>
    <row r="5755" spans="1:12" x14ac:dyDescent="0.3">
      <c r="A5755" s="77" t="s">
        <v>12272</v>
      </c>
      <c r="B5755" s="77" t="s">
        <v>12273</v>
      </c>
      <c r="C5755" s="77" t="s">
        <v>706</v>
      </c>
      <c r="D5755" s="79"/>
      <c r="F5755" s="77" t="s">
        <v>706</v>
      </c>
      <c r="G5755" s="77" t="s">
        <v>12272</v>
      </c>
      <c r="I5755"/>
      <c r="L5755" s="83"/>
    </row>
    <row r="5756" spans="1:12" x14ac:dyDescent="0.3">
      <c r="A5756" s="77" t="s">
        <v>12274</v>
      </c>
      <c r="B5756" s="77" t="s">
        <v>12275</v>
      </c>
      <c r="C5756" s="77" t="s">
        <v>687</v>
      </c>
      <c r="D5756" s="79"/>
      <c r="F5756" s="77" t="s">
        <v>687</v>
      </c>
      <c r="G5756" s="77" t="s">
        <v>12274</v>
      </c>
      <c r="I5756"/>
      <c r="L5756" s="83"/>
    </row>
    <row r="5757" spans="1:12" x14ac:dyDescent="0.3">
      <c r="A5757" s="77" t="s">
        <v>12276</v>
      </c>
      <c r="B5757" s="77" t="s">
        <v>12277</v>
      </c>
      <c r="C5757" s="77" t="s">
        <v>739</v>
      </c>
      <c r="D5757" s="79"/>
      <c r="F5757" s="77" t="s">
        <v>739</v>
      </c>
      <c r="G5757" s="77" t="s">
        <v>12276</v>
      </c>
      <c r="I5757"/>
      <c r="L5757" s="83"/>
    </row>
    <row r="5758" spans="1:12" x14ac:dyDescent="0.3">
      <c r="A5758" s="77" t="s">
        <v>12278</v>
      </c>
      <c r="B5758" s="77" t="s">
        <v>12279</v>
      </c>
      <c r="C5758" s="77" t="s">
        <v>903</v>
      </c>
      <c r="D5758" s="79"/>
      <c r="F5758" s="77" t="s">
        <v>903</v>
      </c>
      <c r="G5758" s="77" t="s">
        <v>12278</v>
      </c>
      <c r="I5758"/>
      <c r="L5758" s="83"/>
    </row>
    <row r="5759" spans="1:12" x14ac:dyDescent="0.3">
      <c r="A5759" s="77" t="s">
        <v>12280</v>
      </c>
      <c r="B5759" s="77" t="s">
        <v>12281</v>
      </c>
      <c r="C5759" s="77" t="s">
        <v>674</v>
      </c>
      <c r="D5759" s="79"/>
      <c r="F5759" s="77" t="s">
        <v>674</v>
      </c>
      <c r="G5759" s="77" t="s">
        <v>12280</v>
      </c>
      <c r="I5759"/>
      <c r="L5759" s="83"/>
    </row>
    <row r="5760" spans="1:12" x14ac:dyDescent="0.3">
      <c r="A5760" s="77" t="s">
        <v>12282</v>
      </c>
      <c r="B5760" s="77" t="s">
        <v>12283</v>
      </c>
      <c r="C5760" s="77" t="s">
        <v>674</v>
      </c>
      <c r="D5760" s="79"/>
      <c r="F5760" s="77" t="s">
        <v>674</v>
      </c>
      <c r="G5760" s="77" t="s">
        <v>12282</v>
      </c>
      <c r="I5760"/>
      <c r="L5760" s="83"/>
    </row>
    <row r="5761" spans="1:12" x14ac:dyDescent="0.3">
      <c r="A5761" s="77" t="s">
        <v>12284</v>
      </c>
      <c r="B5761" s="77" t="s">
        <v>12285</v>
      </c>
      <c r="C5761" s="77" t="s">
        <v>892</v>
      </c>
      <c r="D5761" s="79"/>
      <c r="F5761" s="77" t="s">
        <v>892</v>
      </c>
      <c r="G5761" s="77" t="s">
        <v>12284</v>
      </c>
      <c r="I5761"/>
      <c r="L5761" s="83"/>
    </row>
    <row r="5762" spans="1:12" x14ac:dyDescent="0.3">
      <c r="A5762" s="77" t="s">
        <v>12286</v>
      </c>
      <c r="B5762" s="77" t="s">
        <v>12287</v>
      </c>
      <c r="C5762" s="77" t="s">
        <v>739</v>
      </c>
      <c r="D5762" s="79"/>
      <c r="F5762" s="77" t="s">
        <v>739</v>
      </c>
      <c r="G5762" s="77" t="s">
        <v>12286</v>
      </c>
      <c r="I5762"/>
      <c r="L5762" s="83"/>
    </row>
    <row r="5763" spans="1:12" x14ac:dyDescent="0.3">
      <c r="A5763" s="77" t="s">
        <v>12288</v>
      </c>
      <c r="B5763" s="77" t="s">
        <v>12289</v>
      </c>
      <c r="C5763" s="77" t="s">
        <v>707</v>
      </c>
      <c r="D5763" s="79"/>
      <c r="F5763" s="77" t="s">
        <v>707</v>
      </c>
      <c r="G5763" s="77" t="s">
        <v>12288</v>
      </c>
      <c r="I5763"/>
      <c r="L5763" s="83"/>
    </row>
    <row r="5764" spans="1:12" x14ac:dyDescent="0.3">
      <c r="A5764" s="77" t="s">
        <v>12290</v>
      </c>
      <c r="B5764" s="77" t="s">
        <v>12291</v>
      </c>
      <c r="C5764" s="77" t="s">
        <v>707</v>
      </c>
      <c r="D5764" s="79"/>
      <c r="F5764" s="77" t="s">
        <v>707</v>
      </c>
      <c r="G5764" s="77" t="s">
        <v>12290</v>
      </c>
      <c r="I5764"/>
      <c r="L5764" s="83"/>
    </row>
    <row r="5765" spans="1:12" x14ac:dyDescent="0.3">
      <c r="A5765" s="77" t="s">
        <v>12292</v>
      </c>
      <c r="B5765" s="77" t="s">
        <v>12293</v>
      </c>
      <c r="C5765" s="77" t="s">
        <v>797</v>
      </c>
      <c r="D5765" s="79"/>
      <c r="F5765" s="77" t="s">
        <v>797</v>
      </c>
      <c r="G5765" s="77" t="s">
        <v>12292</v>
      </c>
      <c r="I5765"/>
      <c r="L5765" s="83"/>
    </row>
    <row r="5766" spans="1:12" x14ac:dyDescent="0.3">
      <c r="A5766" s="77" t="s">
        <v>12294</v>
      </c>
      <c r="B5766" s="77" t="s">
        <v>12295</v>
      </c>
      <c r="C5766" s="77" t="s">
        <v>804</v>
      </c>
      <c r="D5766" s="79"/>
      <c r="F5766" s="77" t="s">
        <v>804</v>
      </c>
      <c r="G5766" s="77" t="s">
        <v>12294</v>
      </c>
      <c r="I5766"/>
      <c r="L5766" s="83"/>
    </row>
    <row r="5767" spans="1:12" x14ac:dyDescent="0.3">
      <c r="A5767" s="77" t="s">
        <v>12296</v>
      </c>
      <c r="B5767" s="77" t="s">
        <v>12297</v>
      </c>
      <c r="C5767" s="77" t="s">
        <v>683</v>
      </c>
      <c r="D5767" s="79"/>
      <c r="F5767" s="77" t="s">
        <v>683</v>
      </c>
      <c r="G5767" s="77" t="s">
        <v>12296</v>
      </c>
      <c r="I5767"/>
      <c r="L5767" s="83"/>
    </row>
    <row r="5768" spans="1:12" x14ac:dyDescent="0.3">
      <c r="A5768" s="77" t="s">
        <v>12298</v>
      </c>
      <c r="B5768" s="77" t="s">
        <v>12299</v>
      </c>
      <c r="C5768" s="77" t="s">
        <v>794</v>
      </c>
      <c r="D5768" s="79"/>
      <c r="F5768" s="77" t="s">
        <v>794</v>
      </c>
      <c r="G5768" s="77" t="s">
        <v>12298</v>
      </c>
      <c r="I5768"/>
      <c r="L5768" s="83"/>
    </row>
    <row r="5769" spans="1:12" x14ac:dyDescent="0.3">
      <c r="A5769" s="77" t="s">
        <v>12300</v>
      </c>
      <c r="B5769" s="77" t="s">
        <v>12301</v>
      </c>
      <c r="C5769" s="77" t="s">
        <v>746</v>
      </c>
      <c r="D5769" s="79"/>
      <c r="F5769" s="77" t="s">
        <v>746</v>
      </c>
      <c r="G5769" s="77" t="s">
        <v>12300</v>
      </c>
      <c r="I5769"/>
      <c r="L5769" s="83"/>
    </row>
    <row r="5770" spans="1:12" x14ac:dyDescent="0.3">
      <c r="A5770" s="77" t="s">
        <v>12302</v>
      </c>
      <c r="B5770" s="77" t="s">
        <v>12303</v>
      </c>
      <c r="C5770" s="77" t="s">
        <v>678</v>
      </c>
      <c r="D5770" s="79"/>
      <c r="F5770" s="77" t="s">
        <v>678</v>
      </c>
      <c r="G5770" s="77" t="s">
        <v>12302</v>
      </c>
      <c r="I5770"/>
      <c r="L5770" s="83"/>
    </row>
    <row r="5771" spans="1:12" x14ac:dyDescent="0.3">
      <c r="A5771" s="77" t="s">
        <v>12304</v>
      </c>
      <c r="B5771" s="77" t="s">
        <v>12305</v>
      </c>
      <c r="C5771" s="77" t="s">
        <v>702</v>
      </c>
      <c r="D5771" s="79"/>
      <c r="F5771" s="77" t="s">
        <v>702</v>
      </c>
      <c r="G5771" s="77" t="s">
        <v>12304</v>
      </c>
      <c r="I5771"/>
      <c r="L5771" s="83"/>
    </row>
    <row r="5772" spans="1:12" x14ac:dyDescent="0.3">
      <c r="A5772" s="77" t="s">
        <v>12306</v>
      </c>
      <c r="B5772" s="77" t="s">
        <v>12307</v>
      </c>
      <c r="C5772" s="77" t="s">
        <v>702</v>
      </c>
      <c r="D5772" s="79"/>
      <c r="F5772" s="77" t="s">
        <v>702</v>
      </c>
      <c r="G5772" s="77" t="s">
        <v>12306</v>
      </c>
      <c r="I5772"/>
      <c r="L5772" s="83"/>
    </row>
    <row r="5773" spans="1:12" x14ac:dyDescent="0.3">
      <c r="A5773" s="77" t="s">
        <v>12308</v>
      </c>
      <c r="B5773" s="77" t="s">
        <v>12309</v>
      </c>
      <c r="C5773" s="77" t="s">
        <v>960</v>
      </c>
      <c r="D5773" s="79"/>
      <c r="F5773" s="77" t="s">
        <v>960</v>
      </c>
      <c r="G5773" s="77" t="s">
        <v>12308</v>
      </c>
      <c r="I5773"/>
      <c r="L5773" s="83"/>
    </row>
    <row r="5774" spans="1:12" x14ac:dyDescent="0.3">
      <c r="A5774" s="77" t="s">
        <v>12310</v>
      </c>
      <c r="B5774" s="77" t="s">
        <v>12311</v>
      </c>
      <c r="C5774" s="77" t="s">
        <v>733</v>
      </c>
      <c r="D5774" s="79"/>
      <c r="F5774" s="77" t="s">
        <v>733</v>
      </c>
      <c r="G5774" s="77" t="s">
        <v>12310</v>
      </c>
      <c r="I5774"/>
      <c r="L5774" s="83"/>
    </row>
    <row r="5775" spans="1:12" x14ac:dyDescent="0.3">
      <c r="A5775" s="77" t="s">
        <v>12312</v>
      </c>
      <c r="B5775" s="77" t="s">
        <v>12313</v>
      </c>
      <c r="C5775" s="77" t="s">
        <v>733</v>
      </c>
      <c r="D5775" s="79"/>
      <c r="F5775" s="77" t="s">
        <v>733</v>
      </c>
      <c r="G5775" s="77" t="s">
        <v>12312</v>
      </c>
      <c r="I5775"/>
      <c r="L5775" s="83"/>
    </row>
    <row r="5776" spans="1:12" x14ac:dyDescent="0.3">
      <c r="A5776" s="77" t="s">
        <v>12314</v>
      </c>
      <c r="B5776" s="77" t="s">
        <v>12315</v>
      </c>
      <c r="C5776" s="77" t="s">
        <v>919</v>
      </c>
      <c r="D5776" s="79"/>
      <c r="F5776" s="77" t="s">
        <v>919</v>
      </c>
      <c r="G5776" s="77" t="s">
        <v>12314</v>
      </c>
      <c r="I5776"/>
      <c r="L5776" s="83"/>
    </row>
    <row r="5777" spans="1:12" x14ac:dyDescent="0.3">
      <c r="A5777" s="77" t="s">
        <v>12316</v>
      </c>
      <c r="B5777" s="77" t="s">
        <v>12317</v>
      </c>
      <c r="C5777" s="77" t="s">
        <v>690</v>
      </c>
      <c r="D5777" s="79"/>
      <c r="F5777" s="77" t="s">
        <v>690</v>
      </c>
      <c r="G5777" s="77" t="s">
        <v>12316</v>
      </c>
      <c r="I5777"/>
      <c r="L5777" s="83"/>
    </row>
    <row r="5778" spans="1:12" x14ac:dyDescent="0.3">
      <c r="A5778" s="77" t="s">
        <v>12318</v>
      </c>
      <c r="B5778" s="77" t="s">
        <v>12319</v>
      </c>
      <c r="C5778" s="77" t="s">
        <v>667</v>
      </c>
      <c r="D5778" s="79"/>
      <c r="F5778" s="77" t="s">
        <v>667</v>
      </c>
      <c r="G5778" s="77" t="s">
        <v>12318</v>
      </c>
      <c r="I5778"/>
      <c r="L5778" s="83"/>
    </row>
    <row r="5779" spans="1:12" x14ac:dyDescent="0.3">
      <c r="A5779" s="77" t="s">
        <v>12320</v>
      </c>
      <c r="B5779" s="77" t="s">
        <v>12321</v>
      </c>
      <c r="C5779" s="77" t="s">
        <v>833</v>
      </c>
      <c r="D5779" s="79"/>
      <c r="F5779" s="77" t="s">
        <v>833</v>
      </c>
      <c r="G5779" s="77" t="s">
        <v>12320</v>
      </c>
      <c r="I5779"/>
      <c r="L5779" s="83"/>
    </row>
    <row r="5780" spans="1:12" x14ac:dyDescent="0.3">
      <c r="A5780" s="77" t="s">
        <v>12322</v>
      </c>
      <c r="B5780" s="77" t="s">
        <v>12323</v>
      </c>
      <c r="C5780" s="77" t="s">
        <v>925</v>
      </c>
      <c r="D5780" s="79"/>
      <c r="F5780" s="77" t="s">
        <v>925</v>
      </c>
      <c r="G5780" s="77" t="s">
        <v>12322</v>
      </c>
      <c r="I5780"/>
      <c r="L5780" s="83"/>
    </row>
    <row r="5781" spans="1:12" x14ac:dyDescent="0.3">
      <c r="A5781" s="77" t="s">
        <v>12324</v>
      </c>
      <c r="B5781" s="77" t="s">
        <v>12325</v>
      </c>
      <c r="C5781" s="77" t="s">
        <v>732</v>
      </c>
      <c r="D5781" s="79"/>
      <c r="F5781" s="77" t="s">
        <v>732</v>
      </c>
      <c r="G5781" s="77" t="s">
        <v>12324</v>
      </c>
      <c r="I5781"/>
      <c r="L5781" s="83"/>
    </row>
    <row r="5782" spans="1:12" x14ac:dyDescent="0.3">
      <c r="A5782" s="77" t="s">
        <v>12326</v>
      </c>
      <c r="B5782" s="77" t="s">
        <v>12327</v>
      </c>
      <c r="C5782" s="77" t="s">
        <v>898</v>
      </c>
      <c r="D5782" s="79"/>
      <c r="F5782" s="77" t="s">
        <v>898</v>
      </c>
      <c r="G5782" s="77" t="s">
        <v>12326</v>
      </c>
      <c r="I5782"/>
      <c r="L5782" s="83"/>
    </row>
    <row r="5783" spans="1:12" x14ac:dyDescent="0.3">
      <c r="A5783" s="77" t="s">
        <v>12328</v>
      </c>
      <c r="B5783" s="77" t="s">
        <v>12329</v>
      </c>
      <c r="C5783" s="77" t="s">
        <v>925</v>
      </c>
      <c r="D5783" s="79"/>
      <c r="F5783" s="77" t="s">
        <v>925</v>
      </c>
      <c r="G5783" s="77" t="s">
        <v>12328</v>
      </c>
      <c r="I5783"/>
      <c r="L5783" s="83"/>
    </row>
    <row r="5784" spans="1:12" x14ac:dyDescent="0.3">
      <c r="A5784" s="77" t="s">
        <v>12330</v>
      </c>
      <c r="B5784" s="77" t="s">
        <v>12331</v>
      </c>
      <c r="C5784" s="77" t="s">
        <v>743</v>
      </c>
      <c r="D5784" s="79"/>
      <c r="F5784" s="77" t="s">
        <v>743</v>
      </c>
      <c r="G5784" s="77" t="s">
        <v>12330</v>
      </c>
      <c r="I5784"/>
      <c r="L5784" s="83"/>
    </row>
    <row r="5785" spans="1:12" x14ac:dyDescent="0.3">
      <c r="A5785" s="77" t="s">
        <v>903</v>
      </c>
      <c r="B5785" s="77" t="s">
        <v>12332</v>
      </c>
      <c r="C5785" s="77" t="s">
        <v>850</v>
      </c>
      <c r="D5785" s="79"/>
      <c r="F5785" s="77" t="s">
        <v>850</v>
      </c>
      <c r="G5785" s="77" t="s">
        <v>903</v>
      </c>
      <c r="I5785"/>
      <c r="L5785" s="83"/>
    </row>
    <row r="5786" spans="1:12" x14ac:dyDescent="0.3">
      <c r="A5786" s="77" t="s">
        <v>12333</v>
      </c>
      <c r="B5786" s="77" t="s">
        <v>12334</v>
      </c>
      <c r="C5786" s="77" t="s">
        <v>893</v>
      </c>
      <c r="D5786" s="79"/>
      <c r="F5786" s="77" t="s">
        <v>893</v>
      </c>
      <c r="G5786" s="77" t="s">
        <v>12333</v>
      </c>
      <c r="I5786"/>
      <c r="L5786" s="83"/>
    </row>
    <row r="5787" spans="1:12" x14ac:dyDescent="0.3">
      <c r="A5787" s="77" t="s">
        <v>12335</v>
      </c>
      <c r="B5787" s="77" t="s">
        <v>12336</v>
      </c>
      <c r="C5787" s="77" t="s">
        <v>667</v>
      </c>
      <c r="D5787" s="79"/>
      <c r="F5787" s="77" t="s">
        <v>667</v>
      </c>
      <c r="G5787" s="77" t="s">
        <v>12335</v>
      </c>
      <c r="I5787"/>
      <c r="L5787" s="83"/>
    </row>
    <row r="5788" spans="1:12" x14ac:dyDescent="0.3">
      <c r="A5788" s="77" t="s">
        <v>12337</v>
      </c>
      <c r="B5788" s="77" t="s">
        <v>12338</v>
      </c>
      <c r="C5788" s="77" t="s">
        <v>925</v>
      </c>
      <c r="D5788" s="79"/>
      <c r="F5788" s="77" t="s">
        <v>925</v>
      </c>
      <c r="G5788" s="77" t="s">
        <v>12337</v>
      </c>
      <c r="I5788"/>
      <c r="L5788" s="83"/>
    </row>
    <row r="5789" spans="1:12" x14ac:dyDescent="0.3">
      <c r="A5789" s="77" t="s">
        <v>12339</v>
      </c>
      <c r="B5789" s="77" t="s">
        <v>12340</v>
      </c>
      <c r="C5789" s="77" t="s">
        <v>868</v>
      </c>
      <c r="D5789" s="79"/>
      <c r="F5789" s="77" t="s">
        <v>868</v>
      </c>
      <c r="G5789" s="77" t="s">
        <v>12339</v>
      </c>
      <c r="I5789"/>
      <c r="L5789" s="83"/>
    </row>
    <row r="5790" spans="1:12" x14ac:dyDescent="0.3">
      <c r="A5790" s="77" t="s">
        <v>12341</v>
      </c>
      <c r="B5790" s="77" t="s">
        <v>12342</v>
      </c>
      <c r="C5790" s="77" t="s">
        <v>674</v>
      </c>
      <c r="D5790" s="79"/>
      <c r="F5790" s="77" t="s">
        <v>674</v>
      </c>
      <c r="G5790" s="77" t="s">
        <v>12341</v>
      </c>
      <c r="I5790"/>
      <c r="L5790" s="83"/>
    </row>
    <row r="5791" spans="1:12" x14ac:dyDescent="0.3">
      <c r="A5791" s="77" t="s">
        <v>12343</v>
      </c>
      <c r="B5791" s="77" t="s">
        <v>12344</v>
      </c>
      <c r="C5791" s="77" t="s">
        <v>743</v>
      </c>
      <c r="D5791" s="79"/>
      <c r="F5791" s="77" t="s">
        <v>743</v>
      </c>
      <c r="G5791" s="77" t="s">
        <v>12343</v>
      </c>
      <c r="I5791"/>
      <c r="L5791" s="83"/>
    </row>
    <row r="5792" spans="1:12" x14ac:dyDescent="0.3">
      <c r="A5792" s="77" t="s">
        <v>12345</v>
      </c>
      <c r="B5792" s="77" t="s">
        <v>12346</v>
      </c>
      <c r="C5792" s="77" t="s">
        <v>754</v>
      </c>
      <c r="D5792" s="79"/>
      <c r="F5792" s="77" t="s">
        <v>754</v>
      </c>
      <c r="G5792" s="77" t="s">
        <v>12345</v>
      </c>
      <c r="I5792"/>
      <c r="L5792" s="83"/>
    </row>
    <row r="5793" spans="1:12" x14ac:dyDescent="0.3">
      <c r="A5793" s="77" t="s">
        <v>12347</v>
      </c>
      <c r="B5793" s="77" t="s">
        <v>12348</v>
      </c>
      <c r="C5793" s="77" t="s">
        <v>794</v>
      </c>
      <c r="D5793" s="79"/>
      <c r="F5793" s="77" t="s">
        <v>794</v>
      </c>
      <c r="G5793" s="77" t="s">
        <v>12347</v>
      </c>
      <c r="I5793"/>
      <c r="L5793" s="83"/>
    </row>
    <row r="5794" spans="1:12" x14ac:dyDescent="0.3">
      <c r="A5794" s="77" t="s">
        <v>12349</v>
      </c>
      <c r="B5794" s="77" t="s">
        <v>12350</v>
      </c>
      <c r="C5794" s="77" t="s">
        <v>850</v>
      </c>
      <c r="D5794" s="79"/>
      <c r="F5794" s="77" t="s">
        <v>850</v>
      </c>
      <c r="G5794" s="77" t="s">
        <v>12349</v>
      </c>
      <c r="I5794"/>
      <c r="L5794" s="83"/>
    </row>
    <row r="5795" spans="1:12" x14ac:dyDescent="0.3">
      <c r="A5795" s="77" t="s">
        <v>12351</v>
      </c>
      <c r="B5795" s="77" t="s">
        <v>12352</v>
      </c>
      <c r="C5795" s="77" t="s">
        <v>908</v>
      </c>
      <c r="D5795" s="79"/>
      <c r="F5795" s="77" t="s">
        <v>908</v>
      </c>
      <c r="G5795" s="77" t="s">
        <v>12351</v>
      </c>
      <c r="I5795"/>
      <c r="L5795" s="83"/>
    </row>
    <row r="5796" spans="1:12" x14ac:dyDescent="0.3">
      <c r="A5796" s="77" t="s">
        <v>12353</v>
      </c>
      <c r="B5796" s="77" t="s">
        <v>12354</v>
      </c>
      <c r="C5796" s="77" t="s">
        <v>893</v>
      </c>
      <c r="D5796" s="79"/>
      <c r="F5796" s="77" t="s">
        <v>893</v>
      </c>
      <c r="G5796" s="77" t="s">
        <v>12353</v>
      </c>
      <c r="I5796"/>
      <c r="L5796" s="83"/>
    </row>
    <row r="5797" spans="1:12" x14ac:dyDescent="0.3">
      <c r="A5797" s="77" t="s">
        <v>12355</v>
      </c>
      <c r="B5797" s="77" t="s">
        <v>12356</v>
      </c>
      <c r="C5797" s="77" t="s">
        <v>830</v>
      </c>
      <c r="D5797" s="79"/>
      <c r="F5797" s="77" t="s">
        <v>830</v>
      </c>
      <c r="G5797" s="77" t="s">
        <v>12355</v>
      </c>
      <c r="I5797"/>
      <c r="L5797" s="83"/>
    </row>
    <row r="5798" spans="1:12" x14ac:dyDescent="0.3">
      <c r="A5798" s="77" t="s">
        <v>12357</v>
      </c>
      <c r="B5798" s="77" t="s">
        <v>12358</v>
      </c>
      <c r="C5798" s="77" t="s">
        <v>695</v>
      </c>
      <c r="D5798" s="79"/>
      <c r="F5798" s="77" t="s">
        <v>695</v>
      </c>
      <c r="G5798" s="77" t="s">
        <v>12357</v>
      </c>
      <c r="I5798"/>
      <c r="L5798" s="83"/>
    </row>
    <row r="5799" spans="1:12" x14ac:dyDescent="0.3">
      <c r="A5799" s="77" t="s">
        <v>12359</v>
      </c>
      <c r="B5799" s="77" t="s">
        <v>12360</v>
      </c>
      <c r="C5799" s="77" t="s">
        <v>953</v>
      </c>
      <c r="D5799" s="79"/>
      <c r="F5799" s="77" t="s">
        <v>953</v>
      </c>
      <c r="G5799" s="77" t="s">
        <v>12359</v>
      </c>
      <c r="I5799"/>
      <c r="L5799" s="83"/>
    </row>
    <row r="5800" spans="1:12" x14ac:dyDescent="0.3">
      <c r="A5800" s="77" t="s">
        <v>12361</v>
      </c>
      <c r="B5800" s="77" t="s">
        <v>12362</v>
      </c>
      <c r="C5800" s="77" t="s">
        <v>770</v>
      </c>
      <c r="D5800" s="79"/>
      <c r="F5800" s="77" t="s">
        <v>770</v>
      </c>
      <c r="G5800" s="77" t="s">
        <v>12361</v>
      </c>
      <c r="I5800"/>
      <c r="L5800" s="83"/>
    </row>
    <row r="5801" spans="1:12" x14ac:dyDescent="0.3">
      <c r="A5801" s="77" t="s">
        <v>12363</v>
      </c>
      <c r="B5801" s="77" t="s">
        <v>12364</v>
      </c>
      <c r="C5801" s="77" t="s">
        <v>783</v>
      </c>
      <c r="D5801" s="79"/>
      <c r="F5801" s="77" t="s">
        <v>783</v>
      </c>
      <c r="G5801" s="77" t="s">
        <v>12363</v>
      </c>
      <c r="I5801"/>
      <c r="L5801" s="83"/>
    </row>
    <row r="5802" spans="1:12" x14ac:dyDescent="0.3">
      <c r="A5802" s="77" t="s">
        <v>12365</v>
      </c>
      <c r="B5802" s="77" t="s">
        <v>12366</v>
      </c>
      <c r="C5802" s="77" t="s">
        <v>846</v>
      </c>
      <c r="D5802" s="79"/>
      <c r="F5802" s="77" t="s">
        <v>846</v>
      </c>
      <c r="G5802" s="77" t="s">
        <v>12365</v>
      </c>
      <c r="I5802"/>
      <c r="L5802" s="83"/>
    </row>
    <row r="5803" spans="1:12" x14ac:dyDescent="0.3">
      <c r="A5803" s="77" t="s">
        <v>12367</v>
      </c>
      <c r="B5803" s="77" t="s">
        <v>12368</v>
      </c>
      <c r="C5803" s="77" t="s">
        <v>903</v>
      </c>
      <c r="D5803" s="79"/>
      <c r="F5803" s="77" t="s">
        <v>903</v>
      </c>
      <c r="G5803" s="77" t="s">
        <v>12367</v>
      </c>
      <c r="I5803"/>
      <c r="L5803" s="83"/>
    </row>
    <row r="5804" spans="1:12" x14ac:dyDescent="0.3">
      <c r="A5804" s="77" t="s">
        <v>12369</v>
      </c>
      <c r="B5804" s="77" t="s">
        <v>12370</v>
      </c>
      <c r="C5804" s="77" t="s">
        <v>903</v>
      </c>
      <c r="D5804" s="79"/>
      <c r="F5804" s="77" t="s">
        <v>903</v>
      </c>
      <c r="G5804" s="77" t="s">
        <v>12369</v>
      </c>
      <c r="I5804"/>
      <c r="L5804" s="83"/>
    </row>
    <row r="5805" spans="1:12" x14ac:dyDescent="0.3">
      <c r="A5805" s="77" t="s">
        <v>12371</v>
      </c>
      <c r="B5805" s="77" t="s">
        <v>12372</v>
      </c>
      <c r="C5805" s="77" t="s">
        <v>719</v>
      </c>
      <c r="D5805" s="79"/>
      <c r="F5805" s="77" t="s">
        <v>719</v>
      </c>
      <c r="G5805" s="77" t="s">
        <v>12371</v>
      </c>
      <c r="I5805"/>
      <c r="L5805" s="83"/>
    </row>
    <row r="5806" spans="1:12" x14ac:dyDescent="0.3">
      <c r="A5806" s="77" t="s">
        <v>12373</v>
      </c>
      <c r="B5806" s="77" t="s">
        <v>12374</v>
      </c>
      <c r="C5806" s="77" t="s">
        <v>809</v>
      </c>
      <c r="D5806" s="79"/>
      <c r="F5806" s="77" t="s">
        <v>809</v>
      </c>
      <c r="G5806" s="77" t="s">
        <v>12373</v>
      </c>
      <c r="I5806"/>
      <c r="L5806" s="83"/>
    </row>
    <row r="5807" spans="1:12" x14ac:dyDescent="0.3">
      <c r="A5807" s="77" t="s">
        <v>12375</v>
      </c>
      <c r="B5807" s="77" t="s">
        <v>12376</v>
      </c>
      <c r="C5807" s="77" t="s">
        <v>925</v>
      </c>
      <c r="D5807" s="79"/>
      <c r="F5807" s="77" t="s">
        <v>925</v>
      </c>
      <c r="G5807" s="77" t="s">
        <v>12375</v>
      </c>
      <c r="I5807"/>
      <c r="L5807" s="83"/>
    </row>
    <row r="5808" spans="1:12" x14ac:dyDescent="0.3">
      <c r="A5808" s="77" t="s">
        <v>12377</v>
      </c>
      <c r="B5808" s="77" t="s">
        <v>12378</v>
      </c>
      <c r="C5808" s="77" t="s">
        <v>729</v>
      </c>
      <c r="D5808" s="79"/>
      <c r="F5808" s="77" t="s">
        <v>729</v>
      </c>
      <c r="G5808" s="77" t="s">
        <v>12377</v>
      </c>
      <c r="I5808"/>
      <c r="L5808" s="83"/>
    </row>
    <row r="5809" spans="1:12" x14ac:dyDescent="0.3">
      <c r="A5809" s="77" t="s">
        <v>12379</v>
      </c>
      <c r="B5809" s="77" t="s">
        <v>12380</v>
      </c>
      <c r="C5809" s="77" t="s">
        <v>694</v>
      </c>
      <c r="D5809" s="79"/>
      <c r="F5809" s="77" t="s">
        <v>694</v>
      </c>
      <c r="G5809" s="77" t="s">
        <v>12379</v>
      </c>
      <c r="I5809"/>
      <c r="L5809" s="83"/>
    </row>
    <row r="5810" spans="1:12" x14ac:dyDescent="0.3">
      <c r="A5810" s="77" t="s">
        <v>12381</v>
      </c>
      <c r="B5810" s="77" t="s">
        <v>12382</v>
      </c>
      <c r="C5810" s="77" t="s">
        <v>694</v>
      </c>
      <c r="D5810" s="79"/>
      <c r="F5810" s="77" t="s">
        <v>694</v>
      </c>
      <c r="G5810" s="77" t="s">
        <v>12381</v>
      </c>
      <c r="I5810"/>
      <c r="L5810" s="83"/>
    </row>
    <row r="5811" spans="1:12" x14ac:dyDescent="0.3">
      <c r="A5811" s="77" t="s">
        <v>12383</v>
      </c>
      <c r="B5811" s="77" t="s">
        <v>12384</v>
      </c>
      <c r="C5811" s="77" t="s">
        <v>761</v>
      </c>
      <c r="D5811" s="79"/>
      <c r="F5811" s="77" t="s">
        <v>761</v>
      </c>
      <c r="G5811" s="77" t="s">
        <v>12383</v>
      </c>
      <c r="I5811"/>
      <c r="L5811" s="83"/>
    </row>
    <row r="5812" spans="1:12" x14ac:dyDescent="0.3">
      <c r="A5812" s="77" t="s">
        <v>12385</v>
      </c>
      <c r="B5812" s="77" t="s">
        <v>12386</v>
      </c>
      <c r="C5812" s="77" t="s">
        <v>733</v>
      </c>
      <c r="D5812" s="79"/>
      <c r="F5812" s="77" t="s">
        <v>733</v>
      </c>
      <c r="G5812" s="77" t="s">
        <v>12385</v>
      </c>
      <c r="I5812"/>
      <c r="L5812" s="83"/>
    </row>
    <row r="5813" spans="1:12" x14ac:dyDescent="0.3">
      <c r="A5813" s="77" t="s">
        <v>12387</v>
      </c>
      <c r="B5813" s="77" t="s">
        <v>12388</v>
      </c>
      <c r="C5813" s="77" t="s">
        <v>953</v>
      </c>
      <c r="D5813" s="79"/>
      <c r="F5813" s="77" t="s">
        <v>953</v>
      </c>
      <c r="G5813" s="77" t="s">
        <v>12387</v>
      </c>
      <c r="I5813"/>
      <c r="L5813" s="83"/>
    </row>
    <row r="5814" spans="1:12" x14ac:dyDescent="0.3">
      <c r="A5814" s="77" t="s">
        <v>12389</v>
      </c>
      <c r="B5814" s="77" t="s">
        <v>12390</v>
      </c>
      <c r="C5814" s="77" t="s">
        <v>694</v>
      </c>
      <c r="D5814" s="79"/>
      <c r="F5814" s="77" t="s">
        <v>694</v>
      </c>
      <c r="G5814" s="77" t="s">
        <v>12389</v>
      </c>
      <c r="I5814"/>
      <c r="L5814" s="83"/>
    </row>
    <row r="5815" spans="1:12" x14ac:dyDescent="0.3">
      <c r="A5815" s="77" t="s">
        <v>12391</v>
      </c>
      <c r="B5815" s="77" t="s">
        <v>12392</v>
      </c>
      <c r="C5815" s="77" t="s">
        <v>925</v>
      </c>
      <c r="D5815" s="79"/>
      <c r="F5815" s="77" t="s">
        <v>925</v>
      </c>
      <c r="G5815" s="77" t="s">
        <v>12391</v>
      </c>
      <c r="I5815"/>
      <c r="L5815" s="83"/>
    </row>
    <row r="5816" spans="1:12" x14ac:dyDescent="0.3">
      <c r="A5816" s="77" t="s">
        <v>12393</v>
      </c>
      <c r="B5816" s="77" t="s">
        <v>12394</v>
      </c>
      <c r="C5816" s="77" t="s">
        <v>925</v>
      </c>
      <c r="D5816" s="79"/>
      <c r="F5816" s="77" t="s">
        <v>925</v>
      </c>
      <c r="G5816" s="77" t="s">
        <v>12393</v>
      </c>
      <c r="I5816"/>
      <c r="L5816" s="83"/>
    </row>
    <row r="5817" spans="1:12" x14ac:dyDescent="0.3">
      <c r="A5817" s="77" t="s">
        <v>12395</v>
      </c>
      <c r="B5817" s="77" t="s">
        <v>12396</v>
      </c>
      <c r="C5817" s="77" t="s">
        <v>749</v>
      </c>
      <c r="D5817" s="79"/>
      <c r="F5817" s="77" t="s">
        <v>749</v>
      </c>
      <c r="G5817" s="77" t="s">
        <v>12395</v>
      </c>
      <c r="I5817"/>
      <c r="L5817" s="83"/>
    </row>
    <row r="5818" spans="1:12" x14ac:dyDescent="0.3">
      <c r="A5818" s="77" t="s">
        <v>12397</v>
      </c>
      <c r="B5818" s="77" t="s">
        <v>12398</v>
      </c>
      <c r="C5818" s="77" t="s">
        <v>893</v>
      </c>
      <c r="D5818" s="79"/>
      <c r="F5818" s="77" t="s">
        <v>893</v>
      </c>
      <c r="G5818" s="77" t="s">
        <v>12397</v>
      </c>
      <c r="I5818"/>
      <c r="L5818" s="83"/>
    </row>
    <row r="5819" spans="1:12" x14ac:dyDescent="0.3">
      <c r="A5819" s="77" t="s">
        <v>12399</v>
      </c>
      <c r="B5819" s="77" t="s">
        <v>12400</v>
      </c>
      <c r="C5819" s="77" t="s">
        <v>714</v>
      </c>
      <c r="D5819" s="79"/>
      <c r="F5819" s="77" t="s">
        <v>714</v>
      </c>
      <c r="G5819" s="77" t="s">
        <v>12399</v>
      </c>
      <c r="I5819"/>
      <c r="L5819" s="83"/>
    </row>
    <row r="5820" spans="1:12" x14ac:dyDescent="0.3">
      <c r="A5820" s="77" t="s">
        <v>12401</v>
      </c>
      <c r="B5820" s="77" t="s">
        <v>12402</v>
      </c>
      <c r="C5820" s="77" t="s">
        <v>830</v>
      </c>
      <c r="D5820" s="79"/>
      <c r="F5820" s="77" t="s">
        <v>830</v>
      </c>
      <c r="G5820" s="77" t="s">
        <v>12401</v>
      </c>
      <c r="I5820"/>
      <c r="L5820" s="83"/>
    </row>
    <row r="5821" spans="1:12" x14ac:dyDescent="0.3">
      <c r="A5821" s="77" t="s">
        <v>12403</v>
      </c>
      <c r="B5821" s="77" t="s">
        <v>12404</v>
      </c>
      <c r="C5821" s="77" t="s">
        <v>671</v>
      </c>
      <c r="D5821" s="79"/>
      <c r="F5821" s="77" t="s">
        <v>671</v>
      </c>
      <c r="G5821" s="77" t="s">
        <v>12403</v>
      </c>
      <c r="I5821"/>
      <c r="L5821" s="83"/>
    </row>
    <row r="5822" spans="1:12" x14ac:dyDescent="0.3">
      <c r="A5822" s="77" t="s">
        <v>12405</v>
      </c>
      <c r="B5822" s="77" t="s">
        <v>12406</v>
      </c>
      <c r="C5822" s="77" t="s">
        <v>953</v>
      </c>
      <c r="D5822" s="79"/>
      <c r="F5822" s="77" t="s">
        <v>953</v>
      </c>
      <c r="G5822" s="77" t="s">
        <v>12405</v>
      </c>
      <c r="I5822"/>
      <c r="L5822" s="83"/>
    </row>
    <row r="5823" spans="1:12" x14ac:dyDescent="0.3">
      <c r="A5823" s="77" t="s">
        <v>12407</v>
      </c>
      <c r="B5823" s="77" t="s">
        <v>12408</v>
      </c>
      <c r="C5823" s="77" t="s">
        <v>940</v>
      </c>
      <c r="D5823" s="79"/>
      <c r="F5823" s="77" t="s">
        <v>940</v>
      </c>
      <c r="G5823" s="77" t="s">
        <v>12407</v>
      </c>
      <c r="I5823"/>
      <c r="L5823" s="83"/>
    </row>
    <row r="5824" spans="1:12" x14ac:dyDescent="0.3">
      <c r="A5824" s="77" t="s">
        <v>12409</v>
      </c>
      <c r="B5824" s="77" t="s">
        <v>12410</v>
      </c>
      <c r="C5824" s="77" t="s">
        <v>674</v>
      </c>
      <c r="D5824" s="79"/>
      <c r="F5824" s="77" t="s">
        <v>674</v>
      </c>
      <c r="G5824" s="77" t="s">
        <v>12409</v>
      </c>
      <c r="I5824"/>
      <c r="L5824" s="83"/>
    </row>
    <row r="5825" spans="1:12" x14ac:dyDescent="0.3">
      <c r="A5825" s="77" t="s">
        <v>12411</v>
      </c>
      <c r="B5825" s="77" t="s">
        <v>12412</v>
      </c>
      <c r="C5825" s="77" t="s">
        <v>729</v>
      </c>
      <c r="D5825" s="79"/>
      <c r="F5825" s="77" t="s">
        <v>729</v>
      </c>
      <c r="G5825" s="77" t="s">
        <v>12411</v>
      </c>
      <c r="I5825"/>
      <c r="L5825" s="83"/>
    </row>
    <row r="5826" spans="1:12" x14ac:dyDescent="0.3">
      <c r="A5826" s="77" t="s">
        <v>12413</v>
      </c>
      <c r="B5826" s="77" t="s">
        <v>12414</v>
      </c>
      <c r="C5826" s="77" t="s">
        <v>804</v>
      </c>
      <c r="D5826" s="79"/>
      <c r="F5826" s="77" t="s">
        <v>804</v>
      </c>
      <c r="G5826" s="77" t="s">
        <v>12413</v>
      </c>
      <c r="I5826"/>
      <c r="L5826" s="83"/>
    </row>
    <row r="5827" spans="1:12" x14ac:dyDescent="0.3">
      <c r="A5827" s="77" t="s">
        <v>12415</v>
      </c>
      <c r="B5827" s="77" t="s">
        <v>12416</v>
      </c>
      <c r="C5827" s="77" t="s">
        <v>794</v>
      </c>
      <c r="D5827" s="79"/>
      <c r="F5827" s="77" t="s">
        <v>794</v>
      </c>
      <c r="G5827" s="77" t="s">
        <v>12415</v>
      </c>
      <c r="I5827"/>
      <c r="L5827" s="83"/>
    </row>
    <row r="5828" spans="1:12" x14ac:dyDescent="0.3">
      <c r="A5828" s="77" t="s">
        <v>12417</v>
      </c>
      <c r="B5828" s="77" t="s">
        <v>12418</v>
      </c>
      <c r="C5828" s="77" t="s">
        <v>679</v>
      </c>
      <c r="D5828" s="79"/>
      <c r="F5828" s="77" t="s">
        <v>679</v>
      </c>
      <c r="G5828" s="77" t="s">
        <v>12417</v>
      </c>
      <c r="I5828"/>
      <c r="L5828" s="83"/>
    </row>
    <row r="5829" spans="1:12" x14ac:dyDescent="0.3">
      <c r="A5829" s="77" t="s">
        <v>12419</v>
      </c>
      <c r="B5829" s="77" t="s">
        <v>12420</v>
      </c>
      <c r="C5829" s="77" t="s">
        <v>679</v>
      </c>
      <c r="D5829" s="79"/>
      <c r="F5829" s="77" t="s">
        <v>679</v>
      </c>
      <c r="G5829" s="77" t="s">
        <v>12419</v>
      </c>
      <c r="I5829"/>
      <c r="L5829" s="83"/>
    </row>
    <row r="5830" spans="1:12" x14ac:dyDescent="0.3">
      <c r="A5830" s="77" t="s">
        <v>12421</v>
      </c>
      <c r="B5830" s="77" t="s">
        <v>12422</v>
      </c>
      <c r="C5830" s="77" t="s">
        <v>694</v>
      </c>
      <c r="D5830" s="79"/>
      <c r="F5830" s="77" t="s">
        <v>694</v>
      </c>
      <c r="G5830" s="77" t="s">
        <v>12421</v>
      </c>
      <c r="I5830"/>
      <c r="L5830" s="83"/>
    </row>
    <row r="5831" spans="1:12" x14ac:dyDescent="0.3">
      <c r="A5831" s="77" t="s">
        <v>12423</v>
      </c>
      <c r="B5831" s="77" t="s">
        <v>12424</v>
      </c>
      <c r="C5831" s="77" t="s">
        <v>846</v>
      </c>
      <c r="D5831" s="79"/>
      <c r="F5831" s="77" t="s">
        <v>846</v>
      </c>
      <c r="G5831" s="77" t="s">
        <v>12423</v>
      </c>
      <c r="I5831"/>
      <c r="L5831" s="83"/>
    </row>
    <row r="5832" spans="1:12" x14ac:dyDescent="0.3">
      <c r="A5832" s="77" t="s">
        <v>12425</v>
      </c>
      <c r="B5832" s="77" t="s">
        <v>12426</v>
      </c>
      <c r="C5832" s="77" t="s">
        <v>931</v>
      </c>
      <c r="D5832" s="79"/>
      <c r="F5832" s="77" t="s">
        <v>931</v>
      </c>
      <c r="G5832" s="77" t="s">
        <v>12425</v>
      </c>
      <c r="I5832"/>
      <c r="L5832" s="83"/>
    </row>
    <row r="5833" spans="1:12" x14ac:dyDescent="0.3">
      <c r="A5833" s="77" t="s">
        <v>12427</v>
      </c>
      <c r="B5833" s="77" t="s">
        <v>12428</v>
      </c>
      <c r="C5833" s="77" t="s">
        <v>840</v>
      </c>
      <c r="D5833" s="79"/>
      <c r="F5833" s="77" t="s">
        <v>840</v>
      </c>
      <c r="G5833" s="77" t="s">
        <v>12427</v>
      </c>
      <c r="I5833"/>
      <c r="L5833" s="83"/>
    </row>
    <row r="5834" spans="1:12" x14ac:dyDescent="0.3">
      <c r="A5834" s="77" t="s">
        <v>12429</v>
      </c>
      <c r="B5834" s="77" t="s">
        <v>12430</v>
      </c>
      <c r="C5834" s="77" t="s">
        <v>743</v>
      </c>
      <c r="D5834" s="79"/>
      <c r="F5834" s="77" t="s">
        <v>743</v>
      </c>
      <c r="G5834" s="77" t="s">
        <v>12429</v>
      </c>
      <c r="I5834"/>
      <c r="L5834" s="83"/>
    </row>
    <row r="5835" spans="1:12" x14ac:dyDescent="0.3">
      <c r="A5835" s="77" t="s">
        <v>12431</v>
      </c>
      <c r="B5835" s="77" t="s">
        <v>12432</v>
      </c>
      <c r="C5835" s="77" t="s">
        <v>667</v>
      </c>
      <c r="D5835" s="79"/>
      <c r="F5835" s="77" t="s">
        <v>667</v>
      </c>
      <c r="G5835" s="77" t="s">
        <v>12431</v>
      </c>
      <c r="I5835"/>
      <c r="L5835" s="83"/>
    </row>
    <row r="5836" spans="1:12" x14ac:dyDescent="0.3">
      <c r="A5836" s="77" t="s">
        <v>12433</v>
      </c>
      <c r="B5836" s="77" t="s">
        <v>12434</v>
      </c>
      <c r="C5836" s="77" t="s">
        <v>868</v>
      </c>
      <c r="D5836" s="79"/>
      <c r="F5836" s="77" t="s">
        <v>868</v>
      </c>
      <c r="G5836" s="77" t="s">
        <v>12433</v>
      </c>
      <c r="I5836"/>
      <c r="L5836" s="83"/>
    </row>
    <row r="5837" spans="1:12" x14ac:dyDescent="0.3">
      <c r="A5837" s="77" t="s">
        <v>12435</v>
      </c>
      <c r="B5837" s="77" t="s">
        <v>12436</v>
      </c>
      <c r="C5837" s="77" t="s">
        <v>767</v>
      </c>
      <c r="D5837" s="79"/>
      <c r="F5837" s="77" t="s">
        <v>767</v>
      </c>
      <c r="G5837" s="77" t="s">
        <v>12435</v>
      </c>
      <c r="I5837"/>
      <c r="L5837" s="83"/>
    </row>
    <row r="5838" spans="1:12" x14ac:dyDescent="0.3">
      <c r="A5838" s="77" t="s">
        <v>12437</v>
      </c>
      <c r="B5838" s="77" t="s">
        <v>12438</v>
      </c>
      <c r="C5838" s="77" t="s">
        <v>671</v>
      </c>
      <c r="D5838" s="79"/>
      <c r="F5838" s="77" t="s">
        <v>671</v>
      </c>
      <c r="G5838" s="77" t="s">
        <v>12437</v>
      </c>
      <c r="I5838"/>
      <c r="L5838" s="83"/>
    </row>
    <row r="5839" spans="1:12" x14ac:dyDescent="0.3">
      <c r="A5839" s="77" t="s">
        <v>12439</v>
      </c>
      <c r="B5839" s="77" t="s">
        <v>12440</v>
      </c>
      <c r="C5839" s="77" t="s">
        <v>740</v>
      </c>
      <c r="D5839" s="79"/>
      <c r="F5839" s="77" t="s">
        <v>740</v>
      </c>
      <c r="G5839" s="77" t="s">
        <v>12439</v>
      </c>
      <c r="I5839"/>
      <c r="L5839" s="83"/>
    </row>
    <row r="5840" spans="1:12" x14ac:dyDescent="0.3">
      <c r="A5840" s="77" t="s">
        <v>12441</v>
      </c>
      <c r="B5840" s="77" t="s">
        <v>12442</v>
      </c>
      <c r="C5840" s="77" t="s">
        <v>773</v>
      </c>
      <c r="D5840" s="79"/>
      <c r="F5840" s="77" t="s">
        <v>773</v>
      </c>
      <c r="G5840" s="77" t="s">
        <v>12441</v>
      </c>
      <c r="I5840"/>
      <c r="L5840" s="83"/>
    </row>
    <row r="5841" spans="1:12" x14ac:dyDescent="0.3">
      <c r="A5841" s="77" t="s">
        <v>12443</v>
      </c>
      <c r="B5841" s="77" t="s">
        <v>12444</v>
      </c>
      <c r="C5841" s="77" t="s">
        <v>794</v>
      </c>
      <c r="D5841" s="79"/>
      <c r="F5841" s="77" t="s">
        <v>794</v>
      </c>
      <c r="G5841" s="77" t="s">
        <v>12443</v>
      </c>
      <c r="I5841"/>
      <c r="L5841" s="83"/>
    </row>
    <row r="5842" spans="1:12" x14ac:dyDescent="0.3">
      <c r="A5842" s="77" t="s">
        <v>12445</v>
      </c>
      <c r="B5842" s="77" t="s">
        <v>12446</v>
      </c>
      <c r="C5842" s="77" t="s">
        <v>758</v>
      </c>
      <c r="D5842" s="79"/>
      <c r="F5842" s="77" t="s">
        <v>758</v>
      </c>
      <c r="G5842" s="77" t="s">
        <v>12445</v>
      </c>
      <c r="I5842"/>
      <c r="L5842" s="83"/>
    </row>
    <row r="5843" spans="1:12" x14ac:dyDescent="0.3">
      <c r="A5843" s="77" t="s">
        <v>12447</v>
      </c>
      <c r="B5843" s="77" t="s">
        <v>12448</v>
      </c>
      <c r="C5843" s="77" t="s">
        <v>732</v>
      </c>
      <c r="D5843" s="79"/>
      <c r="F5843" s="77" t="s">
        <v>732</v>
      </c>
      <c r="G5843" s="77" t="s">
        <v>12447</v>
      </c>
      <c r="I5843"/>
      <c r="L5843" s="83"/>
    </row>
    <row r="5844" spans="1:12" x14ac:dyDescent="0.3">
      <c r="A5844" s="77" t="s">
        <v>12449</v>
      </c>
      <c r="B5844" s="77" t="s">
        <v>12450</v>
      </c>
      <c r="C5844" s="77" t="s">
        <v>953</v>
      </c>
      <c r="D5844" s="79"/>
      <c r="F5844" s="77" t="s">
        <v>953</v>
      </c>
      <c r="G5844" s="77" t="s">
        <v>12449</v>
      </c>
      <c r="I5844"/>
      <c r="L5844" s="83"/>
    </row>
    <row r="5845" spans="1:12" x14ac:dyDescent="0.3">
      <c r="A5845" s="77" t="s">
        <v>12451</v>
      </c>
      <c r="B5845" s="77" t="s">
        <v>12452</v>
      </c>
      <c r="C5845" s="77" t="s">
        <v>749</v>
      </c>
      <c r="D5845" s="79"/>
      <c r="F5845" s="77" t="s">
        <v>749</v>
      </c>
      <c r="G5845" s="77" t="s">
        <v>12451</v>
      </c>
      <c r="I5845"/>
      <c r="L5845" s="83"/>
    </row>
    <row r="5846" spans="1:12" x14ac:dyDescent="0.3">
      <c r="A5846" s="77" t="s">
        <v>12453</v>
      </c>
      <c r="B5846" s="77" t="s">
        <v>12454</v>
      </c>
      <c r="C5846" s="77" t="s">
        <v>725</v>
      </c>
      <c r="D5846" s="79"/>
      <c r="F5846" s="77" t="s">
        <v>725</v>
      </c>
      <c r="G5846" s="77" t="s">
        <v>12453</v>
      </c>
      <c r="I5846"/>
      <c r="L5846" s="83"/>
    </row>
    <row r="5847" spans="1:12" x14ac:dyDescent="0.3">
      <c r="A5847" s="77" t="s">
        <v>12455</v>
      </c>
      <c r="B5847" s="77" t="s">
        <v>12456</v>
      </c>
      <c r="C5847" s="77" t="s">
        <v>797</v>
      </c>
      <c r="D5847" s="79"/>
      <c r="F5847" s="77" t="s">
        <v>797</v>
      </c>
      <c r="G5847" s="77" t="s">
        <v>12455</v>
      </c>
      <c r="I5847"/>
      <c r="L5847" s="83"/>
    </row>
    <row r="5848" spans="1:12" x14ac:dyDescent="0.3">
      <c r="A5848" s="77" t="s">
        <v>12457</v>
      </c>
      <c r="B5848" s="77" t="s">
        <v>12458</v>
      </c>
      <c r="C5848" s="77" t="s">
        <v>733</v>
      </c>
      <c r="D5848" s="79"/>
      <c r="F5848" s="77" t="s">
        <v>733</v>
      </c>
      <c r="G5848" s="77" t="s">
        <v>12457</v>
      </c>
      <c r="I5848"/>
      <c r="L5848" s="83"/>
    </row>
    <row r="5849" spans="1:12" x14ac:dyDescent="0.3">
      <c r="A5849" s="77" t="s">
        <v>12459</v>
      </c>
      <c r="B5849" s="77" t="s">
        <v>12460</v>
      </c>
      <c r="C5849" s="77" t="s">
        <v>714</v>
      </c>
      <c r="D5849" s="79"/>
      <c r="F5849" s="77" t="s">
        <v>714</v>
      </c>
      <c r="G5849" s="77" t="s">
        <v>12459</v>
      </c>
      <c r="I5849"/>
      <c r="L5849" s="83"/>
    </row>
    <row r="5850" spans="1:12" x14ac:dyDescent="0.3">
      <c r="A5850" s="77" t="s">
        <v>12461</v>
      </c>
      <c r="B5850" s="77" t="s">
        <v>12462</v>
      </c>
      <c r="C5850" s="77" t="s">
        <v>840</v>
      </c>
      <c r="D5850" s="79"/>
      <c r="F5850" s="77" t="s">
        <v>840</v>
      </c>
      <c r="G5850" s="77" t="s">
        <v>12461</v>
      </c>
      <c r="I5850"/>
      <c r="L5850" s="83"/>
    </row>
    <row r="5851" spans="1:12" x14ac:dyDescent="0.3">
      <c r="A5851" s="77" t="s">
        <v>12463</v>
      </c>
      <c r="B5851" s="77" t="s">
        <v>12464</v>
      </c>
      <c r="C5851" s="77" t="s">
        <v>710</v>
      </c>
      <c r="D5851" s="79"/>
      <c r="F5851" s="77" t="s">
        <v>710</v>
      </c>
      <c r="G5851" s="77" t="s">
        <v>12463</v>
      </c>
      <c r="I5851"/>
      <c r="L5851" s="83"/>
    </row>
    <row r="5852" spans="1:12" x14ac:dyDescent="0.3">
      <c r="A5852" s="77" t="s">
        <v>12465</v>
      </c>
      <c r="B5852" s="77" t="s">
        <v>12466</v>
      </c>
      <c r="C5852" s="77" t="s">
        <v>783</v>
      </c>
      <c r="D5852" s="79"/>
      <c r="F5852" s="77" t="s">
        <v>783</v>
      </c>
      <c r="G5852" s="77" t="s">
        <v>12465</v>
      </c>
      <c r="I5852"/>
      <c r="L5852" s="83"/>
    </row>
    <row r="5853" spans="1:12" x14ac:dyDescent="0.3">
      <c r="A5853" s="77" t="s">
        <v>12467</v>
      </c>
      <c r="B5853" s="77" t="s">
        <v>12468</v>
      </c>
      <c r="C5853" s="77" t="s">
        <v>925</v>
      </c>
      <c r="D5853" s="79"/>
      <c r="F5853" s="77" t="s">
        <v>925</v>
      </c>
      <c r="G5853" s="77" t="s">
        <v>12467</v>
      </c>
      <c r="I5853"/>
      <c r="L5853" s="83"/>
    </row>
    <row r="5854" spans="1:12" x14ac:dyDescent="0.3">
      <c r="A5854" s="77" t="s">
        <v>12469</v>
      </c>
      <c r="B5854" s="77" t="s">
        <v>12470</v>
      </c>
      <c r="C5854" s="77" t="s">
        <v>960</v>
      </c>
      <c r="D5854" s="79"/>
      <c r="F5854" s="77" t="s">
        <v>960</v>
      </c>
      <c r="G5854" s="77" t="s">
        <v>12469</v>
      </c>
      <c r="I5854"/>
      <c r="L5854" s="83"/>
    </row>
    <row r="5855" spans="1:12" x14ac:dyDescent="0.3">
      <c r="A5855" s="77" t="s">
        <v>12471</v>
      </c>
      <c r="B5855" s="77" t="s">
        <v>12472</v>
      </c>
      <c r="C5855" s="77" t="s">
        <v>960</v>
      </c>
      <c r="D5855" s="79"/>
      <c r="F5855" s="77" t="s">
        <v>960</v>
      </c>
      <c r="G5855" s="77" t="s">
        <v>12471</v>
      </c>
      <c r="I5855"/>
      <c r="L5855" s="83"/>
    </row>
    <row r="5856" spans="1:12" x14ac:dyDescent="0.3">
      <c r="A5856" s="77" t="s">
        <v>12473</v>
      </c>
      <c r="B5856" s="77" t="s">
        <v>12474</v>
      </c>
      <c r="C5856" s="77" t="s">
        <v>960</v>
      </c>
      <c r="D5856" s="79"/>
      <c r="F5856" s="77" t="s">
        <v>960</v>
      </c>
      <c r="G5856" s="77" t="s">
        <v>12473</v>
      </c>
      <c r="I5856"/>
      <c r="L5856" s="83"/>
    </row>
    <row r="5857" spans="1:12" x14ac:dyDescent="0.3">
      <c r="A5857" s="77" t="s">
        <v>12475</v>
      </c>
      <c r="B5857" s="77" t="s">
        <v>12476</v>
      </c>
      <c r="C5857" s="77" t="s">
        <v>773</v>
      </c>
      <c r="D5857" s="79"/>
      <c r="F5857" s="77" t="s">
        <v>773</v>
      </c>
      <c r="G5857" s="77" t="s">
        <v>12475</v>
      </c>
      <c r="I5857"/>
      <c r="L5857" s="83"/>
    </row>
    <row r="5858" spans="1:12" x14ac:dyDescent="0.3">
      <c r="A5858" s="77" t="s">
        <v>12477</v>
      </c>
      <c r="B5858" s="77" t="s">
        <v>12478</v>
      </c>
      <c r="C5858" s="77" t="s">
        <v>733</v>
      </c>
      <c r="D5858" s="79"/>
      <c r="F5858" s="77" t="s">
        <v>733</v>
      </c>
      <c r="G5858" s="77" t="s">
        <v>12477</v>
      </c>
      <c r="I5858"/>
      <c r="L5858" s="83"/>
    </row>
    <row r="5859" spans="1:12" x14ac:dyDescent="0.3">
      <c r="A5859" s="77" t="s">
        <v>12479</v>
      </c>
      <c r="B5859" s="77" t="s">
        <v>12480</v>
      </c>
      <c r="C5859" s="77" t="s">
        <v>812</v>
      </c>
      <c r="D5859" s="79"/>
      <c r="F5859" s="77" t="s">
        <v>812</v>
      </c>
      <c r="G5859" s="77" t="s">
        <v>12479</v>
      </c>
      <c r="I5859"/>
      <c r="L5859" s="83"/>
    </row>
    <row r="5860" spans="1:12" x14ac:dyDescent="0.3">
      <c r="A5860" s="77" t="s">
        <v>12481</v>
      </c>
      <c r="B5860" s="77" t="s">
        <v>12482</v>
      </c>
      <c r="C5860" s="77" t="s">
        <v>812</v>
      </c>
      <c r="D5860" s="79"/>
      <c r="F5860" s="77" t="s">
        <v>812</v>
      </c>
      <c r="G5860" s="77" t="s">
        <v>12481</v>
      </c>
      <c r="I5860"/>
      <c r="L5860" s="83"/>
    </row>
    <row r="5861" spans="1:12" x14ac:dyDescent="0.3">
      <c r="A5861" s="77" t="s">
        <v>12483</v>
      </c>
      <c r="B5861" s="77" t="s">
        <v>12484</v>
      </c>
      <c r="C5861" s="77" t="s">
        <v>903</v>
      </c>
      <c r="D5861" s="79"/>
      <c r="F5861" s="77" t="s">
        <v>903</v>
      </c>
      <c r="G5861" s="77" t="s">
        <v>12483</v>
      </c>
      <c r="I5861"/>
      <c r="L5861" s="83"/>
    </row>
    <row r="5862" spans="1:12" x14ac:dyDescent="0.3">
      <c r="A5862" s="77" t="s">
        <v>12485</v>
      </c>
      <c r="B5862" s="77" t="s">
        <v>12486</v>
      </c>
      <c r="C5862" s="77" t="s">
        <v>840</v>
      </c>
      <c r="D5862" s="79"/>
      <c r="F5862" s="77" t="s">
        <v>840</v>
      </c>
      <c r="G5862" s="77" t="s">
        <v>12485</v>
      </c>
      <c r="I5862"/>
      <c r="L5862" s="83"/>
    </row>
    <row r="5863" spans="1:12" x14ac:dyDescent="0.3">
      <c r="A5863" s="77" t="s">
        <v>12487</v>
      </c>
      <c r="B5863" s="77" t="s">
        <v>12488</v>
      </c>
      <c r="C5863" s="77" t="s">
        <v>682</v>
      </c>
      <c r="D5863" s="79"/>
      <c r="F5863" s="77" t="s">
        <v>682</v>
      </c>
      <c r="G5863" s="77" t="s">
        <v>12487</v>
      </c>
      <c r="I5863"/>
      <c r="L5863" s="83"/>
    </row>
    <row r="5864" spans="1:12" x14ac:dyDescent="0.3">
      <c r="A5864" s="77" t="s">
        <v>12489</v>
      </c>
      <c r="B5864" s="77" t="s">
        <v>12490</v>
      </c>
      <c r="C5864" s="77" t="s">
        <v>898</v>
      </c>
      <c r="D5864" s="79"/>
      <c r="F5864" s="77" t="s">
        <v>898</v>
      </c>
      <c r="G5864" s="77" t="s">
        <v>12489</v>
      </c>
      <c r="I5864"/>
      <c r="L5864" s="83"/>
    </row>
    <row r="5865" spans="1:12" x14ac:dyDescent="0.3">
      <c r="A5865" s="77" t="s">
        <v>12491</v>
      </c>
      <c r="B5865" s="77" t="s">
        <v>12492</v>
      </c>
      <c r="C5865" s="77" t="s">
        <v>833</v>
      </c>
      <c r="D5865" s="79"/>
      <c r="F5865" s="77" t="s">
        <v>833</v>
      </c>
      <c r="G5865" s="77" t="s">
        <v>12491</v>
      </c>
      <c r="I5865"/>
      <c r="L5865" s="83"/>
    </row>
    <row r="5866" spans="1:12" x14ac:dyDescent="0.3">
      <c r="A5866" s="77" t="s">
        <v>12493</v>
      </c>
      <c r="B5866" s="77" t="s">
        <v>12494</v>
      </c>
      <c r="C5866" s="77" t="s">
        <v>922</v>
      </c>
      <c r="D5866" s="79"/>
      <c r="F5866" s="77" t="s">
        <v>922</v>
      </c>
      <c r="G5866" s="77" t="s">
        <v>12493</v>
      </c>
      <c r="I5866"/>
      <c r="L5866" s="83"/>
    </row>
    <row r="5867" spans="1:12" x14ac:dyDescent="0.3">
      <c r="A5867" s="77" t="s">
        <v>12495</v>
      </c>
      <c r="B5867" s="77" t="s">
        <v>12496</v>
      </c>
      <c r="C5867" s="77" t="s">
        <v>702</v>
      </c>
      <c r="D5867" s="79"/>
      <c r="F5867" s="77" t="s">
        <v>702</v>
      </c>
      <c r="G5867" s="77" t="s">
        <v>12495</v>
      </c>
      <c r="I5867"/>
      <c r="L5867" s="83"/>
    </row>
    <row r="5868" spans="1:12" x14ac:dyDescent="0.3">
      <c r="A5868" s="77" t="s">
        <v>12497</v>
      </c>
      <c r="B5868" s="77" t="s">
        <v>12498</v>
      </c>
      <c r="C5868" s="77" t="s">
        <v>740</v>
      </c>
      <c r="D5868" s="79"/>
      <c r="F5868" s="77" t="s">
        <v>740</v>
      </c>
      <c r="G5868" s="77" t="s">
        <v>12497</v>
      </c>
      <c r="I5868"/>
      <c r="L5868" s="83"/>
    </row>
    <row r="5869" spans="1:12" x14ac:dyDescent="0.3">
      <c r="A5869" s="77" t="s">
        <v>12499</v>
      </c>
      <c r="B5869" s="77" t="s">
        <v>12500</v>
      </c>
      <c r="C5869" s="77" t="s">
        <v>746</v>
      </c>
      <c r="D5869" s="79"/>
      <c r="F5869" s="77" t="s">
        <v>746</v>
      </c>
      <c r="G5869" s="77" t="s">
        <v>12499</v>
      </c>
      <c r="I5869"/>
      <c r="L5869" s="83"/>
    </row>
    <row r="5870" spans="1:12" x14ac:dyDescent="0.3">
      <c r="A5870" s="77" t="s">
        <v>12501</v>
      </c>
      <c r="B5870" s="77" t="s">
        <v>12502</v>
      </c>
      <c r="C5870" s="77" t="s">
        <v>740</v>
      </c>
      <c r="D5870" s="79"/>
      <c r="F5870" s="77" t="s">
        <v>740</v>
      </c>
      <c r="G5870" s="77" t="s">
        <v>12501</v>
      </c>
      <c r="I5870"/>
      <c r="L5870" s="83"/>
    </row>
    <row r="5871" spans="1:12" x14ac:dyDescent="0.3">
      <c r="A5871" s="77" t="s">
        <v>12503</v>
      </c>
      <c r="B5871" s="77" t="s">
        <v>12504</v>
      </c>
      <c r="C5871" s="77" t="s">
        <v>702</v>
      </c>
      <c r="D5871" s="79"/>
      <c r="F5871" s="77" t="s">
        <v>702</v>
      </c>
      <c r="G5871" s="77" t="s">
        <v>12503</v>
      </c>
      <c r="I5871"/>
      <c r="L5871" s="83"/>
    </row>
    <row r="5872" spans="1:12" x14ac:dyDescent="0.3">
      <c r="A5872" s="77" t="s">
        <v>12505</v>
      </c>
      <c r="B5872" s="77" t="s">
        <v>12506</v>
      </c>
      <c r="C5872" s="77" t="s">
        <v>740</v>
      </c>
      <c r="D5872" s="79"/>
      <c r="F5872" s="77" t="s">
        <v>740</v>
      </c>
      <c r="G5872" s="77" t="s">
        <v>12505</v>
      </c>
      <c r="I5872"/>
      <c r="L5872" s="83"/>
    </row>
    <row r="5873" spans="1:12" x14ac:dyDescent="0.3">
      <c r="A5873" s="77" t="s">
        <v>12507</v>
      </c>
      <c r="B5873" s="77" t="s">
        <v>12508</v>
      </c>
      <c r="C5873" s="77" t="s">
        <v>758</v>
      </c>
      <c r="D5873" s="79"/>
      <c r="F5873" s="77" t="s">
        <v>758</v>
      </c>
      <c r="G5873" s="77" t="s">
        <v>12507</v>
      </c>
      <c r="I5873"/>
      <c r="L5873" s="83"/>
    </row>
    <row r="5874" spans="1:12" x14ac:dyDescent="0.3">
      <c r="A5874" s="77" t="s">
        <v>12509</v>
      </c>
      <c r="B5874" s="77" t="s">
        <v>12510</v>
      </c>
      <c r="C5874" s="77" t="s">
        <v>758</v>
      </c>
      <c r="D5874" s="79"/>
      <c r="F5874" s="77" t="s">
        <v>758</v>
      </c>
      <c r="G5874" s="77" t="s">
        <v>12509</v>
      </c>
      <c r="I5874"/>
      <c r="L5874" s="83"/>
    </row>
    <row r="5875" spans="1:12" x14ac:dyDescent="0.3">
      <c r="A5875" s="77" t="s">
        <v>12511</v>
      </c>
      <c r="B5875" s="77" t="s">
        <v>12512</v>
      </c>
      <c r="C5875" s="77" t="s">
        <v>758</v>
      </c>
      <c r="D5875" s="79"/>
      <c r="F5875" s="77" t="s">
        <v>758</v>
      </c>
      <c r="G5875" s="77" t="s">
        <v>12511</v>
      </c>
      <c r="I5875"/>
      <c r="L5875" s="83"/>
    </row>
    <row r="5876" spans="1:12" x14ac:dyDescent="0.3">
      <c r="A5876" s="77" t="s">
        <v>12513</v>
      </c>
      <c r="B5876" s="77" t="s">
        <v>12514</v>
      </c>
      <c r="C5876" s="77" t="s">
        <v>876</v>
      </c>
      <c r="D5876" s="79"/>
      <c r="F5876" s="77" t="s">
        <v>876</v>
      </c>
      <c r="G5876" s="77" t="s">
        <v>12513</v>
      </c>
      <c r="I5876"/>
      <c r="L5876" s="83"/>
    </row>
    <row r="5877" spans="1:12" x14ac:dyDescent="0.3">
      <c r="A5877" s="77" t="s">
        <v>12515</v>
      </c>
      <c r="B5877" s="77" t="s">
        <v>12516</v>
      </c>
      <c r="C5877" s="77" t="s">
        <v>683</v>
      </c>
      <c r="D5877" s="79"/>
      <c r="F5877" s="77" t="s">
        <v>683</v>
      </c>
      <c r="G5877" s="77" t="s">
        <v>12515</v>
      </c>
      <c r="I5877"/>
      <c r="L5877" s="83"/>
    </row>
    <row r="5878" spans="1:12" x14ac:dyDescent="0.3">
      <c r="A5878" s="77" t="s">
        <v>12517</v>
      </c>
      <c r="B5878" s="77" t="s">
        <v>12518</v>
      </c>
      <c r="C5878" s="77" t="s">
        <v>675</v>
      </c>
      <c r="D5878" s="79"/>
      <c r="F5878" s="77" t="s">
        <v>675</v>
      </c>
      <c r="G5878" s="77" t="s">
        <v>12517</v>
      </c>
      <c r="I5878"/>
      <c r="L5878" s="83"/>
    </row>
    <row r="5879" spans="1:12" x14ac:dyDescent="0.3">
      <c r="A5879" s="77" t="s">
        <v>12519</v>
      </c>
      <c r="B5879" s="77" t="s">
        <v>12520</v>
      </c>
      <c r="C5879" s="77" t="s">
        <v>754</v>
      </c>
      <c r="D5879" s="79"/>
      <c r="F5879" s="77" t="s">
        <v>754</v>
      </c>
      <c r="G5879" s="77" t="s">
        <v>12519</v>
      </c>
      <c r="I5879"/>
      <c r="L5879" s="83"/>
    </row>
    <row r="5880" spans="1:12" x14ac:dyDescent="0.3">
      <c r="A5880" s="77" t="s">
        <v>12521</v>
      </c>
      <c r="B5880" s="77" t="s">
        <v>12522</v>
      </c>
      <c r="C5880" s="77" t="s">
        <v>757</v>
      </c>
      <c r="D5880" s="79"/>
      <c r="F5880" s="77" t="s">
        <v>757</v>
      </c>
      <c r="G5880" s="77" t="s">
        <v>12521</v>
      </c>
      <c r="I5880"/>
      <c r="L5880" s="83"/>
    </row>
    <row r="5881" spans="1:12" x14ac:dyDescent="0.3">
      <c r="A5881" s="77" t="s">
        <v>12523</v>
      </c>
      <c r="B5881" s="77" t="s">
        <v>12524</v>
      </c>
      <c r="C5881" s="77" t="s">
        <v>739</v>
      </c>
      <c r="D5881" s="79"/>
      <c r="F5881" s="77" t="s">
        <v>739</v>
      </c>
      <c r="G5881" s="77" t="s">
        <v>12523</v>
      </c>
      <c r="I5881"/>
      <c r="L5881" s="83"/>
    </row>
    <row r="5882" spans="1:12" x14ac:dyDescent="0.3">
      <c r="A5882" s="77" t="s">
        <v>12525</v>
      </c>
      <c r="B5882" s="77" t="s">
        <v>12526</v>
      </c>
      <c r="C5882" s="77" t="s">
        <v>714</v>
      </c>
      <c r="D5882" s="79"/>
      <c r="F5882" s="77" t="s">
        <v>714</v>
      </c>
      <c r="G5882" s="77" t="s">
        <v>12525</v>
      </c>
      <c r="I5882"/>
      <c r="L5882" s="83"/>
    </row>
    <row r="5883" spans="1:12" x14ac:dyDescent="0.3">
      <c r="A5883" s="77" t="s">
        <v>12527</v>
      </c>
      <c r="B5883" s="77" t="s">
        <v>12528</v>
      </c>
      <c r="C5883" s="77" t="s">
        <v>940</v>
      </c>
      <c r="D5883" s="79"/>
      <c r="F5883" s="77" t="s">
        <v>940</v>
      </c>
      <c r="G5883" s="77" t="s">
        <v>12527</v>
      </c>
      <c r="I5883"/>
      <c r="L5883" s="83"/>
    </row>
    <row r="5884" spans="1:12" x14ac:dyDescent="0.3">
      <c r="A5884" s="77" t="s">
        <v>12529</v>
      </c>
      <c r="B5884" s="77" t="s">
        <v>12530</v>
      </c>
      <c r="C5884" s="77" t="s">
        <v>707</v>
      </c>
      <c r="D5884" s="79"/>
      <c r="F5884" s="77" t="s">
        <v>707</v>
      </c>
      <c r="G5884" s="77" t="s">
        <v>12529</v>
      </c>
      <c r="I5884"/>
      <c r="L5884" s="83"/>
    </row>
    <row r="5885" spans="1:12" x14ac:dyDescent="0.3">
      <c r="A5885" s="77" t="s">
        <v>12531</v>
      </c>
      <c r="B5885" s="77" t="s">
        <v>12532</v>
      </c>
      <c r="C5885" s="77" t="s">
        <v>804</v>
      </c>
      <c r="D5885" s="79"/>
      <c r="F5885" s="77" t="s">
        <v>804</v>
      </c>
      <c r="G5885" s="77" t="s">
        <v>12531</v>
      </c>
      <c r="I5885"/>
      <c r="L5885" s="83"/>
    </row>
    <row r="5886" spans="1:12" x14ac:dyDescent="0.3">
      <c r="A5886" s="77" t="s">
        <v>12533</v>
      </c>
      <c r="B5886" s="77" t="s">
        <v>12534</v>
      </c>
      <c r="C5886" s="77" t="s">
        <v>868</v>
      </c>
      <c r="D5886" s="79"/>
      <c r="F5886" s="77" t="s">
        <v>868</v>
      </c>
      <c r="G5886" s="77" t="s">
        <v>12533</v>
      </c>
      <c r="I5886"/>
      <c r="L5886" s="83"/>
    </row>
    <row r="5887" spans="1:12" x14ac:dyDescent="0.3">
      <c r="A5887" s="77" t="s">
        <v>12535</v>
      </c>
      <c r="B5887" s="77" t="s">
        <v>12536</v>
      </c>
      <c r="C5887" s="77" t="s">
        <v>804</v>
      </c>
      <c r="D5887" s="79"/>
      <c r="F5887" s="77" t="s">
        <v>804</v>
      </c>
      <c r="G5887" s="77" t="s">
        <v>12535</v>
      </c>
      <c r="I5887"/>
      <c r="L5887" s="83"/>
    </row>
    <row r="5888" spans="1:12" x14ac:dyDescent="0.3">
      <c r="A5888" s="77" t="s">
        <v>12537</v>
      </c>
      <c r="B5888" s="77" t="s">
        <v>12538</v>
      </c>
      <c r="C5888" s="77" t="s">
        <v>850</v>
      </c>
      <c r="D5888" s="79"/>
      <c r="F5888" s="77" t="s">
        <v>850</v>
      </c>
      <c r="G5888" s="77" t="s">
        <v>12537</v>
      </c>
      <c r="I5888"/>
      <c r="L5888" s="83"/>
    </row>
    <row r="5889" spans="1:12" x14ac:dyDescent="0.3">
      <c r="A5889" s="77" t="s">
        <v>12539</v>
      </c>
      <c r="B5889" s="77" t="s">
        <v>12540</v>
      </c>
      <c r="C5889" s="77" t="s">
        <v>868</v>
      </c>
      <c r="D5889" s="79"/>
      <c r="F5889" s="77" t="s">
        <v>868</v>
      </c>
      <c r="G5889" s="77" t="s">
        <v>12539</v>
      </c>
      <c r="I5889"/>
      <c r="L5889" s="83"/>
    </row>
    <row r="5890" spans="1:12" x14ac:dyDescent="0.3">
      <c r="A5890" s="77" t="s">
        <v>12541</v>
      </c>
      <c r="B5890" s="77" t="s">
        <v>12542</v>
      </c>
      <c r="C5890" s="77" t="s">
        <v>671</v>
      </c>
      <c r="D5890" s="79"/>
      <c r="F5890" s="77" t="s">
        <v>671</v>
      </c>
      <c r="G5890" s="77" t="s">
        <v>12541</v>
      </c>
      <c r="I5890"/>
      <c r="L5890" s="83"/>
    </row>
    <row r="5891" spans="1:12" x14ac:dyDescent="0.3">
      <c r="A5891" s="77" t="s">
        <v>12543</v>
      </c>
      <c r="B5891" s="77" t="s">
        <v>12544</v>
      </c>
      <c r="C5891" s="77" t="s">
        <v>868</v>
      </c>
      <c r="D5891" s="79"/>
      <c r="F5891" s="77" t="s">
        <v>868</v>
      </c>
      <c r="G5891" s="77" t="s">
        <v>12543</v>
      </c>
      <c r="I5891"/>
      <c r="L5891" s="83"/>
    </row>
    <row r="5892" spans="1:12" x14ac:dyDescent="0.3">
      <c r="A5892" s="77" t="s">
        <v>12545</v>
      </c>
      <c r="B5892" s="77" t="s">
        <v>12546</v>
      </c>
      <c r="C5892" s="77" t="s">
        <v>715</v>
      </c>
      <c r="D5892" s="79"/>
      <c r="F5892" s="77" t="s">
        <v>715</v>
      </c>
      <c r="G5892" s="77" t="s">
        <v>12545</v>
      </c>
      <c r="I5892"/>
      <c r="L5892" s="83"/>
    </row>
    <row r="5893" spans="1:12" x14ac:dyDescent="0.3">
      <c r="A5893" s="77" t="s">
        <v>12547</v>
      </c>
      <c r="B5893" s="77" t="s">
        <v>12548</v>
      </c>
      <c r="C5893" s="77" t="s">
        <v>893</v>
      </c>
      <c r="D5893" s="79"/>
      <c r="F5893" s="77" t="s">
        <v>893</v>
      </c>
      <c r="G5893" s="77" t="s">
        <v>12547</v>
      </c>
      <c r="I5893"/>
      <c r="L5893" s="83"/>
    </row>
    <row r="5894" spans="1:12" x14ac:dyDescent="0.3">
      <c r="A5894" s="77" t="s">
        <v>12549</v>
      </c>
      <c r="B5894" s="77" t="s">
        <v>12550</v>
      </c>
      <c r="C5894" s="77" t="s">
        <v>868</v>
      </c>
      <c r="D5894" s="79"/>
      <c r="F5894" s="77" t="s">
        <v>868</v>
      </c>
      <c r="G5894" s="77" t="s">
        <v>12549</v>
      </c>
      <c r="I5894"/>
      <c r="L5894" s="83"/>
    </row>
    <row r="5895" spans="1:12" x14ac:dyDescent="0.3">
      <c r="A5895" s="77" t="s">
        <v>12551</v>
      </c>
      <c r="B5895" s="77" t="s">
        <v>12552</v>
      </c>
      <c r="C5895" s="77" t="s">
        <v>868</v>
      </c>
      <c r="D5895" s="79"/>
      <c r="F5895" s="77" t="s">
        <v>868</v>
      </c>
      <c r="G5895" s="77" t="s">
        <v>12551</v>
      </c>
      <c r="I5895"/>
      <c r="L5895" s="83"/>
    </row>
    <row r="5896" spans="1:12" x14ac:dyDescent="0.3">
      <c r="A5896" s="77" t="s">
        <v>12553</v>
      </c>
      <c r="B5896" s="77" t="s">
        <v>12554</v>
      </c>
      <c r="C5896" s="77" t="s">
        <v>758</v>
      </c>
      <c r="D5896" s="79"/>
      <c r="F5896" s="77" t="s">
        <v>758</v>
      </c>
      <c r="G5896" s="77" t="s">
        <v>12553</v>
      </c>
      <c r="I5896"/>
      <c r="L5896" s="83"/>
    </row>
    <row r="5897" spans="1:12" x14ac:dyDescent="0.3">
      <c r="A5897" s="77" t="s">
        <v>12555</v>
      </c>
      <c r="B5897" s="77" t="s">
        <v>12556</v>
      </c>
      <c r="C5897" s="77" t="s">
        <v>830</v>
      </c>
      <c r="D5897" s="79"/>
      <c r="F5897" s="77" t="s">
        <v>830</v>
      </c>
      <c r="G5897" s="77" t="s">
        <v>12555</v>
      </c>
      <c r="I5897"/>
      <c r="L5897" s="83"/>
    </row>
    <row r="5898" spans="1:12" x14ac:dyDescent="0.3">
      <c r="A5898" s="77" t="s">
        <v>12557</v>
      </c>
      <c r="B5898" s="77" t="s">
        <v>12558</v>
      </c>
      <c r="C5898" s="77" t="s">
        <v>671</v>
      </c>
      <c r="D5898" s="79"/>
      <c r="F5898" s="77" t="s">
        <v>671</v>
      </c>
      <c r="G5898" s="77" t="s">
        <v>12557</v>
      </c>
      <c r="I5898"/>
      <c r="L5898" s="83"/>
    </row>
    <row r="5899" spans="1:12" x14ac:dyDescent="0.3">
      <c r="A5899" s="77" t="s">
        <v>12559</v>
      </c>
      <c r="B5899" s="77" t="s">
        <v>12560</v>
      </c>
      <c r="C5899" s="77" t="s">
        <v>868</v>
      </c>
      <c r="D5899" s="79"/>
      <c r="F5899" s="77" t="s">
        <v>868</v>
      </c>
      <c r="G5899" s="77" t="s">
        <v>12559</v>
      </c>
      <c r="I5899"/>
      <c r="L5899" s="83"/>
    </row>
    <row r="5900" spans="1:12" x14ac:dyDescent="0.3">
      <c r="A5900" s="77" t="s">
        <v>12561</v>
      </c>
      <c r="B5900" s="77" t="s">
        <v>12562</v>
      </c>
      <c r="C5900" s="77" t="s">
        <v>960</v>
      </c>
      <c r="D5900" s="79"/>
      <c r="F5900" s="77" t="s">
        <v>960</v>
      </c>
      <c r="G5900" s="77" t="s">
        <v>12561</v>
      </c>
      <c r="I5900"/>
      <c r="L5900" s="83"/>
    </row>
    <row r="5901" spans="1:12" x14ac:dyDescent="0.3">
      <c r="A5901" s="77" t="s">
        <v>12563</v>
      </c>
      <c r="B5901" s="77" t="s">
        <v>12564</v>
      </c>
      <c r="C5901" s="77" t="s">
        <v>925</v>
      </c>
      <c r="D5901" s="79"/>
      <c r="F5901" s="77" t="s">
        <v>925</v>
      </c>
      <c r="G5901" s="77" t="s">
        <v>12563</v>
      </c>
      <c r="I5901"/>
      <c r="L5901" s="83"/>
    </row>
    <row r="5902" spans="1:12" x14ac:dyDescent="0.3">
      <c r="A5902" s="77" t="s">
        <v>12565</v>
      </c>
      <c r="B5902" s="77" t="s">
        <v>12566</v>
      </c>
      <c r="C5902" s="77" t="s">
        <v>702</v>
      </c>
      <c r="D5902" s="79"/>
      <c r="F5902" s="77" t="s">
        <v>702</v>
      </c>
      <c r="G5902" s="77" t="s">
        <v>12565</v>
      </c>
      <c r="I5902"/>
      <c r="L5902" s="83"/>
    </row>
    <row r="5903" spans="1:12" x14ac:dyDescent="0.3">
      <c r="A5903" s="77" t="s">
        <v>12567</v>
      </c>
      <c r="B5903" s="77" t="s">
        <v>12568</v>
      </c>
      <c r="C5903" s="77" t="s">
        <v>849</v>
      </c>
      <c r="D5903" s="79"/>
      <c r="F5903" s="77" t="s">
        <v>849</v>
      </c>
      <c r="G5903" s="77" t="s">
        <v>12567</v>
      </c>
      <c r="I5903"/>
      <c r="L5903" s="83"/>
    </row>
    <row r="5904" spans="1:12" x14ac:dyDescent="0.3">
      <c r="A5904" s="77" t="s">
        <v>12569</v>
      </c>
      <c r="B5904" s="77" t="s">
        <v>12570</v>
      </c>
      <c r="C5904" s="77" t="s">
        <v>707</v>
      </c>
      <c r="D5904" s="79"/>
      <c r="F5904" s="77" t="s">
        <v>707</v>
      </c>
      <c r="G5904" s="77" t="s">
        <v>12569</v>
      </c>
      <c r="I5904"/>
      <c r="L5904" s="83"/>
    </row>
    <row r="5905" spans="1:12" x14ac:dyDescent="0.3">
      <c r="A5905" s="77" t="s">
        <v>12571</v>
      </c>
      <c r="B5905" s="77" t="s">
        <v>12572</v>
      </c>
      <c r="C5905" s="77" t="s">
        <v>925</v>
      </c>
      <c r="D5905" s="79"/>
      <c r="F5905" s="77" t="s">
        <v>925</v>
      </c>
      <c r="G5905" s="77" t="s">
        <v>12571</v>
      </c>
      <c r="I5905"/>
      <c r="L5905" s="83"/>
    </row>
    <row r="5906" spans="1:12" x14ac:dyDescent="0.3">
      <c r="A5906" s="77" t="s">
        <v>12573</v>
      </c>
      <c r="B5906" s="77" t="s">
        <v>12574</v>
      </c>
      <c r="C5906" s="77" t="s">
        <v>687</v>
      </c>
      <c r="D5906" s="79"/>
      <c r="F5906" s="77" t="s">
        <v>687</v>
      </c>
      <c r="G5906" s="77" t="s">
        <v>12573</v>
      </c>
      <c r="I5906"/>
      <c r="L5906" s="83"/>
    </row>
    <row r="5907" spans="1:12" x14ac:dyDescent="0.3">
      <c r="A5907" s="77" t="s">
        <v>12575</v>
      </c>
      <c r="B5907" s="77" t="s">
        <v>12576</v>
      </c>
      <c r="C5907" s="77" t="s">
        <v>725</v>
      </c>
      <c r="D5907" s="79"/>
      <c r="F5907" s="77" t="s">
        <v>725</v>
      </c>
      <c r="G5907" s="77" t="s">
        <v>12575</v>
      </c>
      <c r="I5907"/>
      <c r="L5907" s="83"/>
    </row>
    <row r="5908" spans="1:12" x14ac:dyDescent="0.3">
      <c r="A5908" s="77" t="s">
        <v>12577</v>
      </c>
      <c r="B5908" s="77" t="s">
        <v>12578</v>
      </c>
      <c r="C5908" s="77" t="s">
        <v>868</v>
      </c>
      <c r="D5908" s="79"/>
      <c r="F5908" s="77" t="s">
        <v>868</v>
      </c>
      <c r="G5908" s="77" t="s">
        <v>12577</v>
      </c>
      <c r="I5908"/>
      <c r="L5908" s="83"/>
    </row>
    <row r="5909" spans="1:12" x14ac:dyDescent="0.3">
      <c r="A5909" s="77" t="s">
        <v>12579</v>
      </c>
      <c r="B5909" s="77" t="s">
        <v>12580</v>
      </c>
      <c r="C5909" s="77" t="s">
        <v>836</v>
      </c>
      <c r="D5909" s="79"/>
      <c r="F5909" s="77" t="s">
        <v>836</v>
      </c>
      <c r="G5909" s="77" t="s">
        <v>12579</v>
      </c>
      <c r="I5909"/>
      <c r="L5909" s="83"/>
    </row>
    <row r="5910" spans="1:12" x14ac:dyDescent="0.3">
      <c r="A5910" s="77" t="s">
        <v>12581</v>
      </c>
      <c r="B5910" s="77" t="s">
        <v>12582</v>
      </c>
      <c r="C5910" s="77" t="s">
        <v>758</v>
      </c>
      <c r="D5910" s="79"/>
      <c r="F5910" s="77" t="s">
        <v>758</v>
      </c>
      <c r="G5910" s="77" t="s">
        <v>12581</v>
      </c>
      <c r="I5910"/>
      <c r="L5910" s="83"/>
    </row>
    <row r="5911" spans="1:12" x14ac:dyDescent="0.3">
      <c r="A5911" s="77" t="s">
        <v>12583</v>
      </c>
      <c r="B5911" s="77" t="s">
        <v>12584</v>
      </c>
      <c r="C5911" s="77" t="s">
        <v>846</v>
      </c>
      <c r="D5911" s="79"/>
      <c r="F5911" s="77" t="s">
        <v>846</v>
      </c>
      <c r="G5911" s="77" t="s">
        <v>12583</v>
      </c>
      <c r="I5911"/>
      <c r="L5911" s="83"/>
    </row>
    <row r="5912" spans="1:12" x14ac:dyDescent="0.3">
      <c r="A5912" s="77" t="s">
        <v>829</v>
      </c>
      <c r="B5912" s="77" t="s">
        <v>12585</v>
      </c>
      <c r="C5912" s="77" t="s">
        <v>777</v>
      </c>
      <c r="D5912" s="79"/>
      <c r="F5912" s="77" t="s">
        <v>777</v>
      </c>
      <c r="G5912" s="77" t="s">
        <v>829</v>
      </c>
      <c r="I5912"/>
      <c r="L5912" s="83"/>
    </row>
    <row r="5913" spans="1:12" x14ac:dyDescent="0.3">
      <c r="A5913" s="77" t="s">
        <v>12586</v>
      </c>
      <c r="B5913" s="77" t="s">
        <v>12587</v>
      </c>
      <c r="C5913" s="77" t="s">
        <v>908</v>
      </c>
      <c r="D5913" s="79"/>
      <c r="F5913" s="77" t="s">
        <v>908</v>
      </c>
      <c r="G5913" s="77" t="s">
        <v>12586</v>
      </c>
      <c r="I5913"/>
      <c r="L5913" s="83"/>
    </row>
    <row r="5914" spans="1:12" x14ac:dyDescent="0.3">
      <c r="A5914" s="77" t="s">
        <v>12588</v>
      </c>
      <c r="B5914" s="77" t="s">
        <v>12589</v>
      </c>
      <c r="C5914" s="77" t="s">
        <v>714</v>
      </c>
      <c r="D5914" s="79"/>
      <c r="F5914" s="77" t="s">
        <v>714</v>
      </c>
      <c r="G5914" s="77" t="s">
        <v>12588</v>
      </c>
      <c r="I5914"/>
      <c r="L5914" s="83"/>
    </row>
    <row r="5915" spans="1:12" x14ac:dyDescent="0.3">
      <c r="A5915" s="77" t="s">
        <v>12590</v>
      </c>
      <c r="B5915" s="77" t="s">
        <v>12591</v>
      </c>
      <c r="C5915" s="77" t="s">
        <v>714</v>
      </c>
      <c r="D5915" s="79"/>
      <c r="F5915" s="77" t="s">
        <v>714</v>
      </c>
      <c r="G5915" s="77" t="s">
        <v>12590</v>
      </c>
      <c r="I5915"/>
      <c r="L5915" s="83"/>
    </row>
    <row r="5916" spans="1:12" x14ac:dyDescent="0.3">
      <c r="A5916" s="77" t="s">
        <v>12592</v>
      </c>
      <c r="B5916" s="77" t="s">
        <v>12593</v>
      </c>
      <c r="C5916" s="77" t="s">
        <v>960</v>
      </c>
      <c r="D5916" s="79"/>
      <c r="F5916" s="77" t="s">
        <v>960</v>
      </c>
      <c r="G5916" s="77" t="s">
        <v>12592</v>
      </c>
      <c r="I5916"/>
      <c r="L5916" s="83"/>
    </row>
    <row r="5917" spans="1:12" x14ac:dyDescent="0.3">
      <c r="A5917" s="77" t="s">
        <v>12594</v>
      </c>
      <c r="B5917" s="77" t="s">
        <v>12595</v>
      </c>
      <c r="C5917" s="77" t="s">
        <v>695</v>
      </c>
      <c r="D5917" s="79"/>
      <c r="F5917" s="77" t="s">
        <v>695</v>
      </c>
      <c r="G5917" s="77" t="s">
        <v>12594</v>
      </c>
      <c r="I5917"/>
      <c r="L5917" s="83"/>
    </row>
    <row r="5918" spans="1:12" x14ac:dyDescent="0.3">
      <c r="A5918" s="77" t="s">
        <v>12596</v>
      </c>
      <c r="B5918" s="77" t="s">
        <v>12597</v>
      </c>
      <c r="C5918" s="77" t="s">
        <v>868</v>
      </c>
      <c r="D5918" s="79"/>
      <c r="F5918" s="77" t="s">
        <v>868</v>
      </c>
      <c r="G5918" s="77" t="s">
        <v>12596</v>
      </c>
      <c r="I5918"/>
      <c r="L5918" s="83"/>
    </row>
    <row r="5919" spans="1:12" x14ac:dyDescent="0.3">
      <c r="A5919" s="77" t="s">
        <v>12598</v>
      </c>
      <c r="B5919" s="77" t="s">
        <v>12599</v>
      </c>
      <c r="C5919" s="77" t="s">
        <v>674</v>
      </c>
      <c r="D5919" s="79"/>
      <c r="F5919" s="77" t="s">
        <v>674</v>
      </c>
      <c r="G5919" s="77" t="s">
        <v>12598</v>
      </c>
      <c r="I5919"/>
      <c r="L5919" s="83"/>
    </row>
    <row r="5920" spans="1:12" x14ac:dyDescent="0.3">
      <c r="A5920" s="77" t="s">
        <v>12600</v>
      </c>
      <c r="B5920" s="77" t="s">
        <v>12601</v>
      </c>
      <c r="C5920" s="77" t="s">
        <v>893</v>
      </c>
      <c r="D5920" s="79"/>
      <c r="F5920" s="77" t="s">
        <v>893</v>
      </c>
      <c r="G5920" s="77" t="s">
        <v>12600</v>
      </c>
      <c r="I5920"/>
      <c r="L5920" s="83"/>
    </row>
    <row r="5921" spans="1:12" x14ac:dyDescent="0.3">
      <c r="A5921" s="77" t="s">
        <v>12602</v>
      </c>
      <c r="B5921" s="77" t="s">
        <v>12603</v>
      </c>
      <c r="C5921" s="77" t="s">
        <v>694</v>
      </c>
      <c r="D5921" s="79"/>
      <c r="F5921" s="77" t="s">
        <v>694</v>
      </c>
      <c r="G5921" s="77" t="s">
        <v>12602</v>
      </c>
      <c r="I5921"/>
      <c r="L5921" s="83"/>
    </row>
    <row r="5922" spans="1:12" x14ac:dyDescent="0.3">
      <c r="A5922" s="77" t="s">
        <v>12604</v>
      </c>
      <c r="B5922" s="77" t="s">
        <v>12605</v>
      </c>
      <c r="C5922" s="77" t="s">
        <v>758</v>
      </c>
      <c r="D5922" s="79"/>
      <c r="F5922" s="77" t="s">
        <v>758</v>
      </c>
      <c r="G5922" s="77" t="s">
        <v>12604</v>
      </c>
      <c r="I5922"/>
      <c r="L5922" s="83"/>
    </row>
    <row r="5923" spans="1:12" x14ac:dyDescent="0.3">
      <c r="A5923" s="77" t="s">
        <v>12606</v>
      </c>
      <c r="B5923" s="77" t="s">
        <v>12607</v>
      </c>
      <c r="C5923" s="77" t="s">
        <v>893</v>
      </c>
      <c r="D5923" s="79"/>
      <c r="F5923" s="77" t="s">
        <v>893</v>
      </c>
      <c r="G5923" s="77" t="s">
        <v>12606</v>
      </c>
      <c r="I5923"/>
      <c r="L5923" s="83"/>
    </row>
    <row r="5924" spans="1:12" x14ac:dyDescent="0.3">
      <c r="A5924" s="77" t="s">
        <v>12608</v>
      </c>
      <c r="B5924" s="77" t="s">
        <v>12609</v>
      </c>
      <c r="C5924" s="77" t="s">
        <v>694</v>
      </c>
      <c r="D5924" s="79"/>
      <c r="F5924" s="77" t="s">
        <v>694</v>
      </c>
      <c r="G5924" s="77" t="s">
        <v>12608</v>
      </c>
      <c r="I5924"/>
      <c r="L5924" s="83"/>
    </row>
    <row r="5925" spans="1:12" x14ac:dyDescent="0.3">
      <c r="A5925" s="77" t="s">
        <v>12610</v>
      </c>
      <c r="B5925" s="77" t="s">
        <v>12611</v>
      </c>
      <c r="C5925" s="77" t="s">
        <v>695</v>
      </c>
      <c r="D5925" s="79"/>
      <c r="F5925" s="77" t="s">
        <v>695</v>
      </c>
      <c r="G5925" s="77" t="s">
        <v>12610</v>
      </c>
      <c r="I5925"/>
      <c r="L5925" s="83"/>
    </row>
    <row r="5926" spans="1:12" x14ac:dyDescent="0.3">
      <c r="A5926" s="77" t="s">
        <v>12612</v>
      </c>
      <c r="B5926" s="77" t="s">
        <v>12613</v>
      </c>
      <c r="C5926" s="77" t="s">
        <v>714</v>
      </c>
      <c r="D5926" s="79"/>
      <c r="F5926" s="77" t="s">
        <v>714</v>
      </c>
      <c r="G5926" s="77" t="s">
        <v>12612</v>
      </c>
      <c r="I5926"/>
      <c r="L5926" s="83"/>
    </row>
    <row r="5927" spans="1:12" x14ac:dyDescent="0.3">
      <c r="A5927" s="77" t="s">
        <v>12614</v>
      </c>
      <c r="B5927" s="77" t="s">
        <v>12615</v>
      </c>
      <c r="C5927" s="77" t="s">
        <v>714</v>
      </c>
      <c r="D5927" s="79"/>
      <c r="F5927" s="77" t="s">
        <v>714</v>
      </c>
      <c r="G5927" s="77" t="s">
        <v>12614</v>
      </c>
      <c r="I5927"/>
      <c r="L5927" s="83"/>
    </row>
    <row r="5928" spans="1:12" x14ac:dyDescent="0.3">
      <c r="A5928" s="77" t="s">
        <v>12616</v>
      </c>
      <c r="B5928" s="77" t="s">
        <v>12617</v>
      </c>
      <c r="C5928" s="77" t="s">
        <v>868</v>
      </c>
      <c r="D5928" s="79"/>
      <c r="F5928" s="77" t="s">
        <v>868</v>
      </c>
      <c r="G5928" s="77" t="s">
        <v>12616</v>
      </c>
      <c r="I5928"/>
      <c r="L5928" s="83"/>
    </row>
    <row r="5929" spans="1:12" x14ac:dyDescent="0.3">
      <c r="A5929" s="77" t="s">
        <v>12618</v>
      </c>
      <c r="B5929" s="77" t="s">
        <v>12619</v>
      </c>
      <c r="C5929" s="77" t="s">
        <v>840</v>
      </c>
      <c r="D5929" s="79"/>
      <c r="F5929" s="77" t="s">
        <v>840</v>
      </c>
      <c r="G5929" s="77" t="s">
        <v>12618</v>
      </c>
      <c r="I5929"/>
      <c r="L5929" s="83"/>
    </row>
    <row r="5930" spans="1:12" x14ac:dyDescent="0.3">
      <c r="A5930" s="77" t="s">
        <v>12620</v>
      </c>
      <c r="B5930" s="77" t="s">
        <v>12621</v>
      </c>
      <c r="C5930" s="77" t="s">
        <v>714</v>
      </c>
      <c r="D5930" s="79"/>
      <c r="F5930" s="77" t="s">
        <v>714</v>
      </c>
      <c r="G5930" s="77" t="s">
        <v>12620</v>
      </c>
      <c r="I5930"/>
      <c r="L5930" s="83"/>
    </row>
    <row r="5931" spans="1:12" x14ac:dyDescent="0.3">
      <c r="A5931" s="77" t="s">
        <v>12622</v>
      </c>
      <c r="B5931" s="77" t="s">
        <v>12623</v>
      </c>
      <c r="C5931" s="77" t="s">
        <v>695</v>
      </c>
      <c r="D5931" s="79"/>
      <c r="F5931" s="77" t="s">
        <v>695</v>
      </c>
      <c r="G5931" s="77" t="s">
        <v>12622</v>
      </c>
      <c r="I5931"/>
      <c r="L5931" s="83"/>
    </row>
    <row r="5932" spans="1:12" x14ac:dyDescent="0.3">
      <c r="A5932" s="77" t="s">
        <v>12624</v>
      </c>
      <c r="B5932" s="77" t="s">
        <v>12625</v>
      </c>
      <c r="C5932" s="77" t="s">
        <v>757</v>
      </c>
      <c r="D5932" s="79"/>
      <c r="F5932" s="77" t="s">
        <v>757</v>
      </c>
      <c r="G5932" s="77" t="s">
        <v>12624</v>
      </c>
      <c r="I5932"/>
      <c r="L5932" s="83"/>
    </row>
    <row r="5933" spans="1:12" x14ac:dyDescent="0.3">
      <c r="A5933" s="77" t="s">
        <v>12626</v>
      </c>
      <c r="B5933" s="77" t="s">
        <v>12627</v>
      </c>
      <c r="C5933" s="77" t="s">
        <v>714</v>
      </c>
      <c r="D5933" s="79"/>
      <c r="F5933" s="77" t="s">
        <v>714</v>
      </c>
      <c r="G5933" s="77" t="s">
        <v>12626</v>
      </c>
      <c r="I5933"/>
      <c r="L5933" s="83"/>
    </row>
    <row r="5934" spans="1:12" x14ac:dyDescent="0.3">
      <c r="A5934" s="77" t="s">
        <v>12628</v>
      </c>
      <c r="B5934" s="77" t="s">
        <v>12629</v>
      </c>
      <c r="C5934" s="77" t="s">
        <v>893</v>
      </c>
      <c r="D5934" s="79"/>
      <c r="F5934" s="77" t="s">
        <v>893</v>
      </c>
      <c r="G5934" s="77" t="s">
        <v>12628</v>
      </c>
      <c r="I5934"/>
      <c r="L5934" s="83"/>
    </row>
    <row r="5935" spans="1:12" x14ac:dyDescent="0.3">
      <c r="A5935" s="77" t="s">
        <v>12630</v>
      </c>
      <c r="B5935" s="77" t="s">
        <v>12631</v>
      </c>
      <c r="C5935" s="77" t="s">
        <v>743</v>
      </c>
      <c r="D5935" s="79"/>
      <c r="F5935" s="77" t="s">
        <v>743</v>
      </c>
      <c r="G5935" s="77" t="s">
        <v>12630</v>
      </c>
      <c r="I5935"/>
      <c r="L5935" s="83"/>
    </row>
    <row r="5936" spans="1:12" x14ac:dyDescent="0.3">
      <c r="A5936" s="77" t="s">
        <v>12632</v>
      </c>
      <c r="B5936" s="77" t="s">
        <v>12633</v>
      </c>
      <c r="C5936" s="77" t="s">
        <v>687</v>
      </c>
      <c r="D5936" s="79"/>
      <c r="F5936" s="77" t="s">
        <v>687</v>
      </c>
      <c r="G5936" s="77" t="s">
        <v>12632</v>
      </c>
      <c r="I5936"/>
      <c r="L5936" s="83"/>
    </row>
    <row r="5937" spans="1:12" x14ac:dyDescent="0.3">
      <c r="A5937" s="77" t="s">
        <v>12634</v>
      </c>
      <c r="B5937" s="77" t="s">
        <v>12635</v>
      </c>
      <c r="C5937" s="77" t="s">
        <v>687</v>
      </c>
      <c r="D5937" s="79"/>
      <c r="F5937" s="77" t="s">
        <v>687</v>
      </c>
      <c r="G5937" s="77" t="s">
        <v>12634</v>
      </c>
      <c r="I5937"/>
      <c r="L5937" s="83"/>
    </row>
    <row r="5938" spans="1:12" x14ac:dyDescent="0.3">
      <c r="A5938" s="77" t="s">
        <v>12636</v>
      </c>
      <c r="B5938" s="77" t="s">
        <v>12637</v>
      </c>
      <c r="C5938" s="77" t="s">
        <v>840</v>
      </c>
      <c r="D5938" s="79"/>
      <c r="F5938" s="77" t="s">
        <v>840</v>
      </c>
      <c r="G5938" s="77" t="s">
        <v>12636</v>
      </c>
      <c r="I5938"/>
      <c r="L5938" s="83"/>
    </row>
    <row r="5939" spans="1:12" x14ac:dyDescent="0.3">
      <c r="A5939" s="77" t="s">
        <v>12638</v>
      </c>
      <c r="B5939" s="77" t="s">
        <v>12639</v>
      </c>
      <c r="C5939" s="77" t="s">
        <v>687</v>
      </c>
      <c r="D5939" s="79"/>
      <c r="F5939" s="77" t="s">
        <v>687</v>
      </c>
      <c r="G5939" s="77" t="s">
        <v>12638</v>
      </c>
      <c r="I5939"/>
      <c r="L5939" s="83"/>
    </row>
    <row r="5940" spans="1:12" x14ac:dyDescent="0.3">
      <c r="A5940" s="77" t="s">
        <v>12640</v>
      </c>
      <c r="B5940" s="77" t="s">
        <v>12641</v>
      </c>
      <c r="C5940" s="77" t="s">
        <v>767</v>
      </c>
      <c r="D5940" s="79"/>
      <c r="F5940" s="77" t="s">
        <v>767</v>
      </c>
      <c r="G5940" s="77" t="s">
        <v>12640</v>
      </c>
      <c r="I5940"/>
      <c r="L5940" s="83"/>
    </row>
    <row r="5941" spans="1:12" x14ac:dyDescent="0.3">
      <c r="A5941" s="77" t="s">
        <v>12642</v>
      </c>
      <c r="B5941" s="77" t="s">
        <v>12643</v>
      </c>
      <c r="C5941" s="77" t="s">
        <v>840</v>
      </c>
      <c r="D5941" s="79"/>
      <c r="F5941" s="77" t="s">
        <v>840</v>
      </c>
      <c r="G5941" s="77" t="s">
        <v>12642</v>
      </c>
      <c r="I5941"/>
      <c r="L5941" s="83"/>
    </row>
    <row r="5942" spans="1:12" x14ac:dyDescent="0.3">
      <c r="A5942" s="77" t="s">
        <v>12644</v>
      </c>
      <c r="B5942" s="77" t="s">
        <v>12645</v>
      </c>
      <c r="C5942" s="77" t="s">
        <v>809</v>
      </c>
      <c r="D5942" s="79"/>
      <c r="F5942" s="77" t="s">
        <v>809</v>
      </c>
      <c r="G5942" s="77" t="s">
        <v>12644</v>
      </c>
      <c r="I5942"/>
      <c r="L5942" s="83"/>
    </row>
    <row r="5943" spans="1:12" x14ac:dyDescent="0.3">
      <c r="A5943" s="77" t="s">
        <v>12646</v>
      </c>
      <c r="B5943" s="77" t="s">
        <v>12647</v>
      </c>
      <c r="C5943" s="77" t="s">
        <v>671</v>
      </c>
      <c r="D5943" s="79"/>
      <c r="F5943" s="77" t="s">
        <v>671</v>
      </c>
      <c r="G5943" s="77" t="s">
        <v>12646</v>
      </c>
      <c r="I5943"/>
      <c r="L5943" s="83"/>
    </row>
    <row r="5944" spans="1:12" x14ac:dyDescent="0.3">
      <c r="A5944" s="77" t="s">
        <v>12648</v>
      </c>
      <c r="B5944" s="77" t="s">
        <v>12649</v>
      </c>
      <c r="C5944" s="77" t="s">
        <v>761</v>
      </c>
      <c r="D5944" s="79"/>
      <c r="F5944" s="77" t="s">
        <v>761</v>
      </c>
      <c r="G5944" s="77" t="s">
        <v>12648</v>
      </c>
      <c r="I5944"/>
      <c r="L5944" s="83"/>
    </row>
    <row r="5945" spans="1:12" x14ac:dyDescent="0.3">
      <c r="A5945" s="77" t="s">
        <v>12650</v>
      </c>
      <c r="B5945" s="77" t="s">
        <v>12651</v>
      </c>
      <c r="C5945" s="77" t="s">
        <v>817</v>
      </c>
      <c r="D5945" s="79"/>
      <c r="F5945" s="77" t="s">
        <v>817</v>
      </c>
      <c r="G5945" s="77" t="s">
        <v>12650</v>
      </c>
      <c r="I5945"/>
      <c r="L5945" s="83"/>
    </row>
    <row r="5946" spans="1:12" x14ac:dyDescent="0.3">
      <c r="A5946" s="77" t="s">
        <v>12652</v>
      </c>
      <c r="B5946" s="77" t="s">
        <v>12653</v>
      </c>
      <c r="C5946" s="77" t="s">
        <v>687</v>
      </c>
      <c r="D5946" s="79"/>
      <c r="F5946" s="77" t="s">
        <v>687</v>
      </c>
      <c r="G5946" s="77" t="s">
        <v>12652</v>
      </c>
      <c r="I5946"/>
      <c r="L5946" s="83"/>
    </row>
    <row r="5947" spans="1:12" x14ac:dyDescent="0.3">
      <c r="A5947" s="77" t="s">
        <v>12654</v>
      </c>
      <c r="B5947" s="77" t="s">
        <v>12655</v>
      </c>
      <c r="C5947" s="77" t="s">
        <v>715</v>
      </c>
      <c r="D5947" s="79"/>
      <c r="F5947" s="77" t="s">
        <v>715</v>
      </c>
      <c r="G5947" s="77" t="s">
        <v>12654</v>
      </c>
      <c r="I5947"/>
      <c r="L5947" s="83"/>
    </row>
    <row r="5948" spans="1:12" x14ac:dyDescent="0.3">
      <c r="A5948" s="77" t="s">
        <v>12656</v>
      </c>
      <c r="B5948" s="77" t="s">
        <v>12657</v>
      </c>
      <c r="C5948" s="77" t="s">
        <v>840</v>
      </c>
      <c r="D5948" s="79"/>
      <c r="F5948" s="77" t="s">
        <v>840</v>
      </c>
      <c r="G5948" s="77" t="s">
        <v>12656</v>
      </c>
      <c r="I5948"/>
      <c r="L5948" s="83"/>
    </row>
    <row r="5949" spans="1:12" x14ac:dyDescent="0.3">
      <c r="A5949" s="77" t="s">
        <v>12658</v>
      </c>
      <c r="B5949" s="77" t="s">
        <v>12659</v>
      </c>
      <c r="C5949" s="77" t="s">
        <v>773</v>
      </c>
      <c r="D5949" s="79"/>
      <c r="F5949" s="77" t="s">
        <v>773</v>
      </c>
      <c r="G5949" s="77" t="s">
        <v>12658</v>
      </c>
      <c r="I5949"/>
      <c r="L5949" s="83"/>
    </row>
    <row r="5950" spans="1:12" x14ac:dyDescent="0.3">
      <c r="A5950" s="77" t="s">
        <v>12660</v>
      </c>
      <c r="B5950" s="77" t="s">
        <v>12661</v>
      </c>
      <c r="C5950" s="77" t="s">
        <v>699</v>
      </c>
      <c r="D5950" s="79"/>
      <c r="F5950" s="77" t="s">
        <v>699</v>
      </c>
      <c r="G5950" s="77" t="s">
        <v>12660</v>
      </c>
      <c r="I5950"/>
      <c r="L5950" s="83"/>
    </row>
    <row r="5951" spans="1:12" x14ac:dyDescent="0.3">
      <c r="A5951" s="77" t="s">
        <v>12662</v>
      </c>
      <c r="B5951" s="77" t="s">
        <v>12663</v>
      </c>
      <c r="C5951" s="77" t="s">
        <v>746</v>
      </c>
      <c r="D5951" s="79"/>
      <c r="F5951" s="77" t="s">
        <v>746</v>
      </c>
      <c r="G5951" s="77" t="s">
        <v>12662</v>
      </c>
      <c r="I5951"/>
      <c r="L5951" s="83"/>
    </row>
    <row r="5952" spans="1:12" x14ac:dyDescent="0.3">
      <c r="A5952" s="77" t="s">
        <v>12664</v>
      </c>
      <c r="B5952" s="77" t="s">
        <v>12665</v>
      </c>
      <c r="C5952" s="77" t="s">
        <v>937</v>
      </c>
      <c r="D5952" s="79"/>
      <c r="F5952" s="77" t="s">
        <v>937</v>
      </c>
      <c r="G5952" s="77" t="s">
        <v>12664</v>
      </c>
      <c r="I5952"/>
      <c r="L5952" s="83"/>
    </row>
    <row r="5953" spans="1:12" x14ac:dyDescent="0.3">
      <c r="A5953" s="77" t="s">
        <v>12666</v>
      </c>
      <c r="B5953" s="77" t="s">
        <v>12667</v>
      </c>
      <c r="C5953" s="77" t="s">
        <v>840</v>
      </c>
      <c r="D5953" s="79"/>
      <c r="F5953" s="77" t="s">
        <v>840</v>
      </c>
      <c r="G5953" s="77" t="s">
        <v>12666</v>
      </c>
      <c r="I5953"/>
      <c r="L5953" s="83"/>
    </row>
    <row r="5954" spans="1:12" x14ac:dyDescent="0.3">
      <c r="A5954" s="77" t="s">
        <v>12668</v>
      </c>
      <c r="B5954" s="77" t="s">
        <v>12669</v>
      </c>
      <c r="C5954" s="77" t="s">
        <v>725</v>
      </c>
      <c r="D5954" s="79"/>
      <c r="F5954" s="77" t="s">
        <v>725</v>
      </c>
      <c r="G5954" s="77" t="s">
        <v>12668</v>
      </c>
      <c r="I5954"/>
      <c r="L5954" s="83"/>
    </row>
    <row r="5955" spans="1:12" x14ac:dyDescent="0.3">
      <c r="A5955" s="77" t="s">
        <v>12670</v>
      </c>
      <c r="B5955" s="77" t="s">
        <v>12671</v>
      </c>
      <c r="C5955" s="77" t="s">
        <v>893</v>
      </c>
      <c r="D5955" s="79"/>
      <c r="F5955" s="77" t="s">
        <v>893</v>
      </c>
      <c r="G5955" s="77" t="s">
        <v>12670</v>
      </c>
      <c r="I5955"/>
      <c r="L5955" s="83"/>
    </row>
    <row r="5956" spans="1:12" x14ac:dyDescent="0.3">
      <c r="A5956" s="77" t="s">
        <v>12672</v>
      </c>
      <c r="B5956" s="77" t="s">
        <v>12673</v>
      </c>
      <c r="C5956" s="77" t="s">
        <v>809</v>
      </c>
      <c r="D5956" s="79"/>
      <c r="F5956" s="77" t="s">
        <v>809</v>
      </c>
      <c r="G5956" s="77" t="s">
        <v>12672</v>
      </c>
      <c r="I5956"/>
      <c r="L5956" s="83"/>
    </row>
    <row r="5957" spans="1:12" x14ac:dyDescent="0.3">
      <c r="A5957" s="77" t="s">
        <v>12674</v>
      </c>
      <c r="B5957" s="77" t="s">
        <v>12675</v>
      </c>
      <c r="C5957" s="77" t="s">
        <v>699</v>
      </c>
      <c r="D5957" s="79"/>
      <c r="F5957" s="77" t="s">
        <v>699</v>
      </c>
      <c r="G5957" s="77" t="s">
        <v>12674</v>
      </c>
      <c r="I5957"/>
      <c r="L5957" s="83"/>
    </row>
    <row r="5958" spans="1:12" x14ac:dyDescent="0.3">
      <c r="A5958" s="77" t="s">
        <v>12676</v>
      </c>
      <c r="B5958" s="77" t="s">
        <v>12677</v>
      </c>
      <c r="C5958" s="77" t="s">
        <v>767</v>
      </c>
      <c r="D5958" s="79"/>
      <c r="F5958" s="77" t="s">
        <v>767</v>
      </c>
      <c r="G5958" s="77" t="s">
        <v>12676</v>
      </c>
      <c r="I5958"/>
      <c r="L5958" s="83"/>
    </row>
    <row r="5959" spans="1:12" x14ac:dyDescent="0.3">
      <c r="A5959" s="77" t="s">
        <v>12678</v>
      </c>
      <c r="B5959" s="77" t="s">
        <v>12679</v>
      </c>
      <c r="C5959" s="77" t="s">
        <v>885</v>
      </c>
      <c r="D5959" s="79"/>
      <c r="F5959" s="77" t="s">
        <v>885</v>
      </c>
      <c r="G5959" s="77" t="s">
        <v>12678</v>
      </c>
      <c r="I5959"/>
      <c r="L5959" s="83"/>
    </row>
    <row r="5960" spans="1:12" x14ac:dyDescent="0.3">
      <c r="A5960" s="77" t="s">
        <v>12680</v>
      </c>
      <c r="B5960" s="77" t="s">
        <v>12681</v>
      </c>
      <c r="C5960" s="77" t="s">
        <v>714</v>
      </c>
      <c r="D5960" s="79"/>
      <c r="F5960" s="77" t="s">
        <v>714</v>
      </c>
      <c r="G5960" s="77" t="s">
        <v>12680</v>
      </c>
      <c r="I5960"/>
      <c r="L5960" s="83"/>
    </row>
    <row r="5961" spans="1:12" x14ac:dyDescent="0.3">
      <c r="A5961" s="77" t="s">
        <v>12682</v>
      </c>
      <c r="B5961" s="77" t="s">
        <v>12683</v>
      </c>
      <c r="C5961" s="77" t="s">
        <v>687</v>
      </c>
      <c r="D5961" s="79"/>
      <c r="F5961" s="77" t="s">
        <v>687</v>
      </c>
      <c r="G5961" s="77" t="s">
        <v>12682</v>
      </c>
      <c r="I5961"/>
      <c r="L5961" s="83"/>
    </row>
    <row r="5962" spans="1:12" x14ac:dyDescent="0.3">
      <c r="A5962" s="77" t="s">
        <v>12684</v>
      </c>
      <c r="B5962" s="77" t="s">
        <v>12685</v>
      </c>
      <c r="C5962" s="77" t="s">
        <v>732</v>
      </c>
      <c r="D5962" s="79"/>
      <c r="F5962" s="77" t="s">
        <v>732</v>
      </c>
      <c r="G5962" s="77" t="s">
        <v>12684</v>
      </c>
      <c r="I5962"/>
      <c r="L5962" s="83"/>
    </row>
    <row r="5963" spans="1:12" x14ac:dyDescent="0.3">
      <c r="A5963" s="77" t="s">
        <v>12686</v>
      </c>
      <c r="B5963" s="77" t="s">
        <v>12687</v>
      </c>
      <c r="C5963" s="77" t="s">
        <v>683</v>
      </c>
      <c r="D5963" s="79"/>
      <c r="F5963" s="77" t="s">
        <v>683</v>
      </c>
      <c r="G5963" s="77" t="s">
        <v>12686</v>
      </c>
      <c r="I5963"/>
      <c r="L5963" s="83"/>
    </row>
    <row r="5964" spans="1:12" x14ac:dyDescent="0.3">
      <c r="A5964" s="77" t="s">
        <v>12688</v>
      </c>
      <c r="B5964" s="77" t="s">
        <v>12689</v>
      </c>
      <c r="C5964" s="77" t="s">
        <v>846</v>
      </c>
      <c r="D5964" s="79"/>
      <c r="F5964" s="77" t="s">
        <v>846</v>
      </c>
      <c r="G5964" s="77" t="s">
        <v>12688</v>
      </c>
      <c r="I5964"/>
      <c r="L5964" s="83"/>
    </row>
    <row r="5965" spans="1:12" x14ac:dyDescent="0.3">
      <c r="A5965" s="77" t="s">
        <v>12690</v>
      </c>
      <c r="B5965" s="77" t="s">
        <v>12691</v>
      </c>
      <c r="C5965" s="77" t="s">
        <v>671</v>
      </c>
      <c r="D5965" s="79"/>
      <c r="F5965" s="77" t="s">
        <v>671</v>
      </c>
      <c r="G5965" s="77" t="s">
        <v>12690</v>
      </c>
      <c r="I5965"/>
      <c r="L5965" s="83"/>
    </row>
    <row r="5966" spans="1:12" x14ac:dyDescent="0.3">
      <c r="A5966" s="77" t="s">
        <v>12692</v>
      </c>
      <c r="B5966" s="77" t="s">
        <v>12693</v>
      </c>
      <c r="C5966" s="77" t="s">
        <v>714</v>
      </c>
      <c r="D5966" s="79"/>
      <c r="F5966" s="77" t="s">
        <v>714</v>
      </c>
      <c r="G5966" s="77" t="s">
        <v>12692</v>
      </c>
      <c r="I5966"/>
      <c r="L5966" s="83"/>
    </row>
    <row r="5967" spans="1:12" x14ac:dyDescent="0.3">
      <c r="A5967" s="77" t="s">
        <v>12694</v>
      </c>
      <c r="B5967" s="77" t="s">
        <v>12695</v>
      </c>
      <c r="C5967" s="77" t="s">
        <v>934</v>
      </c>
      <c r="D5967" s="79"/>
      <c r="F5967" s="77" t="s">
        <v>934</v>
      </c>
      <c r="G5967" s="77" t="s">
        <v>12694</v>
      </c>
      <c r="I5967"/>
      <c r="L5967" s="83"/>
    </row>
    <row r="5968" spans="1:12" x14ac:dyDescent="0.3">
      <c r="A5968" s="77" t="s">
        <v>12696</v>
      </c>
      <c r="B5968" s="77" t="s">
        <v>12697</v>
      </c>
      <c r="C5968" s="77" t="s">
        <v>729</v>
      </c>
      <c r="D5968" s="79"/>
      <c r="F5968" s="77" t="s">
        <v>729</v>
      </c>
      <c r="G5968" s="77" t="s">
        <v>12696</v>
      </c>
      <c r="I5968"/>
      <c r="L5968" s="83"/>
    </row>
    <row r="5969" spans="1:12" x14ac:dyDescent="0.3">
      <c r="A5969" s="77" t="s">
        <v>12698</v>
      </c>
      <c r="B5969" s="77" t="s">
        <v>12699</v>
      </c>
      <c r="C5969" s="77" t="s">
        <v>840</v>
      </c>
      <c r="D5969" s="79"/>
      <c r="F5969" s="77" t="s">
        <v>840</v>
      </c>
      <c r="G5969" s="77" t="s">
        <v>12698</v>
      </c>
      <c r="I5969"/>
      <c r="L5969" s="83"/>
    </row>
    <row r="5970" spans="1:12" x14ac:dyDescent="0.3">
      <c r="A5970" s="77" t="s">
        <v>12700</v>
      </c>
      <c r="B5970" s="77" t="s">
        <v>12701</v>
      </c>
      <c r="C5970" s="77" t="s">
        <v>732</v>
      </c>
      <c r="D5970" s="79"/>
      <c r="F5970" s="77" t="s">
        <v>732</v>
      </c>
      <c r="G5970" s="77" t="s">
        <v>12700</v>
      </c>
      <c r="I5970"/>
      <c r="L5970" s="83"/>
    </row>
    <row r="5971" spans="1:12" x14ac:dyDescent="0.3">
      <c r="A5971" s="77" t="s">
        <v>12702</v>
      </c>
      <c r="B5971" s="77" t="s">
        <v>12703</v>
      </c>
      <c r="C5971" s="77" t="s">
        <v>817</v>
      </c>
      <c r="D5971" s="79"/>
      <c r="F5971" s="77" t="s">
        <v>817</v>
      </c>
      <c r="G5971" s="77" t="s">
        <v>12702</v>
      </c>
      <c r="I5971"/>
      <c r="L5971" s="83"/>
    </row>
    <row r="5972" spans="1:12" x14ac:dyDescent="0.3">
      <c r="A5972" s="77" t="s">
        <v>12704</v>
      </c>
      <c r="B5972" s="77" t="s">
        <v>12705</v>
      </c>
      <c r="C5972" s="77" t="s">
        <v>801</v>
      </c>
      <c r="D5972" s="79"/>
      <c r="F5972" s="77" t="s">
        <v>801</v>
      </c>
      <c r="G5972" s="77" t="s">
        <v>12704</v>
      </c>
      <c r="I5972"/>
      <c r="L5972" s="83"/>
    </row>
    <row r="5973" spans="1:12" x14ac:dyDescent="0.3">
      <c r="A5973" s="77" t="s">
        <v>12706</v>
      </c>
      <c r="B5973" s="77" t="s">
        <v>12707</v>
      </c>
      <c r="C5973" s="77" t="s">
        <v>809</v>
      </c>
      <c r="D5973" s="79"/>
      <c r="F5973" s="77" t="s">
        <v>809</v>
      </c>
      <c r="G5973" s="77" t="s">
        <v>12706</v>
      </c>
      <c r="I5973"/>
      <c r="L5973" s="83"/>
    </row>
    <row r="5974" spans="1:12" x14ac:dyDescent="0.3">
      <c r="A5974" s="77" t="s">
        <v>12708</v>
      </c>
      <c r="B5974" s="77" t="s">
        <v>12709</v>
      </c>
      <c r="C5974" s="77" t="s">
        <v>800</v>
      </c>
      <c r="D5974" s="79"/>
      <c r="F5974" s="77" t="s">
        <v>800</v>
      </c>
      <c r="G5974" s="77" t="s">
        <v>12708</v>
      </c>
      <c r="I5974"/>
      <c r="L5974" s="83"/>
    </row>
    <row r="5975" spans="1:12" x14ac:dyDescent="0.3">
      <c r="A5975" s="77" t="s">
        <v>12710</v>
      </c>
      <c r="B5975" s="77" t="s">
        <v>12711</v>
      </c>
      <c r="C5975" s="77" t="s">
        <v>863</v>
      </c>
      <c r="D5975" s="79"/>
      <c r="F5975" s="77" t="s">
        <v>863</v>
      </c>
      <c r="G5975" s="77" t="s">
        <v>12710</v>
      </c>
      <c r="I5975"/>
      <c r="L5975" s="83"/>
    </row>
    <row r="5976" spans="1:12" x14ac:dyDescent="0.3">
      <c r="A5976" s="77" t="s">
        <v>12712</v>
      </c>
      <c r="B5976" s="77" t="s">
        <v>12713</v>
      </c>
      <c r="C5976" s="77" t="s">
        <v>743</v>
      </c>
      <c r="D5976" s="79"/>
      <c r="F5976" s="77" t="s">
        <v>743</v>
      </c>
      <c r="G5976" s="77" t="s">
        <v>12712</v>
      </c>
      <c r="I5976"/>
      <c r="L5976" s="83"/>
    </row>
    <row r="5977" spans="1:12" x14ac:dyDescent="0.3">
      <c r="A5977" s="77" t="s">
        <v>12714</v>
      </c>
      <c r="B5977" s="77" t="s">
        <v>12715</v>
      </c>
      <c r="C5977" s="77" t="s">
        <v>746</v>
      </c>
      <c r="D5977" s="79"/>
      <c r="F5977" s="77" t="s">
        <v>746</v>
      </c>
      <c r="G5977" s="77" t="s">
        <v>12714</v>
      </c>
      <c r="I5977"/>
      <c r="L5977" s="83"/>
    </row>
    <row r="5978" spans="1:12" x14ac:dyDescent="0.3">
      <c r="A5978" s="77" t="s">
        <v>12716</v>
      </c>
      <c r="B5978" s="77" t="s">
        <v>12717</v>
      </c>
      <c r="C5978" s="77" t="s">
        <v>686</v>
      </c>
      <c r="D5978" s="79"/>
      <c r="F5978" s="77" t="s">
        <v>686</v>
      </c>
      <c r="G5978" s="77" t="s">
        <v>12716</v>
      </c>
      <c r="I5978"/>
      <c r="L5978" s="83"/>
    </row>
    <row r="5979" spans="1:12" x14ac:dyDescent="0.3">
      <c r="A5979" s="77" t="s">
        <v>12718</v>
      </c>
      <c r="B5979" s="77" t="s">
        <v>12719</v>
      </c>
      <c r="C5979" s="77" t="s">
        <v>702</v>
      </c>
      <c r="D5979" s="79"/>
      <c r="F5979" s="77" t="s">
        <v>702</v>
      </c>
      <c r="G5979" s="77" t="s">
        <v>12718</v>
      </c>
      <c r="I5979"/>
      <c r="L5979" s="83"/>
    </row>
    <row r="5980" spans="1:12" x14ac:dyDescent="0.3">
      <c r="A5980" s="77" t="s">
        <v>12720</v>
      </c>
      <c r="B5980" s="77" t="s">
        <v>12721</v>
      </c>
      <c r="C5980" s="77" t="s">
        <v>725</v>
      </c>
      <c r="D5980" s="79"/>
      <c r="F5980" s="77" t="s">
        <v>725</v>
      </c>
      <c r="G5980" s="77" t="s">
        <v>12720</v>
      </c>
      <c r="I5980"/>
      <c r="L5980" s="83"/>
    </row>
    <row r="5981" spans="1:12" x14ac:dyDescent="0.3">
      <c r="A5981" s="77" t="s">
        <v>12722</v>
      </c>
      <c r="B5981" s="77" t="s">
        <v>12723</v>
      </c>
      <c r="C5981" s="77" t="s">
        <v>863</v>
      </c>
      <c r="D5981" s="79"/>
      <c r="F5981" s="77" t="s">
        <v>863</v>
      </c>
      <c r="G5981" s="77" t="s">
        <v>12722</v>
      </c>
      <c r="I5981"/>
      <c r="L5981" s="83"/>
    </row>
    <row r="5982" spans="1:12" x14ac:dyDescent="0.3">
      <c r="A5982" s="77" t="s">
        <v>12724</v>
      </c>
      <c r="B5982" s="77" t="s">
        <v>12725</v>
      </c>
      <c r="C5982" s="77" t="s">
        <v>732</v>
      </c>
      <c r="D5982" s="79"/>
      <c r="F5982" s="77" t="s">
        <v>732</v>
      </c>
      <c r="G5982" s="77" t="s">
        <v>12724</v>
      </c>
      <c r="I5982"/>
      <c r="L5982" s="83"/>
    </row>
    <row r="5983" spans="1:12" x14ac:dyDescent="0.3">
      <c r="A5983" s="77" t="s">
        <v>12726</v>
      </c>
      <c r="B5983" s="77" t="s">
        <v>12727</v>
      </c>
      <c r="C5983" s="77" t="s">
        <v>736</v>
      </c>
      <c r="D5983" s="79"/>
      <c r="F5983" s="77" t="s">
        <v>736</v>
      </c>
      <c r="G5983" s="77" t="s">
        <v>12726</v>
      </c>
      <c r="I5983"/>
      <c r="L5983" s="83"/>
    </row>
    <row r="5984" spans="1:12" x14ac:dyDescent="0.3">
      <c r="A5984" s="77" t="s">
        <v>12728</v>
      </c>
      <c r="B5984" s="77" t="s">
        <v>12729</v>
      </c>
      <c r="C5984" s="77" t="s">
        <v>687</v>
      </c>
      <c r="D5984" s="79"/>
      <c r="F5984" s="77" t="s">
        <v>687</v>
      </c>
      <c r="G5984" s="77" t="s">
        <v>12728</v>
      </c>
      <c r="I5984"/>
      <c r="L5984" s="83"/>
    </row>
    <row r="5985" spans="1:12" x14ac:dyDescent="0.3">
      <c r="A5985" s="77" t="s">
        <v>12730</v>
      </c>
      <c r="B5985" s="77" t="s">
        <v>12731</v>
      </c>
      <c r="C5985" s="77" t="s">
        <v>743</v>
      </c>
      <c r="D5985" s="79"/>
      <c r="F5985" s="77" t="s">
        <v>743</v>
      </c>
      <c r="G5985" s="77" t="s">
        <v>12730</v>
      </c>
      <c r="I5985"/>
      <c r="L5985" s="83"/>
    </row>
    <row r="5986" spans="1:12" x14ac:dyDescent="0.3">
      <c r="A5986" s="77" t="s">
        <v>12732</v>
      </c>
      <c r="B5986" s="77" t="s">
        <v>12733</v>
      </c>
      <c r="C5986" s="77" t="s">
        <v>746</v>
      </c>
      <c r="D5986" s="79"/>
      <c r="F5986" s="77" t="s">
        <v>746</v>
      </c>
      <c r="G5986" s="77" t="s">
        <v>12732</v>
      </c>
      <c r="I5986"/>
      <c r="L5986" s="83"/>
    </row>
    <row r="5987" spans="1:12" x14ac:dyDescent="0.3">
      <c r="A5987" s="77" t="s">
        <v>12734</v>
      </c>
      <c r="B5987" s="77" t="s">
        <v>12735</v>
      </c>
      <c r="C5987" s="77" t="s">
        <v>757</v>
      </c>
      <c r="D5987" s="79"/>
      <c r="F5987" s="77" t="s">
        <v>757</v>
      </c>
      <c r="G5987" s="77" t="s">
        <v>12734</v>
      </c>
      <c r="I5987"/>
      <c r="L5987" s="83"/>
    </row>
    <row r="5988" spans="1:12" x14ac:dyDescent="0.3">
      <c r="A5988" s="77" t="s">
        <v>12736</v>
      </c>
      <c r="B5988" s="77" t="s">
        <v>12737</v>
      </c>
      <c r="C5988" s="77" t="s">
        <v>840</v>
      </c>
      <c r="D5988" s="79"/>
      <c r="F5988" s="77" t="s">
        <v>840</v>
      </c>
      <c r="G5988" s="77" t="s">
        <v>12736</v>
      </c>
      <c r="I5988"/>
      <c r="L5988" s="83"/>
    </row>
    <row r="5989" spans="1:12" x14ac:dyDescent="0.3">
      <c r="A5989" s="77" t="s">
        <v>12738</v>
      </c>
      <c r="B5989" s="77" t="s">
        <v>12739</v>
      </c>
      <c r="C5989" s="77" t="s">
        <v>800</v>
      </c>
      <c r="D5989" s="79"/>
      <c r="F5989" s="77" t="s">
        <v>800</v>
      </c>
      <c r="G5989" s="77" t="s">
        <v>12738</v>
      </c>
      <c r="I5989"/>
      <c r="L5989" s="83"/>
    </row>
    <row r="5990" spans="1:12" x14ac:dyDescent="0.3">
      <c r="A5990" s="77" t="s">
        <v>12740</v>
      </c>
      <c r="B5990" s="77" t="s">
        <v>12741</v>
      </c>
      <c r="C5990" s="77" t="s">
        <v>714</v>
      </c>
      <c r="D5990" s="79"/>
      <c r="F5990" s="77" t="s">
        <v>714</v>
      </c>
      <c r="G5990" s="77" t="s">
        <v>12740</v>
      </c>
      <c r="I5990"/>
      <c r="L5990" s="83"/>
    </row>
    <row r="5991" spans="1:12" x14ac:dyDescent="0.3">
      <c r="A5991" s="77" t="s">
        <v>12742</v>
      </c>
      <c r="B5991" s="77" t="s">
        <v>12743</v>
      </c>
      <c r="C5991" s="77" t="s">
        <v>746</v>
      </c>
      <c r="D5991" s="79"/>
      <c r="F5991" s="77" t="s">
        <v>746</v>
      </c>
      <c r="G5991" s="77" t="s">
        <v>12742</v>
      </c>
      <c r="I5991"/>
      <c r="L5991" s="83"/>
    </row>
    <row r="5992" spans="1:12" x14ac:dyDescent="0.3">
      <c r="A5992" s="77" t="s">
        <v>12744</v>
      </c>
      <c r="B5992" s="77" t="s">
        <v>12745</v>
      </c>
      <c r="C5992" s="77" t="s">
        <v>801</v>
      </c>
      <c r="D5992" s="79"/>
      <c r="F5992" s="77" t="s">
        <v>801</v>
      </c>
      <c r="G5992" s="77" t="s">
        <v>12744</v>
      </c>
      <c r="I5992"/>
      <c r="L5992" s="83"/>
    </row>
    <row r="5993" spans="1:12" x14ac:dyDescent="0.3">
      <c r="A5993" s="77" t="s">
        <v>12746</v>
      </c>
      <c r="B5993" s="77" t="s">
        <v>12747</v>
      </c>
      <c r="C5993" s="77" t="s">
        <v>695</v>
      </c>
      <c r="D5993" s="79"/>
      <c r="F5993" s="77" t="s">
        <v>695</v>
      </c>
      <c r="G5993" s="77" t="s">
        <v>12746</v>
      </c>
      <c r="I5993"/>
      <c r="L5993" s="83"/>
    </row>
    <row r="5994" spans="1:12" x14ac:dyDescent="0.3">
      <c r="A5994" s="77" t="s">
        <v>12748</v>
      </c>
      <c r="B5994" s="77" t="s">
        <v>12749</v>
      </c>
      <c r="C5994" s="77" t="s">
        <v>931</v>
      </c>
      <c r="D5994" s="79"/>
      <c r="F5994" s="77" t="s">
        <v>931</v>
      </c>
      <c r="G5994" s="77" t="s">
        <v>12748</v>
      </c>
      <c r="I5994"/>
      <c r="L5994" s="83"/>
    </row>
    <row r="5995" spans="1:12" x14ac:dyDescent="0.3">
      <c r="A5995" s="77" t="s">
        <v>12750</v>
      </c>
      <c r="B5995" s="77" t="s">
        <v>12751</v>
      </c>
      <c r="C5995" s="77" t="s">
        <v>714</v>
      </c>
      <c r="D5995" s="79"/>
      <c r="F5995" s="77" t="s">
        <v>714</v>
      </c>
      <c r="G5995" s="77" t="s">
        <v>12750</v>
      </c>
      <c r="I5995"/>
      <c r="L5995" s="83"/>
    </row>
    <row r="5996" spans="1:12" x14ac:dyDescent="0.3">
      <c r="A5996" s="77" t="s">
        <v>12752</v>
      </c>
      <c r="B5996" s="77" t="s">
        <v>12753</v>
      </c>
      <c r="C5996" s="77" t="s">
        <v>740</v>
      </c>
      <c r="D5996" s="79"/>
      <c r="F5996" s="77" t="s">
        <v>740</v>
      </c>
      <c r="G5996" s="77" t="s">
        <v>12752</v>
      </c>
      <c r="I5996"/>
      <c r="L5996" s="83"/>
    </row>
    <row r="5997" spans="1:12" x14ac:dyDescent="0.3">
      <c r="A5997" s="77" t="s">
        <v>12754</v>
      </c>
      <c r="B5997" s="77" t="s">
        <v>12755</v>
      </c>
      <c r="C5997" s="77" t="s">
        <v>846</v>
      </c>
      <c r="D5997" s="79"/>
      <c r="F5997" s="77" t="s">
        <v>846</v>
      </c>
      <c r="G5997" s="77" t="s">
        <v>12754</v>
      </c>
      <c r="I5997"/>
      <c r="L5997" s="83"/>
    </row>
    <row r="5998" spans="1:12" x14ac:dyDescent="0.3">
      <c r="A5998" s="77" t="s">
        <v>12756</v>
      </c>
      <c r="B5998" s="77" t="s">
        <v>12757</v>
      </c>
      <c r="C5998" s="77" t="s">
        <v>809</v>
      </c>
      <c r="D5998" s="79"/>
      <c r="F5998" s="77" t="s">
        <v>809</v>
      </c>
      <c r="G5998" s="77" t="s">
        <v>12756</v>
      </c>
      <c r="I5998"/>
      <c r="L5998" s="83"/>
    </row>
    <row r="5999" spans="1:12" x14ac:dyDescent="0.3">
      <c r="A5999" s="77" t="s">
        <v>12758</v>
      </c>
      <c r="B5999" s="77" t="s">
        <v>12759</v>
      </c>
      <c r="C5999" s="77" t="s">
        <v>740</v>
      </c>
      <c r="D5999" s="79"/>
      <c r="F5999" s="77" t="s">
        <v>740</v>
      </c>
      <c r="G5999" s="77" t="s">
        <v>12758</v>
      </c>
      <c r="I5999"/>
      <c r="L5999" s="83"/>
    </row>
    <row r="6000" spans="1:12" x14ac:dyDescent="0.3">
      <c r="A6000" s="77" t="s">
        <v>12760</v>
      </c>
      <c r="B6000" s="77" t="s">
        <v>12761</v>
      </c>
      <c r="C6000" s="77" t="s">
        <v>714</v>
      </c>
      <c r="D6000" s="79"/>
      <c r="F6000" s="77" t="s">
        <v>714</v>
      </c>
      <c r="G6000" s="77" t="s">
        <v>12760</v>
      </c>
      <c r="I6000"/>
      <c r="L6000" s="83"/>
    </row>
    <row r="6001" spans="1:12" x14ac:dyDescent="0.3">
      <c r="A6001" s="77" t="s">
        <v>12762</v>
      </c>
      <c r="B6001" s="77" t="s">
        <v>12763</v>
      </c>
      <c r="C6001" s="77" t="s">
        <v>837</v>
      </c>
      <c r="D6001" s="79"/>
      <c r="F6001" s="77" t="s">
        <v>837</v>
      </c>
      <c r="G6001" s="77" t="s">
        <v>12762</v>
      </c>
      <c r="I6001"/>
      <c r="L6001" s="83"/>
    </row>
    <row r="6002" spans="1:12" x14ac:dyDescent="0.3">
      <c r="A6002" s="77" t="s">
        <v>12764</v>
      </c>
      <c r="B6002" s="77" t="s">
        <v>12765</v>
      </c>
      <c r="C6002" s="77" t="s">
        <v>743</v>
      </c>
      <c r="D6002" s="79"/>
      <c r="F6002" s="77" t="s">
        <v>743</v>
      </c>
      <c r="G6002" s="77" t="s">
        <v>12764</v>
      </c>
      <c r="I6002"/>
      <c r="L6002" s="83"/>
    </row>
    <row r="6003" spans="1:12" x14ac:dyDescent="0.3">
      <c r="A6003" s="77" t="s">
        <v>12766</v>
      </c>
      <c r="B6003" s="77" t="s">
        <v>12767</v>
      </c>
      <c r="C6003" s="77" t="s">
        <v>671</v>
      </c>
      <c r="D6003" s="79"/>
      <c r="F6003" s="77" t="s">
        <v>671</v>
      </c>
      <c r="G6003" s="77" t="s">
        <v>12766</v>
      </c>
      <c r="I6003"/>
      <c r="L6003" s="83"/>
    </row>
    <row r="6004" spans="1:12" x14ac:dyDescent="0.3">
      <c r="A6004" s="77" t="s">
        <v>12768</v>
      </c>
      <c r="B6004" s="77" t="s">
        <v>12769</v>
      </c>
      <c r="C6004" s="77" t="s">
        <v>804</v>
      </c>
      <c r="D6004" s="79"/>
      <c r="F6004" s="77" t="s">
        <v>804</v>
      </c>
      <c r="G6004" s="77" t="s">
        <v>12768</v>
      </c>
      <c r="I6004"/>
      <c r="L6004" s="83"/>
    </row>
    <row r="6005" spans="1:12" x14ac:dyDescent="0.3">
      <c r="A6005" s="77" t="s">
        <v>12770</v>
      </c>
      <c r="B6005" s="77" t="s">
        <v>12771</v>
      </c>
      <c r="C6005" s="77" t="s">
        <v>695</v>
      </c>
      <c r="D6005" s="79"/>
      <c r="F6005" s="77" t="s">
        <v>695</v>
      </c>
      <c r="G6005" s="77" t="s">
        <v>12770</v>
      </c>
      <c r="I6005"/>
      <c r="L6005" s="83"/>
    </row>
    <row r="6006" spans="1:12" x14ac:dyDescent="0.3">
      <c r="A6006" s="77" t="s">
        <v>12772</v>
      </c>
      <c r="B6006" s="77" t="s">
        <v>12773</v>
      </c>
      <c r="C6006" s="77" t="s">
        <v>710</v>
      </c>
      <c r="D6006" s="79"/>
      <c r="F6006" s="77" t="s">
        <v>710</v>
      </c>
      <c r="G6006" s="77" t="s">
        <v>12772</v>
      </c>
      <c r="I6006"/>
      <c r="L6006" s="83"/>
    </row>
    <row r="6007" spans="1:12" x14ac:dyDescent="0.3">
      <c r="A6007" s="77" t="s">
        <v>12774</v>
      </c>
      <c r="B6007" s="77" t="s">
        <v>12775</v>
      </c>
      <c r="C6007" s="77" t="s">
        <v>695</v>
      </c>
      <c r="D6007" s="79"/>
      <c r="F6007" s="77" t="s">
        <v>695</v>
      </c>
      <c r="G6007" s="77" t="s">
        <v>12774</v>
      </c>
      <c r="I6007"/>
      <c r="L6007" s="83"/>
    </row>
    <row r="6008" spans="1:12" x14ac:dyDescent="0.3">
      <c r="A6008" s="77" t="s">
        <v>12776</v>
      </c>
      <c r="B6008" s="77" t="s">
        <v>12777</v>
      </c>
      <c r="C6008" s="77" t="s">
        <v>694</v>
      </c>
      <c r="D6008" s="79"/>
      <c r="F6008" s="77" t="s">
        <v>694</v>
      </c>
      <c r="G6008" s="77" t="s">
        <v>12776</v>
      </c>
      <c r="I6008"/>
      <c r="L6008" s="83"/>
    </row>
    <row r="6009" spans="1:12" x14ac:dyDescent="0.3">
      <c r="A6009" s="77" t="s">
        <v>12778</v>
      </c>
      <c r="B6009" s="77" t="s">
        <v>12779</v>
      </c>
      <c r="C6009" s="77" t="s">
        <v>714</v>
      </c>
      <c r="D6009" s="79"/>
      <c r="F6009" s="77" t="s">
        <v>714</v>
      </c>
      <c r="G6009" s="77" t="s">
        <v>12778</v>
      </c>
      <c r="I6009"/>
      <c r="L6009" s="83"/>
    </row>
    <row r="6010" spans="1:12" x14ac:dyDescent="0.3">
      <c r="A6010" s="77" t="s">
        <v>12780</v>
      </c>
      <c r="B6010" s="77" t="s">
        <v>12781</v>
      </c>
      <c r="C6010" s="77" t="s">
        <v>714</v>
      </c>
      <c r="D6010" s="79"/>
      <c r="F6010" s="77" t="s">
        <v>714</v>
      </c>
      <c r="G6010" s="77" t="s">
        <v>12780</v>
      </c>
      <c r="I6010"/>
      <c r="L6010" s="83"/>
    </row>
    <row r="6011" spans="1:12" x14ac:dyDescent="0.3">
      <c r="A6011" s="77" t="s">
        <v>12782</v>
      </c>
      <c r="B6011" s="77" t="s">
        <v>12783</v>
      </c>
      <c r="C6011" s="77" t="s">
        <v>714</v>
      </c>
      <c r="D6011" s="79"/>
      <c r="F6011" s="77" t="s">
        <v>714</v>
      </c>
      <c r="G6011" s="77" t="s">
        <v>12782</v>
      </c>
      <c r="I6011"/>
      <c r="L6011" s="83"/>
    </row>
    <row r="6012" spans="1:12" x14ac:dyDescent="0.3">
      <c r="A6012" s="77" t="s">
        <v>12784</v>
      </c>
      <c r="B6012" s="77" t="s">
        <v>12785</v>
      </c>
      <c r="C6012" s="77" t="s">
        <v>733</v>
      </c>
      <c r="D6012" s="79"/>
      <c r="F6012" s="77" t="s">
        <v>733</v>
      </c>
      <c r="G6012" s="77" t="s">
        <v>12784</v>
      </c>
      <c r="I6012"/>
      <c r="L6012" s="83"/>
    </row>
    <row r="6013" spans="1:12" x14ac:dyDescent="0.3">
      <c r="A6013" s="77" t="s">
        <v>12786</v>
      </c>
      <c r="B6013" s="77" t="s">
        <v>12787</v>
      </c>
      <c r="C6013" s="77" t="s">
        <v>729</v>
      </c>
      <c r="D6013" s="79"/>
      <c r="F6013" s="77" t="s">
        <v>729</v>
      </c>
      <c r="G6013" s="77" t="s">
        <v>12786</v>
      </c>
      <c r="I6013"/>
      <c r="L6013" s="83"/>
    </row>
    <row r="6014" spans="1:12" x14ac:dyDescent="0.3">
      <c r="A6014" s="77" t="s">
        <v>12788</v>
      </c>
      <c r="B6014" s="77" t="s">
        <v>12789</v>
      </c>
      <c r="C6014" s="77" t="s">
        <v>674</v>
      </c>
      <c r="D6014" s="79"/>
      <c r="F6014" s="77" t="s">
        <v>674</v>
      </c>
      <c r="G6014" s="77" t="s">
        <v>12788</v>
      </c>
      <c r="I6014"/>
      <c r="L6014" s="83"/>
    </row>
    <row r="6015" spans="1:12" x14ac:dyDescent="0.3">
      <c r="A6015" s="77" t="s">
        <v>12790</v>
      </c>
      <c r="B6015" s="77" t="s">
        <v>12791</v>
      </c>
      <c r="C6015" s="77" t="s">
        <v>710</v>
      </c>
      <c r="D6015" s="79"/>
      <c r="F6015" s="77" t="s">
        <v>710</v>
      </c>
      <c r="G6015" s="77" t="s">
        <v>12790</v>
      </c>
      <c r="I6015"/>
      <c r="L6015" s="83"/>
    </row>
    <row r="6016" spans="1:12" x14ac:dyDescent="0.3">
      <c r="A6016" s="77" t="s">
        <v>12792</v>
      </c>
      <c r="B6016" s="77" t="s">
        <v>12793</v>
      </c>
      <c r="C6016" s="77" t="s">
        <v>809</v>
      </c>
      <c r="D6016" s="79"/>
      <c r="F6016" s="77" t="s">
        <v>809</v>
      </c>
      <c r="G6016" s="77" t="s">
        <v>12792</v>
      </c>
      <c r="I6016"/>
      <c r="L6016" s="83"/>
    </row>
    <row r="6017" spans="1:12" x14ac:dyDescent="0.3">
      <c r="A6017" s="77" t="s">
        <v>12794</v>
      </c>
      <c r="B6017" s="77" t="s">
        <v>12795</v>
      </c>
      <c r="C6017" s="77" t="s">
        <v>830</v>
      </c>
      <c r="D6017" s="79"/>
      <c r="F6017" s="77" t="s">
        <v>830</v>
      </c>
      <c r="G6017" s="77" t="s">
        <v>12794</v>
      </c>
      <c r="I6017"/>
      <c r="L6017" s="83"/>
    </row>
    <row r="6018" spans="1:12" x14ac:dyDescent="0.3">
      <c r="A6018" s="77" t="s">
        <v>12796</v>
      </c>
      <c r="B6018" s="77" t="s">
        <v>12797</v>
      </c>
      <c r="C6018" s="77" t="s">
        <v>729</v>
      </c>
      <c r="D6018" s="79"/>
      <c r="F6018" s="77" t="s">
        <v>729</v>
      </c>
      <c r="G6018" s="77" t="s">
        <v>12796</v>
      </c>
      <c r="I6018"/>
      <c r="L6018" s="83"/>
    </row>
    <row r="6019" spans="1:12" x14ac:dyDescent="0.3">
      <c r="A6019" s="77" t="s">
        <v>12798</v>
      </c>
      <c r="B6019" s="77" t="s">
        <v>12799</v>
      </c>
      <c r="C6019" s="77" t="s">
        <v>732</v>
      </c>
      <c r="D6019" s="79"/>
      <c r="F6019" s="77" t="s">
        <v>732</v>
      </c>
      <c r="G6019" s="77" t="s">
        <v>12798</v>
      </c>
      <c r="I6019"/>
      <c r="L6019" s="83"/>
    </row>
    <row r="6020" spans="1:12" x14ac:dyDescent="0.3">
      <c r="A6020" s="77" t="s">
        <v>12800</v>
      </c>
      <c r="B6020" s="77" t="s">
        <v>12801</v>
      </c>
      <c r="C6020" s="77" t="s">
        <v>674</v>
      </c>
      <c r="D6020" s="79"/>
      <c r="F6020" s="77" t="s">
        <v>674</v>
      </c>
      <c r="G6020" s="77" t="s">
        <v>12800</v>
      </c>
      <c r="I6020"/>
      <c r="L6020" s="83"/>
    </row>
    <row r="6021" spans="1:12" x14ac:dyDescent="0.3">
      <c r="A6021" s="77" t="s">
        <v>12802</v>
      </c>
      <c r="B6021" s="77" t="s">
        <v>12803</v>
      </c>
      <c r="C6021" s="77" t="s">
        <v>761</v>
      </c>
      <c r="D6021" s="79"/>
      <c r="F6021" s="77" t="s">
        <v>761</v>
      </c>
      <c r="G6021" s="77" t="s">
        <v>12802</v>
      </c>
      <c r="I6021"/>
      <c r="L6021" s="83"/>
    </row>
    <row r="6022" spans="1:12" x14ac:dyDescent="0.3">
      <c r="A6022" s="77" t="s">
        <v>12804</v>
      </c>
      <c r="B6022" s="77" t="s">
        <v>12805</v>
      </c>
      <c r="C6022" s="77" t="s">
        <v>846</v>
      </c>
      <c r="D6022" s="79"/>
      <c r="F6022" s="77" t="s">
        <v>846</v>
      </c>
      <c r="G6022" s="77" t="s">
        <v>12804</v>
      </c>
      <c r="I6022"/>
      <c r="L6022" s="83"/>
    </row>
    <row r="6023" spans="1:12" x14ac:dyDescent="0.3">
      <c r="A6023" s="77" t="s">
        <v>12806</v>
      </c>
      <c r="B6023" s="77" t="s">
        <v>12807</v>
      </c>
      <c r="C6023" s="77" t="s">
        <v>761</v>
      </c>
      <c r="D6023" s="79"/>
      <c r="F6023" s="77" t="s">
        <v>761</v>
      </c>
      <c r="G6023" s="77" t="s">
        <v>12806</v>
      </c>
      <c r="I6023"/>
      <c r="L6023" s="83"/>
    </row>
    <row r="6024" spans="1:12" x14ac:dyDescent="0.3">
      <c r="A6024" s="77" t="s">
        <v>12808</v>
      </c>
      <c r="B6024" s="77" t="s">
        <v>12809</v>
      </c>
      <c r="C6024" s="77" t="s">
        <v>893</v>
      </c>
      <c r="D6024" s="79"/>
      <c r="F6024" s="77" t="s">
        <v>893</v>
      </c>
      <c r="G6024" s="77" t="s">
        <v>12808</v>
      </c>
      <c r="I6024"/>
      <c r="L6024" s="83"/>
    </row>
    <row r="6025" spans="1:12" x14ac:dyDescent="0.3">
      <c r="A6025" s="77" t="s">
        <v>12810</v>
      </c>
      <c r="B6025" s="77" t="s">
        <v>12811</v>
      </c>
      <c r="C6025" s="77" t="s">
        <v>707</v>
      </c>
      <c r="D6025" s="79"/>
      <c r="F6025" s="77" t="s">
        <v>707</v>
      </c>
      <c r="G6025" s="77" t="s">
        <v>12810</v>
      </c>
      <c r="I6025"/>
      <c r="L6025" s="83"/>
    </row>
    <row r="6026" spans="1:12" x14ac:dyDescent="0.3">
      <c r="A6026" s="77" t="s">
        <v>12812</v>
      </c>
      <c r="B6026" s="77" t="s">
        <v>12813</v>
      </c>
      <c r="C6026" s="77" t="s">
        <v>919</v>
      </c>
      <c r="D6026" s="79"/>
      <c r="F6026" s="77" t="s">
        <v>919</v>
      </c>
      <c r="G6026" s="77" t="s">
        <v>12812</v>
      </c>
      <c r="I6026"/>
      <c r="L6026" s="83"/>
    </row>
    <row r="6027" spans="1:12" x14ac:dyDescent="0.3">
      <c r="A6027" s="77" t="s">
        <v>12814</v>
      </c>
      <c r="B6027" s="77" t="s">
        <v>12815</v>
      </c>
      <c r="C6027" s="77" t="s">
        <v>840</v>
      </c>
      <c r="D6027" s="79"/>
      <c r="F6027" s="77" t="s">
        <v>840</v>
      </c>
      <c r="G6027" s="77" t="s">
        <v>12814</v>
      </c>
      <c r="I6027"/>
      <c r="L6027" s="83"/>
    </row>
    <row r="6028" spans="1:12" x14ac:dyDescent="0.3">
      <c r="A6028" s="77" t="s">
        <v>12816</v>
      </c>
      <c r="B6028" s="77" t="s">
        <v>12817</v>
      </c>
      <c r="C6028" s="77" t="s">
        <v>746</v>
      </c>
      <c r="D6028" s="79"/>
      <c r="F6028" s="77" t="s">
        <v>746</v>
      </c>
      <c r="G6028" s="77" t="s">
        <v>12816</v>
      </c>
      <c r="I6028"/>
      <c r="L6028" s="83"/>
    </row>
    <row r="6029" spans="1:12" x14ac:dyDescent="0.3">
      <c r="A6029" s="77" t="s">
        <v>12818</v>
      </c>
      <c r="B6029" s="77" t="s">
        <v>12819</v>
      </c>
      <c r="C6029" s="77" t="s">
        <v>679</v>
      </c>
      <c r="D6029" s="79"/>
      <c r="F6029" s="77" t="s">
        <v>679</v>
      </c>
      <c r="G6029" s="77" t="s">
        <v>12818</v>
      </c>
      <c r="I6029"/>
      <c r="L6029" s="83"/>
    </row>
    <row r="6030" spans="1:12" x14ac:dyDescent="0.3">
      <c r="A6030" s="77" t="s">
        <v>12820</v>
      </c>
      <c r="B6030" s="77" t="s">
        <v>12821</v>
      </c>
      <c r="C6030" s="77" t="s">
        <v>868</v>
      </c>
      <c r="D6030" s="79"/>
      <c r="F6030" s="77" t="s">
        <v>868</v>
      </c>
      <c r="G6030" s="77" t="s">
        <v>12820</v>
      </c>
      <c r="I6030"/>
      <c r="L6030" s="83"/>
    </row>
    <row r="6031" spans="1:12" x14ac:dyDescent="0.3">
      <c r="A6031" s="77" t="s">
        <v>12822</v>
      </c>
      <c r="B6031" s="77" t="s">
        <v>12823</v>
      </c>
      <c r="C6031" s="77" t="s">
        <v>903</v>
      </c>
      <c r="D6031" s="79"/>
      <c r="F6031" s="77" t="s">
        <v>903</v>
      </c>
      <c r="G6031" s="77" t="s">
        <v>12822</v>
      </c>
      <c r="I6031"/>
      <c r="L6031" s="83"/>
    </row>
    <row r="6032" spans="1:12" x14ac:dyDescent="0.3">
      <c r="A6032" s="77" t="s">
        <v>12824</v>
      </c>
      <c r="B6032" s="77" t="s">
        <v>12825</v>
      </c>
      <c r="C6032" s="77" t="s">
        <v>840</v>
      </c>
      <c r="D6032" s="79"/>
      <c r="F6032" s="77" t="s">
        <v>840</v>
      </c>
      <c r="G6032" s="77" t="s">
        <v>12824</v>
      </c>
      <c r="I6032"/>
      <c r="L6032" s="83"/>
    </row>
    <row r="6033" spans="1:12" x14ac:dyDescent="0.3">
      <c r="A6033" s="77" t="s">
        <v>12826</v>
      </c>
      <c r="B6033" s="77" t="s">
        <v>12827</v>
      </c>
      <c r="C6033" s="77" t="s">
        <v>732</v>
      </c>
      <c r="D6033" s="79"/>
      <c r="F6033" s="77" t="s">
        <v>732</v>
      </c>
      <c r="G6033" s="77" t="s">
        <v>12826</v>
      </c>
      <c r="I6033"/>
      <c r="L6033" s="83"/>
    </row>
    <row r="6034" spans="1:12" x14ac:dyDescent="0.3">
      <c r="A6034" s="77" t="s">
        <v>12828</v>
      </c>
      <c r="B6034" s="77" t="s">
        <v>12829</v>
      </c>
      <c r="C6034" s="77" t="s">
        <v>850</v>
      </c>
      <c r="D6034" s="79"/>
      <c r="F6034" s="77" t="s">
        <v>850</v>
      </c>
      <c r="G6034" s="77" t="s">
        <v>12828</v>
      </c>
      <c r="I6034"/>
      <c r="L6034" s="83"/>
    </row>
    <row r="6035" spans="1:12" x14ac:dyDescent="0.3">
      <c r="A6035" s="77" t="s">
        <v>12830</v>
      </c>
      <c r="B6035" s="77" t="s">
        <v>12831</v>
      </c>
      <c r="C6035" s="77" t="s">
        <v>893</v>
      </c>
      <c r="D6035" s="79"/>
      <c r="F6035" s="77" t="s">
        <v>893</v>
      </c>
      <c r="G6035" s="77" t="s">
        <v>12830</v>
      </c>
      <c r="I6035"/>
      <c r="L6035" s="83"/>
    </row>
    <row r="6036" spans="1:12" x14ac:dyDescent="0.3">
      <c r="A6036" s="77" t="s">
        <v>12832</v>
      </c>
      <c r="B6036" s="77" t="s">
        <v>12833</v>
      </c>
      <c r="C6036" s="77" t="s">
        <v>940</v>
      </c>
      <c r="D6036" s="79"/>
      <c r="F6036" s="77" t="s">
        <v>940</v>
      </c>
      <c r="G6036" s="77" t="s">
        <v>12832</v>
      </c>
      <c r="I6036"/>
      <c r="L6036" s="83"/>
    </row>
    <row r="6037" spans="1:12" x14ac:dyDescent="0.3">
      <c r="A6037" s="77" t="s">
        <v>12834</v>
      </c>
      <c r="B6037" s="77" t="s">
        <v>12835</v>
      </c>
      <c r="C6037" s="77" t="s">
        <v>856</v>
      </c>
      <c r="D6037" s="79"/>
      <c r="F6037" s="77" t="s">
        <v>856</v>
      </c>
      <c r="G6037" s="77" t="s">
        <v>12834</v>
      </c>
      <c r="I6037"/>
      <c r="L6037" s="83"/>
    </row>
    <row r="6038" spans="1:12" x14ac:dyDescent="0.3">
      <c r="A6038" s="77" t="s">
        <v>12836</v>
      </c>
      <c r="B6038" s="77" t="s">
        <v>12837</v>
      </c>
      <c r="C6038" s="77" t="s">
        <v>758</v>
      </c>
      <c r="D6038" s="79"/>
      <c r="F6038" s="77" t="s">
        <v>758</v>
      </c>
      <c r="G6038" s="77" t="s">
        <v>12836</v>
      </c>
      <c r="I6038"/>
      <c r="L6038" s="83"/>
    </row>
    <row r="6039" spans="1:12" x14ac:dyDescent="0.3">
      <c r="A6039" s="77" t="s">
        <v>12838</v>
      </c>
      <c r="B6039" s="77" t="s">
        <v>12839</v>
      </c>
      <c r="C6039" s="77" t="s">
        <v>868</v>
      </c>
      <c r="D6039" s="79"/>
      <c r="F6039" s="77" t="s">
        <v>868</v>
      </c>
      <c r="G6039" s="77" t="s">
        <v>12838</v>
      </c>
      <c r="I6039"/>
      <c r="L6039" s="83"/>
    </row>
    <row r="6040" spans="1:12" x14ac:dyDescent="0.3">
      <c r="A6040" s="77" t="s">
        <v>12840</v>
      </c>
      <c r="B6040" s="77" t="s">
        <v>12841</v>
      </c>
      <c r="C6040" s="77" t="s">
        <v>908</v>
      </c>
      <c r="D6040" s="79"/>
      <c r="F6040" s="77" t="s">
        <v>908</v>
      </c>
      <c r="G6040" s="77" t="s">
        <v>12840</v>
      </c>
      <c r="I6040"/>
      <c r="L6040" s="83"/>
    </row>
    <row r="6041" spans="1:12" x14ac:dyDescent="0.3">
      <c r="A6041" s="77" t="s">
        <v>12842</v>
      </c>
      <c r="B6041" s="77" t="s">
        <v>12843</v>
      </c>
      <c r="C6041" s="77" t="s">
        <v>707</v>
      </c>
      <c r="D6041" s="79"/>
      <c r="F6041" s="77" t="s">
        <v>707</v>
      </c>
      <c r="G6041" s="77" t="s">
        <v>12842</v>
      </c>
      <c r="I6041"/>
      <c r="L6041" s="83"/>
    </row>
    <row r="6042" spans="1:12" x14ac:dyDescent="0.3">
      <c r="A6042" s="77" t="s">
        <v>12844</v>
      </c>
      <c r="B6042" s="77" t="s">
        <v>12845</v>
      </c>
      <c r="C6042" s="77" t="s">
        <v>797</v>
      </c>
      <c r="D6042" s="79"/>
      <c r="F6042" s="77" t="s">
        <v>797</v>
      </c>
      <c r="G6042" s="77" t="s">
        <v>12844</v>
      </c>
      <c r="I6042"/>
      <c r="L6042" s="83"/>
    </row>
    <row r="6043" spans="1:12" x14ac:dyDescent="0.3">
      <c r="A6043" s="77" t="s">
        <v>12846</v>
      </c>
      <c r="B6043" s="77" t="s">
        <v>12847</v>
      </c>
      <c r="C6043" s="77" t="s">
        <v>767</v>
      </c>
      <c r="D6043" s="79"/>
      <c r="F6043" s="77" t="s">
        <v>767</v>
      </c>
      <c r="G6043" s="77" t="s">
        <v>12846</v>
      </c>
      <c r="I6043"/>
      <c r="L6043" s="83"/>
    </row>
    <row r="6044" spans="1:12" x14ac:dyDescent="0.3">
      <c r="A6044" s="77" t="s">
        <v>12848</v>
      </c>
      <c r="B6044" s="77" t="s">
        <v>12849</v>
      </c>
      <c r="C6044" s="77" t="s">
        <v>940</v>
      </c>
      <c r="D6044" s="79"/>
      <c r="F6044" s="77" t="s">
        <v>940</v>
      </c>
      <c r="G6044" s="77" t="s">
        <v>12848</v>
      </c>
      <c r="I6044"/>
      <c r="L6044" s="83"/>
    </row>
    <row r="6045" spans="1:12" x14ac:dyDescent="0.3">
      <c r="A6045" s="77" t="s">
        <v>12850</v>
      </c>
      <c r="B6045" s="77" t="s">
        <v>12851</v>
      </c>
      <c r="C6045" s="77" t="s">
        <v>850</v>
      </c>
      <c r="D6045" s="79"/>
      <c r="F6045" s="77" t="s">
        <v>850</v>
      </c>
      <c r="G6045" s="77" t="s">
        <v>12850</v>
      </c>
      <c r="I6045"/>
      <c r="L6045" s="83"/>
    </row>
    <row r="6046" spans="1:12" x14ac:dyDescent="0.3">
      <c r="A6046" s="77" t="s">
        <v>12852</v>
      </c>
      <c r="B6046" s="77" t="s">
        <v>12853</v>
      </c>
      <c r="C6046" s="77" t="s">
        <v>809</v>
      </c>
      <c r="D6046" s="79"/>
      <c r="F6046" s="77" t="s">
        <v>809</v>
      </c>
      <c r="G6046" s="77" t="s">
        <v>12852</v>
      </c>
      <c r="I6046"/>
      <c r="L6046" s="83"/>
    </row>
    <row r="6047" spans="1:12" x14ac:dyDescent="0.3">
      <c r="A6047" s="77" t="s">
        <v>12854</v>
      </c>
      <c r="B6047" s="77" t="s">
        <v>12855</v>
      </c>
      <c r="C6047" s="77" t="s">
        <v>674</v>
      </c>
      <c r="D6047" s="79"/>
      <c r="F6047" s="77" t="s">
        <v>674</v>
      </c>
      <c r="G6047" s="77" t="s">
        <v>12854</v>
      </c>
      <c r="I6047"/>
      <c r="L6047" s="83"/>
    </row>
    <row r="6048" spans="1:12" x14ac:dyDescent="0.3">
      <c r="A6048" s="77" t="s">
        <v>12856</v>
      </c>
      <c r="B6048" s="77" t="s">
        <v>12857</v>
      </c>
      <c r="C6048" s="77" t="s">
        <v>836</v>
      </c>
      <c r="D6048" s="79"/>
      <c r="F6048" s="77" t="s">
        <v>836</v>
      </c>
      <c r="G6048" s="77" t="s">
        <v>12856</v>
      </c>
      <c r="I6048"/>
      <c r="L6048" s="83"/>
    </row>
    <row r="6049" spans="1:12" x14ac:dyDescent="0.3">
      <c r="A6049" s="77" t="s">
        <v>12858</v>
      </c>
      <c r="B6049" s="77" t="s">
        <v>12859</v>
      </c>
      <c r="C6049" s="77" t="s">
        <v>953</v>
      </c>
      <c r="D6049" s="79"/>
      <c r="F6049" s="77" t="s">
        <v>953</v>
      </c>
      <c r="G6049" s="77" t="s">
        <v>12858</v>
      </c>
      <c r="I6049"/>
      <c r="L6049" s="83"/>
    </row>
    <row r="6050" spans="1:12" x14ac:dyDescent="0.3">
      <c r="A6050" s="77" t="s">
        <v>12860</v>
      </c>
      <c r="B6050" s="77" t="s">
        <v>12861</v>
      </c>
      <c r="C6050" s="77" t="s">
        <v>729</v>
      </c>
      <c r="D6050" s="79"/>
      <c r="F6050" s="77" t="s">
        <v>729</v>
      </c>
      <c r="G6050" s="77" t="s">
        <v>12860</v>
      </c>
      <c r="I6050"/>
      <c r="L6050" s="83"/>
    </row>
    <row r="6051" spans="1:12" x14ac:dyDescent="0.3">
      <c r="A6051" s="77" t="s">
        <v>12862</v>
      </c>
      <c r="B6051" s="77" t="s">
        <v>12863</v>
      </c>
      <c r="C6051" s="77" t="s">
        <v>893</v>
      </c>
      <c r="D6051" s="79"/>
      <c r="F6051" s="77" t="s">
        <v>893</v>
      </c>
      <c r="G6051" s="77" t="s">
        <v>12862</v>
      </c>
      <c r="I6051"/>
      <c r="L6051" s="83"/>
    </row>
    <row r="6052" spans="1:12" x14ac:dyDescent="0.3">
      <c r="A6052" s="77" t="s">
        <v>12864</v>
      </c>
      <c r="B6052" s="77" t="s">
        <v>12865</v>
      </c>
      <c r="C6052" s="77" t="s">
        <v>940</v>
      </c>
      <c r="D6052" s="79"/>
      <c r="F6052" s="77" t="s">
        <v>940</v>
      </c>
      <c r="G6052" s="77" t="s">
        <v>12864</v>
      </c>
      <c r="I6052"/>
      <c r="L6052" s="83"/>
    </row>
    <row r="6053" spans="1:12" x14ac:dyDescent="0.3">
      <c r="A6053" s="77" t="s">
        <v>12866</v>
      </c>
      <c r="B6053" s="77" t="s">
        <v>12867</v>
      </c>
      <c r="C6053" s="77" t="s">
        <v>694</v>
      </c>
      <c r="D6053" s="79"/>
      <c r="F6053" s="77" t="s">
        <v>694</v>
      </c>
      <c r="G6053" s="77" t="s">
        <v>12866</v>
      </c>
      <c r="I6053"/>
      <c r="L6053" s="83"/>
    </row>
    <row r="6054" spans="1:12" x14ac:dyDescent="0.3">
      <c r="A6054" s="77" t="s">
        <v>12868</v>
      </c>
      <c r="B6054" s="77" t="s">
        <v>12869</v>
      </c>
      <c r="C6054" s="77" t="s">
        <v>797</v>
      </c>
      <c r="D6054" s="79"/>
      <c r="F6054" s="77" t="s">
        <v>797</v>
      </c>
      <c r="G6054" s="77" t="s">
        <v>12868</v>
      </c>
      <c r="I6054"/>
      <c r="L6054" s="83"/>
    </row>
    <row r="6055" spans="1:12" x14ac:dyDescent="0.3">
      <c r="A6055" s="77" t="s">
        <v>12870</v>
      </c>
      <c r="B6055" s="77" t="s">
        <v>12871</v>
      </c>
      <c r="C6055" s="77" t="s">
        <v>940</v>
      </c>
      <c r="D6055" s="79"/>
      <c r="F6055" s="77" t="s">
        <v>940</v>
      </c>
      <c r="G6055" s="77" t="s">
        <v>12870</v>
      </c>
      <c r="I6055"/>
      <c r="L6055" s="83"/>
    </row>
    <row r="6056" spans="1:12" x14ac:dyDescent="0.3">
      <c r="A6056" s="77" t="s">
        <v>12872</v>
      </c>
      <c r="B6056" s="77" t="s">
        <v>12873</v>
      </c>
      <c r="C6056" s="77" t="s">
        <v>925</v>
      </c>
      <c r="D6056" s="79"/>
      <c r="F6056" s="77" t="s">
        <v>925</v>
      </c>
      <c r="G6056" s="77" t="s">
        <v>12872</v>
      </c>
      <c r="I6056"/>
      <c r="L6056" s="83"/>
    </row>
    <row r="6057" spans="1:12" x14ac:dyDescent="0.3">
      <c r="A6057" s="77" t="s">
        <v>12874</v>
      </c>
      <c r="B6057" s="77" t="s">
        <v>12875</v>
      </c>
      <c r="C6057" s="77" t="s">
        <v>776</v>
      </c>
      <c r="D6057" s="79"/>
      <c r="F6057" s="77" t="s">
        <v>776</v>
      </c>
      <c r="G6057" s="77" t="s">
        <v>12874</v>
      </c>
      <c r="I6057"/>
      <c r="L6057" s="83"/>
    </row>
    <row r="6058" spans="1:12" x14ac:dyDescent="0.3">
      <c r="A6058" s="77" t="s">
        <v>12876</v>
      </c>
      <c r="B6058" s="77" t="s">
        <v>12877</v>
      </c>
      <c r="C6058" s="77" t="s">
        <v>836</v>
      </c>
      <c r="D6058" s="79"/>
      <c r="F6058" s="77" t="s">
        <v>836</v>
      </c>
      <c r="G6058" s="77" t="s">
        <v>12876</v>
      </c>
      <c r="I6058"/>
      <c r="L6058" s="83"/>
    </row>
    <row r="6059" spans="1:12" x14ac:dyDescent="0.3">
      <c r="A6059" s="77" t="s">
        <v>12878</v>
      </c>
      <c r="B6059" s="77" t="s">
        <v>12879</v>
      </c>
      <c r="C6059" s="77" t="s">
        <v>850</v>
      </c>
      <c r="D6059" s="79"/>
      <c r="F6059" s="77" t="s">
        <v>850</v>
      </c>
      <c r="G6059" s="77" t="s">
        <v>12878</v>
      </c>
      <c r="I6059"/>
      <c r="L6059" s="83"/>
    </row>
    <row r="6060" spans="1:12" x14ac:dyDescent="0.3">
      <c r="A6060" s="77" t="s">
        <v>12880</v>
      </c>
      <c r="B6060" s="77" t="s">
        <v>12881</v>
      </c>
      <c r="C6060" s="77" t="s">
        <v>694</v>
      </c>
      <c r="D6060" s="79"/>
      <c r="F6060" s="77" t="s">
        <v>694</v>
      </c>
      <c r="G6060" s="77" t="s">
        <v>12880</v>
      </c>
      <c r="I6060"/>
      <c r="L6060" s="83"/>
    </row>
    <row r="6061" spans="1:12" x14ac:dyDescent="0.3">
      <c r="A6061" s="77" t="s">
        <v>12882</v>
      </c>
      <c r="B6061" s="77" t="s">
        <v>12883</v>
      </c>
      <c r="C6061" s="77" t="s">
        <v>868</v>
      </c>
      <c r="D6061" s="79"/>
      <c r="F6061" s="77" t="s">
        <v>868</v>
      </c>
      <c r="G6061" s="77" t="s">
        <v>12882</v>
      </c>
      <c r="I6061"/>
      <c r="L6061" s="83"/>
    </row>
    <row r="6062" spans="1:12" x14ac:dyDescent="0.3">
      <c r="A6062" s="77" t="s">
        <v>12884</v>
      </c>
      <c r="B6062" s="77" t="s">
        <v>12885</v>
      </c>
      <c r="C6062" s="77" t="s">
        <v>794</v>
      </c>
      <c r="D6062" s="79"/>
      <c r="F6062" s="77" t="s">
        <v>794</v>
      </c>
      <c r="G6062" s="77" t="s">
        <v>12884</v>
      </c>
      <c r="I6062"/>
      <c r="L6062" s="83"/>
    </row>
    <row r="6063" spans="1:12" x14ac:dyDescent="0.3">
      <c r="A6063" s="77" t="s">
        <v>12886</v>
      </c>
      <c r="B6063" s="77" t="s">
        <v>12887</v>
      </c>
      <c r="C6063" s="77" t="s">
        <v>707</v>
      </c>
      <c r="D6063" s="79"/>
      <c r="F6063" s="77" t="s">
        <v>707</v>
      </c>
      <c r="G6063" s="77" t="s">
        <v>12886</v>
      </c>
      <c r="I6063"/>
      <c r="L6063" s="83"/>
    </row>
    <row r="6064" spans="1:12" x14ac:dyDescent="0.3">
      <c r="A6064" s="77" t="s">
        <v>12888</v>
      </c>
      <c r="B6064" s="77" t="s">
        <v>12889</v>
      </c>
      <c r="C6064" s="77" t="s">
        <v>830</v>
      </c>
      <c r="D6064" s="79"/>
      <c r="F6064" s="77" t="s">
        <v>830</v>
      </c>
      <c r="G6064" s="77" t="s">
        <v>12888</v>
      </c>
      <c r="I6064"/>
      <c r="L6064" s="83"/>
    </row>
    <row r="6065" spans="1:12" x14ac:dyDescent="0.3">
      <c r="A6065" s="77" t="s">
        <v>12890</v>
      </c>
      <c r="B6065" s="77" t="s">
        <v>12891</v>
      </c>
      <c r="C6065" s="77" t="s">
        <v>773</v>
      </c>
      <c r="D6065" s="79"/>
      <c r="F6065" s="77" t="s">
        <v>773</v>
      </c>
      <c r="G6065" s="77" t="s">
        <v>12890</v>
      </c>
      <c r="I6065"/>
      <c r="L6065" s="83"/>
    </row>
    <row r="6066" spans="1:12" x14ac:dyDescent="0.3">
      <c r="A6066" s="77" t="s">
        <v>12892</v>
      </c>
      <c r="B6066" s="77" t="s">
        <v>12893</v>
      </c>
      <c r="C6066" s="77" t="s">
        <v>707</v>
      </c>
      <c r="D6066" s="79"/>
      <c r="F6066" s="77" t="s">
        <v>707</v>
      </c>
      <c r="G6066" s="77" t="s">
        <v>12892</v>
      </c>
      <c r="I6066"/>
      <c r="L6066" s="83"/>
    </row>
    <row r="6067" spans="1:12" x14ac:dyDescent="0.3">
      <c r="A6067" s="77" t="s">
        <v>12894</v>
      </c>
      <c r="B6067" s="77" t="s">
        <v>12895</v>
      </c>
      <c r="C6067" s="77" t="s">
        <v>940</v>
      </c>
      <c r="D6067" s="79"/>
      <c r="F6067" s="77" t="s">
        <v>940</v>
      </c>
      <c r="G6067" s="77" t="s">
        <v>12894</v>
      </c>
      <c r="I6067"/>
      <c r="L6067" s="83"/>
    </row>
    <row r="6068" spans="1:12" x14ac:dyDescent="0.3">
      <c r="A6068" s="77" t="s">
        <v>12896</v>
      </c>
      <c r="B6068" s="77" t="s">
        <v>12897</v>
      </c>
      <c r="C6068" s="77" t="s">
        <v>794</v>
      </c>
      <c r="D6068" s="79"/>
      <c r="F6068" s="77" t="s">
        <v>794</v>
      </c>
      <c r="G6068" s="77" t="s">
        <v>12896</v>
      </c>
      <c r="I6068"/>
      <c r="L6068" s="83"/>
    </row>
    <row r="6069" spans="1:12" x14ac:dyDescent="0.3">
      <c r="A6069" s="77" t="s">
        <v>12898</v>
      </c>
      <c r="B6069" s="77" t="s">
        <v>12899</v>
      </c>
      <c r="C6069" s="77" t="s">
        <v>868</v>
      </c>
      <c r="D6069" s="79"/>
      <c r="F6069" s="77" t="s">
        <v>868</v>
      </c>
      <c r="G6069" s="77" t="s">
        <v>12898</v>
      </c>
      <c r="I6069"/>
      <c r="L6069" s="83"/>
    </row>
    <row r="6070" spans="1:12" x14ac:dyDescent="0.3">
      <c r="A6070" s="77" t="s">
        <v>12900</v>
      </c>
      <c r="B6070" s="77" t="s">
        <v>12901</v>
      </c>
      <c r="C6070" s="77" t="s">
        <v>960</v>
      </c>
      <c r="D6070" s="79"/>
      <c r="F6070" s="77" t="s">
        <v>960</v>
      </c>
      <c r="G6070" s="77" t="s">
        <v>12900</v>
      </c>
      <c r="I6070"/>
      <c r="L6070" s="83"/>
    </row>
    <row r="6071" spans="1:12" x14ac:dyDescent="0.3">
      <c r="A6071" s="77" t="s">
        <v>12902</v>
      </c>
      <c r="B6071" s="77" t="s">
        <v>12903</v>
      </c>
      <c r="C6071" s="77" t="s">
        <v>940</v>
      </c>
      <c r="D6071" s="79"/>
      <c r="F6071" s="77" t="s">
        <v>940</v>
      </c>
      <c r="G6071" s="77" t="s">
        <v>12902</v>
      </c>
      <c r="I6071"/>
      <c r="L6071" s="83"/>
    </row>
    <row r="6072" spans="1:12" x14ac:dyDescent="0.3">
      <c r="A6072" s="77" t="s">
        <v>12904</v>
      </c>
      <c r="B6072" s="77" t="s">
        <v>12905</v>
      </c>
      <c r="C6072" s="77" t="s">
        <v>940</v>
      </c>
      <c r="D6072" s="79"/>
      <c r="F6072" s="77" t="s">
        <v>940</v>
      </c>
      <c r="G6072" s="77" t="s">
        <v>12904</v>
      </c>
      <c r="I6072"/>
      <c r="L6072" s="83"/>
    </row>
    <row r="6073" spans="1:12" x14ac:dyDescent="0.3">
      <c r="A6073" s="77" t="s">
        <v>12906</v>
      </c>
      <c r="B6073" s="77" t="s">
        <v>12907</v>
      </c>
      <c r="C6073" s="77" t="s">
        <v>711</v>
      </c>
      <c r="D6073" s="79"/>
      <c r="F6073" s="77" t="s">
        <v>711</v>
      </c>
      <c r="G6073" s="77" t="s">
        <v>12906</v>
      </c>
      <c r="I6073"/>
      <c r="L6073" s="83"/>
    </row>
    <row r="6074" spans="1:12" x14ac:dyDescent="0.3">
      <c r="A6074" s="77" t="s">
        <v>12908</v>
      </c>
      <c r="B6074" s="77" t="s">
        <v>12909</v>
      </c>
      <c r="C6074" s="77" t="s">
        <v>868</v>
      </c>
      <c r="D6074" s="79"/>
      <c r="F6074" s="77" t="s">
        <v>868</v>
      </c>
      <c r="G6074" s="77" t="s">
        <v>12908</v>
      </c>
      <c r="I6074"/>
      <c r="L6074" s="83"/>
    </row>
    <row r="6075" spans="1:12" x14ac:dyDescent="0.3">
      <c r="A6075" s="77" t="s">
        <v>12910</v>
      </c>
      <c r="B6075" s="77" t="s">
        <v>12911</v>
      </c>
      <c r="C6075" s="77" t="s">
        <v>908</v>
      </c>
      <c r="D6075" s="79"/>
      <c r="F6075" s="77" t="s">
        <v>908</v>
      </c>
      <c r="G6075" s="77" t="s">
        <v>12910</v>
      </c>
      <c r="I6075"/>
      <c r="L6075" s="83"/>
    </row>
    <row r="6076" spans="1:12" x14ac:dyDescent="0.3">
      <c r="A6076" s="77" t="s">
        <v>12912</v>
      </c>
      <c r="B6076" s="77" t="s">
        <v>12913</v>
      </c>
      <c r="C6076" s="77" t="s">
        <v>846</v>
      </c>
      <c r="D6076" s="79"/>
      <c r="F6076" s="77" t="s">
        <v>846</v>
      </c>
      <c r="G6076" s="77" t="s">
        <v>12912</v>
      </c>
      <c r="I6076"/>
      <c r="L6076" s="83"/>
    </row>
    <row r="6077" spans="1:12" x14ac:dyDescent="0.3">
      <c r="A6077" s="77" t="s">
        <v>12914</v>
      </c>
      <c r="B6077" s="77" t="s">
        <v>12915</v>
      </c>
      <c r="C6077" s="77" t="s">
        <v>846</v>
      </c>
      <c r="D6077" s="79"/>
      <c r="F6077" s="77" t="s">
        <v>846</v>
      </c>
      <c r="G6077" s="77" t="s">
        <v>12914</v>
      </c>
      <c r="I6077"/>
      <c r="L6077" s="83"/>
    </row>
    <row r="6078" spans="1:12" x14ac:dyDescent="0.3">
      <c r="A6078" s="77" t="s">
        <v>12916</v>
      </c>
      <c r="B6078" s="77" t="s">
        <v>12917</v>
      </c>
      <c r="C6078" s="77" t="s">
        <v>893</v>
      </c>
      <c r="D6078" s="79"/>
      <c r="F6078" s="77" t="s">
        <v>893</v>
      </c>
      <c r="G6078" s="77" t="s">
        <v>12916</v>
      </c>
      <c r="I6078"/>
      <c r="L6078" s="83"/>
    </row>
    <row r="6079" spans="1:12" x14ac:dyDescent="0.3">
      <c r="A6079" s="77" t="s">
        <v>12918</v>
      </c>
      <c r="B6079" s="77" t="s">
        <v>12919</v>
      </c>
      <c r="C6079" s="77" t="s">
        <v>694</v>
      </c>
      <c r="D6079" s="79"/>
      <c r="F6079" s="77" t="s">
        <v>694</v>
      </c>
      <c r="G6079" s="77" t="s">
        <v>12918</v>
      </c>
      <c r="I6079"/>
      <c r="L6079" s="83"/>
    </row>
    <row r="6080" spans="1:12" x14ac:dyDescent="0.3">
      <c r="A6080" s="77" t="s">
        <v>12920</v>
      </c>
      <c r="B6080" s="77" t="s">
        <v>12921</v>
      </c>
      <c r="C6080" s="77" t="s">
        <v>711</v>
      </c>
      <c r="D6080" s="79"/>
      <c r="F6080" s="77" t="s">
        <v>711</v>
      </c>
      <c r="G6080" s="77" t="s">
        <v>12920</v>
      </c>
      <c r="I6080"/>
      <c r="L6080" s="83"/>
    </row>
    <row r="6081" spans="1:12" x14ac:dyDescent="0.3">
      <c r="A6081" s="77" t="s">
        <v>12922</v>
      </c>
      <c r="B6081" s="77" t="s">
        <v>12923</v>
      </c>
      <c r="C6081" s="77" t="s">
        <v>686</v>
      </c>
      <c r="D6081" s="79"/>
      <c r="F6081" s="77" t="s">
        <v>686</v>
      </c>
      <c r="G6081" s="77" t="s">
        <v>12922</v>
      </c>
      <c r="I6081"/>
      <c r="L6081" s="83"/>
    </row>
    <row r="6082" spans="1:12" x14ac:dyDescent="0.3">
      <c r="A6082" s="77" t="s">
        <v>12924</v>
      </c>
      <c r="B6082" s="77" t="s">
        <v>12925</v>
      </c>
      <c r="C6082" s="77" t="s">
        <v>732</v>
      </c>
      <c r="D6082" s="79"/>
      <c r="F6082" s="77" t="s">
        <v>732</v>
      </c>
      <c r="G6082" s="77" t="s">
        <v>12924</v>
      </c>
      <c r="I6082"/>
      <c r="L6082" s="83"/>
    </row>
    <row r="6083" spans="1:12" x14ac:dyDescent="0.3">
      <c r="A6083" s="77" t="s">
        <v>12926</v>
      </c>
      <c r="B6083" s="77" t="s">
        <v>12927</v>
      </c>
      <c r="C6083" s="77" t="s">
        <v>761</v>
      </c>
      <c r="D6083" s="79"/>
      <c r="F6083" s="77" t="s">
        <v>761</v>
      </c>
      <c r="G6083" s="77" t="s">
        <v>12926</v>
      </c>
      <c r="I6083"/>
      <c r="L6083" s="83"/>
    </row>
    <row r="6084" spans="1:12" x14ac:dyDescent="0.3">
      <c r="A6084" s="77" t="s">
        <v>12928</v>
      </c>
      <c r="B6084" s="77" t="s">
        <v>12929</v>
      </c>
      <c r="C6084" s="77" t="s">
        <v>746</v>
      </c>
      <c r="D6084" s="79"/>
      <c r="F6084" s="77" t="s">
        <v>746</v>
      </c>
      <c r="G6084" s="77" t="s">
        <v>12928</v>
      </c>
      <c r="I6084"/>
      <c r="L6084" s="83"/>
    </row>
    <row r="6085" spans="1:12" x14ac:dyDescent="0.3">
      <c r="A6085" s="77" t="s">
        <v>12930</v>
      </c>
      <c r="B6085" s="77" t="s">
        <v>12931</v>
      </c>
      <c r="C6085" s="77" t="s">
        <v>761</v>
      </c>
      <c r="D6085" s="79"/>
      <c r="F6085" s="77" t="s">
        <v>761</v>
      </c>
      <c r="G6085" s="77" t="s">
        <v>12930</v>
      </c>
      <c r="I6085"/>
      <c r="L6085" s="83"/>
    </row>
    <row r="6086" spans="1:12" x14ac:dyDescent="0.3">
      <c r="A6086" s="77" t="s">
        <v>12932</v>
      </c>
      <c r="B6086" s="77" t="s">
        <v>12933</v>
      </c>
      <c r="C6086" s="77" t="s">
        <v>937</v>
      </c>
      <c r="D6086" s="79"/>
      <c r="F6086" s="77" t="s">
        <v>937</v>
      </c>
      <c r="G6086" s="77" t="s">
        <v>12932</v>
      </c>
      <c r="I6086"/>
      <c r="L6086" s="83"/>
    </row>
    <row r="6087" spans="1:12" x14ac:dyDescent="0.3">
      <c r="A6087" s="77" t="s">
        <v>12934</v>
      </c>
      <c r="B6087" s="77" t="s">
        <v>12935</v>
      </c>
      <c r="C6087" s="77" t="s">
        <v>710</v>
      </c>
      <c r="D6087" s="79"/>
      <c r="F6087" s="77" t="s">
        <v>710</v>
      </c>
      <c r="G6087" s="77" t="s">
        <v>12934</v>
      </c>
      <c r="I6087"/>
      <c r="L6087" s="83"/>
    </row>
    <row r="6088" spans="1:12" x14ac:dyDescent="0.3">
      <c r="A6088" s="77" t="s">
        <v>12936</v>
      </c>
      <c r="B6088" s="77" t="s">
        <v>12937</v>
      </c>
      <c r="C6088" s="77" t="s">
        <v>876</v>
      </c>
      <c r="D6088" s="79"/>
      <c r="F6088" s="77" t="s">
        <v>876</v>
      </c>
      <c r="G6088" s="77" t="s">
        <v>12936</v>
      </c>
      <c r="I6088"/>
      <c r="L6088" s="83"/>
    </row>
    <row r="6089" spans="1:12" x14ac:dyDescent="0.3">
      <c r="A6089" s="77" t="s">
        <v>12938</v>
      </c>
      <c r="B6089" s="77" t="s">
        <v>12939</v>
      </c>
      <c r="C6089" s="77" t="s">
        <v>671</v>
      </c>
      <c r="D6089" s="79"/>
      <c r="F6089" s="77" t="s">
        <v>671</v>
      </c>
      <c r="G6089" s="77" t="s">
        <v>12938</v>
      </c>
      <c r="I6089"/>
      <c r="L6089" s="83"/>
    </row>
    <row r="6090" spans="1:12" x14ac:dyDescent="0.3">
      <c r="A6090" s="77" t="s">
        <v>12940</v>
      </c>
      <c r="B6090" s="77" t="s">
        <v>12941</v>
      </c>
      <c r="C6090" s="77" t="s">
        <v>829</v>
      </c>
      <c r="D6090" s="79"/>
      <c r="F6090" s="77" t="s">
        <v>829</v>
      </c>
      <c r="G6090" s="77" t="s">
        <v>12940</v>
      </c>
      <c r="I6090"/>
      <c r="L6090" s="83"/>
    </row>
    <row r="6091" spans="1:12" x14ac:dyDescent="0.3">
      <c r="A6091" s="77" t="s">
        <v>12942</v>
      </c>
      <c r="B6091" s="77" t="s">
        <v>12943</v>
      </c>
      <c r="C6091" s="77" t="s">
        <v>926</v>
      </c>
      <c r="D6091" s="79"/>
      <c r="F6091" s="77" t="s">
        <v>926</v>
      </c>
      <c r="G6091" s="77" t="s">
        <v>12942</v>
      </c>
      <c r="I6091"/>
      <c r="L6091" s="83"/>
    </row>
    <row r="6092" spans="1:12" x14ac:dyDescent="0.3">
      <c r="A6092" s="77" t="s">
        <v>12944</v>
      </c>
      <c r="B6092" s="77" t="s">
        <v>12945</v>
      </c>
      <c r="C6092" s="77" t="s">
        <v>675</v>
      </c>
      <c r="D6092" s="79"/>
      <c r="F6092" s="77" t="s">
        <v>675</v>
      </c>
      <c r="G6092" s="77" t="s">
        <v>12944</v>
      </c>
      <c r="I6092"/>
      <c r="L6092" s="83"/>
    </row>
    <row r="6093" spans="1:12" x14ac:dyDescent="0.3">
      <c r="A6093" s="77" t="s">
        <v>12946</v>
      </c>
      <c r="B6093" s="77" t="s">
        <v>12947</v>
      </c>
      <c r="C6093" s="77" t="s">
        <v>960</v>
      </c>
      <c r="D6093" s="79"/>
      <c r="F6093" s="77" t="s">
        <v>960</v>
      </c>
      <c r="G6093" s="77" t="s">
        <v>12946</v>
      </c>
      <c r="I6093"/>
      <c r="L6093" s="83"/>
    </row>
    <row r="6094" spans="1:12" x14ac:dyDescent="0.3">
      <c r="A6094" s="77" t="s">
        <v>12948</v>
      </c>
      <c r="B6094" s="77" t="s">
        <v>12949</v>
      </c>
      <c r="C6094" s="77" t="s">
        <v>714</v>
      </c>
      <c r="D6094" s="79"/>
      <c r="F6094" s="77" t="s">
        <v>714</v>
      </c>
      <c r="G6094" s="77" t="s">
        <v>12948</v>
      </c>
      <c r="I6094"/>
      <c r="L6094" s="83"/>
    </row>
    <row r="6095" spans="1:12" x14ac:dyDescent="0.3">
      <c r="A6095" s="77" t="s">
        <v>12950</v>
      </c>
      <c r="B6095" s="77" t="s">
        <v>12951</v>
      </c>
      <c r="C6095" s="77" t="s">
        <v>761</v>
      </c>
      <c r="D6095" s="79"/>
      <c r="F6095" s="77" t="s">
        <v>761</v>
      </c>
      <c r="G6095" s="77" t="s">
        <v>12950</v>
      </c>
      <c r="I6095"/>
      <c r="L6095" s="83"/>
    </row>
    <row r="6096" spans="1:12" x14ac:dyDescent="0.3">
      <c r="A6096" s="77" t="s">
        <v>12952</v>
      </c>
      <c r="B6096" s="77" t="s">
        <v>12953</v>
      </c>
      <c r="C6096" s="77" t="s">
        <v>908</v>
      </c>
      <c r="D6096" s="79"/>
      <c r="F6096" s="77" t="s">
        <v>908</v>
      </c>
      <c r="G6096" s="77" t="s">
        <v>12952</v>
      </c>
      <c r="I6096"/>
      <c r="L6096" s="83"/>
    </row>
    <row r="6097" spans="1:12" x14ac:dyDescent="0.3">
      <c r="A6097" s="77" t="s">
        <v>12954</v>
      </c>
      <c r="B6097" s="77" t="s">
        <v>12955</v>
      </c>
      <c r="C6097" s="77" t="s">
        <v>794</v>
      </c>
      <c r="D6097" s="79"/>
      <c r="F6097" s="77" t="s">
        <v>794</v>
      </c>
      <c r="G6097" s="77" t="s">
        <v>12954</v>
      </c>
      <c r="I6097"/>
      <c r="L6097" s="83"/>
    </row>
    <row r="6098" spans="1:12" x14ac:dyDescent="0.3">
      <c r="A6098" s="77" t="s">
        <v>12956</v>
      </c>
      <c r="B6098" s="77" t="s">
        <v>12957</v>
      </c>
      <c r="C6098" s="77" t="s">
        <v>868</v>
      </c>
      <c r="D6098" s="79"/>
      <c r="F6098" s="77" t="s">
        <v>868</v>
      </c>
      <c r="G6098" s="77" t="s">
        <v>12956</v>
      </c>
      <c r="I6098"/>
      <c r="L6098" s="83"/>
    </row>
    <row r="6099" spans="1:12" x14ac:dyDescent="0.3">
      <c r="A6099" s="77" t="s">
        <v>12958</v>
      </c>
      <c r="B6099" s="77" t="s">
        <v>12959</v>
      </c>
      <c r="C6099" s="77" t="s">
        <v>707</v>
      </c>
      <c r="D6099" s="79"/>
      <c r="F6099" s="77" t="s">
        <v>707</v>
      </c>
      <c r="G6099" s="77" t="s">
        <v>12958</v>
      </c>
      <c r="I6099"/>
      <c r="L6099" s="83"/>
    </row>
    <row r="6100" spans="1:12" x14ac:dyDescent="0.3">
      <c r="A6100" s="77" t="s">
        <v>12960</v>
      </c>
      <c r="B6100" s="77" t="s">
        <v>12961</v>
      </c>
      <c r="C6100" s="77" t="s">
        <v>761</v>
      </c>
      <c r="D6100" s="79"/>
      <c r="F6100" s="77" t="s">
        <v>761</v>
      </c>
      <c r="G6100" s="77" t="s">
        <v>12960</v>
      </c>
      <c r="I6100"/>
      <c r="L6100" s="83"/>
    </row>
    <row r="6101" spans="1:12" x14ac:dyDescent="0.3">
      <c r="A6101" s="77" t="s">
        <v>12962</v>
      </c>
      <c r="B6101" s="77" t="s">
        <v>12963</v>
      </c>
      <c r="C6101" s="77" t="s">
        <v>683</v>
      </c>
      <c r="D6101" s="79"/>
      <c r="F6101" s="77" t="s">
        <v>683</v>
      </c>
      <c r="G6101" s="77" t="s">
        <v>12962</v>
      </c>
      <c r="I6101"/>
      <c r="L6101" s="83"/>
    </row>
    <row r="6102" spans="1:12" x14ac:dyDescent="0.3">
      <c r="A6102" s="77" t="s">
        <v>12964</v>
      </c>
      <c r="B6102" s="77" t="s">
        <v>12965</v>
      </c>
      <c r="C6102" s="77" t="s">
        <v>740</v>
      </c>
      <c r="D6102" s="79"/>
      <c r="F6102" s="77" t="s">
        <v>740</v>
      </c>
      <c r="G6102" s="77" t="s">
        <v>12964</v>
      </c>
      <c r="I6102"/>
      <c r="L6102" s="83"/>
    </row>
    <row r="6103" spans="1:12" x14ac:dyDescent="0.3">
      <c r="A6103" s="77" t="s">
        <v>12966</v>
      </c>
      <c r="B6103" s="77" t="s">
        <v>12967</v>
      </c>
      <c r="C6103" s="77" t="s">
        <v>702</v>
      </c>
      <c r="D6103" s="79"/>
      <c r="F6103" s="77" t="s">
        <v>702</v>
      </c>
      <c r="G6103" s="77" t="s">
        <v>12966</v>
      </c>
      <c r="I6103"/>
      <c r="L6103" s="83"/>
    </row>
    <row r="6104" spans="1:12" x14ac:dyDescent="0.3">
      <c r="A6104" s="77" t="s">
        <v>12968</v>
      </c>
      <c r="B6104" s="77" t="s">
        <v>12969</v>
      </c>
      <c r="C6104" s="77" t="s">
        <v>718</v>
      </c>
      <c r="D6104" s="79"/>
      <c r="F6104" s="77" t="s">
        <v>718</v>
      </c>
      <c r="G6104" s="77" t="s">
        <v>12968</v>
      </c>
      <c r="I6104"/>
      <c r="L6104" s="83"/>
    </row>
    <row r="6105" spans="1:12" x14ac:dyDescent="0.3">
      <c r="A6105" s="77" t="s">
        <v>12970</v>
      </c>
      <c r="B6105" s="77" t="s">
        <v>12971</v>
      </c>
      <c r="C6105" s="77" t="s">
        <v>699</v>
      </c>
      <c r="D6105" s="79"/>
      <c r="F6105" s="77" t="s">
        <v>699</v>
      </c>
      <c r="G6105" s="77" t="s">
        <v>12970</v>
      </c>
      <c r="I6105"/>
      <c r="L6105" s="83"/>
    </row>
    <row r="6106" spans="1:12" x14ac:dyDescent="0.3">
      <c r="A6106" s="77" t="s">
        <v>12972</v>
      </c>
      <c r="B6106" s="77" t="s">
        <v>12973</v>
      </c>
      <c r="C6106" s="77" t="s">
        <v>849</v>
      </c>
      <c r="D6106" s="79"/>
      <c r="F6106" s="77" t="s">
        <v>849</v>
      </c>
      <c r="G6106" s="77" t="s">
        <v>12972</v>
      </c>
      <c r="I6106"/>
      <c r="L6106" s="83"/>
    </row>
    <row r="6107" spans="1:12" x14ac:dyDescent="0.3">
      <c r="A6107" s="77" t="s">
        <v>12974</v>
      </c>
      <c r="B6107" s="77" t="s">
        <v>12975</v>
      </c>
      <c r="C6107" s="77" t="s">
        <v>908</v>
      </c>
      <c r="D6107" s="79"/>
      <c r="F6107" s="77" t="s">
        <v>908</v>
      </c>
      <c r="G6107" s="77" t="s">
        <v>12974</v>
      </c>
      <c r="I6107"/>
      <c r="L6107" s="83"/>
    </row>
    <row r="6108" spans="1:12" x14ac:dyDescent="0.3">
      <c r="A6108" s="77" t="s">
        <v>12976</v>
      </c>
      <c r="B6108" s="77" t="s">
        <v>12977</v>
      </c>
      <c r="C6108" s="77" t="s">
        <v>868</v>
      </c>
      <c r="D6108" s="79"/>
      <c r="F6108" s="77" t="s">
        <v>868</v>
      </c>
      <c r="G6108" s="77" t="s">
        <v>12976</v>
      </c>
      <c r="I6108"/>
      <c r="L6108" s="83"/>
    </row>
    <row r="6109" spans="1:12" x14ac:dyDescent="0.3">
      <c r="A6109" s="77" t="s">
        <v>12978</v>
      </c>
      <c r="B6109" s="77" t="s">
        <v>12979</v>
      </c>
      <c r="C6109" s="77" t="s">
        <v>674</v>
      </c>
      <c r="D6109" s="79"/>
      <c r="F6109" s="77" t="s">
        <v>674</v>
      </c>
      <c r="G6109" s="77" t="s">
        <v>12978</v>
      </c>
      <c r="I6109"/>
      <c r="L6109" s="83"/>
    </row>
    <row r="6110" spans="1:12" x14ac:dyDescent="0.3">
      <c r="A6110" s="77" t="s">
        <v>12980</v>
      </c>
      <c r="B6110" s="77" t="s">
        <v>12981</v>
      </c>
      <c r="C6110" s="77" t="s">
        <v>960</v>
      </c>
      <c r="D6110" s="79"/>
      <c r="F6110" s="77" t="s">
        <v>960</v>
      </c>
      <c r="G6110" s="77" t="s">
        <v>12980</v>
      </c>
      <c r="I6110"/>
      <c r="L6110" s="83"/>
    </row>
    <row r="6111" spans="1:12" x14ac:dyDescent="0.3">
      <c r="A6111" s="77" t="s">
        <v>12982</v>
      </c>
      <c r="B6111" s="77" t="s">
        <v>12983</v>
      </c>
      <c r="C6111" s="77" t="s">
        <v>729</v>
      </c>
      <c r="D6111" s="79"/>
      <c r="F6111" s="77" t="s">
        <v>729</v>
      </c>
      <c r="G6111" s="77" t="s">
        <v>12982</v>
      </c>
      <c r="I6111"/>
      <c r="L6111" s="83"/>
    </row>
    <row r="6112" spans="1:12" x14ac:dyDescent="0.3">
      <c r="A6112" s="77" t="s">
        <v>12984</v>
      </c>
      <c r="B6112" s="77" t="s">
        <v>12985</v>
      </c>
      <c r="C6112" s="77" t="s">
        <v>794</v>
      </c>
      <c r="D6112" s="79"/>
      <c r="F6112" s="77" t="s">
        <v>794</v>
      </c>
      <c r="G6112" s="77" t="s">
        <v>12984</v>
      </c>
      <c r="I6112"/>
      <c r="L6112" s="83"/>
    </row>
    <row r="6113" spans="1:12" x14ac:dyDescent="0.3">
      <c r="A6113" s="77" t="s">
        <v>12986</v>
      </c>
      <c r="B6113" s="77" t="s">
        <v>12987</v>
      </c>
      <c r="C6113" s="77" t="s">
        <v>674</v>
      </c>
      <c r="D6113" s="79"/>
      <c r="F6113" s="77" t="s">
        <v>674</v>
      </c>
      <c r="G6113" s="77" t="s">
        <v>12986</v>
      </c>
      <c r="I6113"/>
      <c r="L6113" s="83"/>
    </row>
    <row r="6114" spans="1:12" x14ac:dyDescent="0.3">
      <c r="A6114" s="77" t="s">
        <v>12988</v>
      </c>
      <c r="B6114" s="77" t="s">
        <v>12989</v>
      </c>
      <c r="C6114" s="77" t="s">
        <v>674</v>
      </c>
      <c r="D6114" s="79"/>
      <c r="F6114" s="77" t="s">
        <v>674</v>
      </c>
      <c r="G6114" s="77" t="s">
        <v>12988</v>
      </c>
      <c r="I6114"/>
      <c r="L6114" s="83"/>
    </row>
    <row r="6115" spans="1:12" x14ac:dyDescent="0.3">
      <c r="A6115" s="77" t="s">
        <v>12990</v>
      </c>
      <c r="B6115" s="77" t="s">
        <v>12991</v>
      </c>
      <c r="C6115" s="77" t="s">
        <v>830</v>
      </c>
      <c r="D6115" s="79"/>
      <c r="F6115" s="77" t="s">
        <v>830</v>
      </c>
      <c r="G6115" s="77" t="s">
        <v>12990</v>
      </c>
      <c r="I6115"/>
      <c r="L6115" s="83"/>
    </row>
    <row r="6116" spans="1:12" x14ac:dyDescent="0.3">
      <c r="A6116" s="77" t="s">
        <v>12992</v>
      </c>
      <c r="B6116" s="77" t="s">
        <v>12993</v>
      </c>
      <c r="C6116" s="77" t="s">
        <v>836</v>
      </c>
      <c r="D6116" s="79"/>
      <c r="F6116" s="77" t="s">
        <v>836</v>
      </c>
      <c r="G6116" s="77" t="s">
        <v>12992</v>
      </c>
      <c r="I6116"/>
      <c r="L6116" s="83"/>
    </row>
    <row r="6117" spans="1:12" x14ac:dyDescent="0.3">
      <c r="A6117" s="77" t="s">
        <v>12994</v>
      </c>
      <c r="B6117" s="77" t="s">
        <v>12995</v>
      </c>
      <c r="C6117" s="77" t="s">
        <v>940</v>
      </c>
      <c r="D6117" s="79"/>
      <c r="F6117" s="77" t="s">
        <v>940</v>
      </c>
      <c r="G6117" s="77" t="s">
        <v>12994</v>
      </c>
      <c r="I6117"/>
      <c r="L6117" s="83"/>
    </row>
    <row r="6118" spans="1:12" x14ac:dyDescent="0.3">
      <c r="A6118" s="77" t="s">
        <v>12996</v>
      </c>
      <c r="B6118" s="77" t="s">
        <v>12997</v>
      </c>
      <c r="C6118" s="77" t="s">
        <v>836</v>
      </c>
      <c r="D6118" s="79"/>
      <c r="F6118" s="77" t="s">
        <v>836</v>
      </c>
      <c r="G6118" s="77" t="s">
        <v>12996</v>
      </c>
      <c r="I6118"/>
      <c r="L6118" s="83"/>
    </row>
    <row r="6119" spans="1:12" x14ac:dyDescent="0.3">
      <c r="A6119" s="77" t="s">
        <v>12998</v>
      </c>
      <c r="B6119" s="77" t="s">
        <v>12999</v>
      </c>
      <c r="C6119" s="77" t="s">
        <v>836</v>
      </c>
      <c r="D6119" s="79"/>
      <c r="F6119" s="77" t="s">
        <v>836</v>
      </c>
      <c r="G6119" s="77" t="s">
        <v>12998</v>
      </c>
      <c r="I6119"/>
      <c r="L6119" s="83"/>
    </row>
    <row r="6120" spans="1:12" x14ac:dyDescent="0.3">
      <c r="A6120" s="77" t="s">
        <v>13000</v>
      </c>
      <c r="B6120" s="77" t="s">
        <v>13001</v>
      </c>
      <c r="C6120" s="77" t="s">
        <v>925</v>
      </c>
      <c r="D6120" s="79"/>
      <c r="F6120" s="77" t="s">
        <v>925</v>
      </c>
      <c r="G6120" s="77" t="s">
        <v>13000</v>
      </c>
      <c r="I6120"/>
      <c r="L6120" s="83"/>
    </row>
    <row r="6121" spans="1:12" x14ac:dyDescent="0.3">
      <c r="A6121" s="77" t="s">
        <v>13002</v>
      </c>
      <c r="B6121" s="77" t="s">
        <v>13003</v>
      </c>
      <c r="C6121" s="77" t="s">
        <v>940</v>
      </c>
      <c r="D6121" s="79"/>
      <c r="F6121" s="77" t="s">
        <v>940</v>
      </c>
      <c r="G6121" s="77" t="s">
        <v>13002</v>
      </c>
      <c r="I6121"/>
      <c r="L6121" s="83"/>
    </row>
    <row r="6122" spans="1:12" x14ac:dyDescent="0.3">
      <c r="A6122" s="77" t="s">
        <v>13004</v>
      </c>
      <c r="B6122" s="77" t="s">
        <v>13005</v>
      </c>
      <c r="C6122" s="77" t="s">
        <v>893</v>
      </c>
      <c r="D6122" s="79"/>
      <c r="F6122" s="77" t="s">
        <v>893</v>
      </c>
      <c r="G6122" s="77" t="s">
        <v>13004</v>
      </c>
      <c r="I6122"/>
      <c r="L6122" s="83"/>
    </row>
    <row r="6123" spans="1:12" x14ac:dyDescent="0.3">
      <c r="A6123" s="77" t="s">
        <v>13006</v>
      </c>
      <c r="B6123" s="77" t="s">
        <v>13007</v>
      </c>
      <c r="C6123" s="77" t="s">
        <v>707</v>
      </c>
      <c r="D6123" s="79"/>
      <c r="F6123" s="77" t="s">
        <v>707</v>
      </c>
      <c r="G6123" s="77" t="s">
        <v>13006</v>
      </c>
      <c r="I6123"/>
      <c r="L6123" s="83"/>
    </row>
    <row r="6124" spans="1:12" x14ac:dyDescent="0.3">
      <c r="A6124" s="77" t="s">
        <v>13008</v>
      </c>
      <c r="B6124" s="77" t="s">
        <v>13009</v>
      </c>
      <c r="C6124" s="77" t="s">
        <v>840</v>
      </c>
      <c r="D6124" s="79"/>
      <c r="F6124" s="77" t="s">
        <v>840</v>
      </c>
      <c r="G6124" s="77" t="s">
        <v>13008</v>
      </c>
      <c r="I6124"/>
      <c r="L6124" s="83"/>
    </row>
    <row r="6125" spans="1:12" x14ac:dyDescent="0.3">
      <c r="A6125" s="77" t="s">
        <v>13010</v>
      </c>
      <c r="B6125" s="77" t="s">
        <v>13011</v>
      </c>
      <c r="C6125" s="77" t="s">
        <v>879</v>
      </c>
      <c r="D6125" s="79"/>
      <c r="F6125" s="77" t="s">
        <v>879</v>
      </c>
      <c r="G6125" s="77" t="s">
        <v>13010</v>
      </c>
      <c r="I6125"/>
      <c r="L6125" s="83"/>
    </row>
    <row r="6126" spans="1:12" x14ac:dyDescent="0.3">
      <c r="A6126" s="77" t="s">
        <v>13012</v>
      </c>
      <c r="B6126" s="77" t="s">
        <v>13013</v>
      </c>
      <c r="C6126" s="77" t="s">
        <v>829</v>
      </c>
      <c r="D6126" s="79"/>
      <c r="F6126" s="77" t="s">
        <v>829</v>
      </c>
      <c r="G6126" s="77" t="s">
        <v>13012</v>
      </c>
      <c r="I6126"/>
      <c r="L6126" s="83"/>
    </row>
    <row r="6127" spans="1:12" x14ac:dyDescent="0.3">
      <c r="A6127" s="77" t="s">
        <v>13014</v>
      </c>
      <c r="B6127" s="77" t="s">
        <v>13015</v>
      </c>
      <c r="C6127" s="77" t="s">
        <v>761</v>
      </c>
      <c r="D6127" s="79"/>
      <c r="F6127" s="77" t="s">
        <v>761</v>
      </c>
      <c r="G6127" s="77" t="s">
        <v>13014</v>
      </c>
      <c r="I6127"/>
      <c r="L6127" s="83"/>
    </row>
    <row r="6128" spans="1:12" x14ac:dyDescent="0.3">
      <c r="A6128" s="77" t="s">
        <v>13016</v>
      </c>
      <c r="B6128" s="77" t="s">
        <v>13017</v>
      </c>
      <c r="C6128" s="77" t="s">
        <v>666</v>
      </c>
      <c r="D6128" s="79"/>
      <c r="F6128" s="77" t="s">
        <v>666</v>
      </c>
      <c r="G6128" s="77" t="s">
        <v>13016</v>
      </c>
      <c r="I6128"/>
      <c r="L6128" s="83"/>
    </row>
    <row r="6129" spans="1:12" x14ac:dyDescent="0.3">
      <c r="A6129" s="77" t="s">
        <v>13018</v>
      </c>
      <c r="B6129" s="77" t="s">
        <v>13019</v>
      </c>
      <c r="C6129" s="77" t="s">
        <v>694</v>
      </c>
      <c r="D6129" s="79"/>
      <c r="F6129" s="77" t="s">
        <v>694</v>
      </c>
      <c r="G6129" s="77" t="s">
        <v>13018</v>
      </c>
      <c r="I6129"/>
      <c r="L6129" s="83"/>
    </row>
    <row r="6130" spans="1:12" x14ac:dyDescent="0.3">
      <c r="A6130" s="77" t="s">
        <v>13020</v>
      </c>
      <c r="B6130" s="77" t="s">
        <v>13021</v>
      </c>
      <c r="C6130" s="77" t="s">
        <v>879</v>
      </c>
      <c r="D6130" s="79"/>
      <c r="F6130" s="77" t="s">
        <v>879</v>
      </c>
      <c r="G6130" s="77" t="s">
        <v>13020</v>
      </c>
      <c r="I6130"/>
      <c r="L6130" s="83"/>
    </row>
    <row r="6131" spans="1:12" x14ac:dyDescent="0.3">
      <c r="A6131" s="77" t="s">
        <v>13022</v>
      </c>
      <c r="B6131" s="77" t="s">
        <v>13023</v>
      </c>
      <c r="C6131" s="77" t="s">
        <v>666</v>
      </c>
      <c r="D6131" s="79"/>
      <c r="F6131" s="77" t="s">
        <v>666</v>
      </c>
      <c r="G6131" s="77" t="s">
        <v>13022</v>
      </c>
      <c r="I6131"/>
      <c r="L6131" s="83"/>
    </row>
    <row r="6132" spans="1:12" x14ac:dyDescent="0.3">
      <c r="A6132" s="77" t="s">
        <v>13024</v>
      </c>
      <c r="B6132" s="77" t="s">
        <v>13025</v>
      </c>
      <c r="C6132" s="77" t="s">
        <v>868</v>
      </c>
      <c r="D6132" s="79"/>
      <c r="F6132" s="77" t="s">
        <v>868</v>
      </c>
      <c r="G6132" s="77" t="s">
        <v>13024</v>
      </c>
      <c r="I6132"/>
      <c r="L6132" s="83"/>
    </row>
    <row r="6133" spans="1:12" x14ac:dyDescent="0.3">
      <c r="A6133" s="77" t="s">
        <v>13026</v>
      </c>
      <c r="B6133" s="77" t="s">
        <v>13027</v>
      </c>
      <c r="C6133" s="77" t="s">
        <v>903</v>
      </c>
      <c r="D6133" s="79"/>
      <c r="F6133" s="77" t="s">
        <v>903</v>
      </c>
      <c r="G6133" s="77" t="s">
        <v>13026</v>
      </c>
      <c r="I6133"/>
      <c r="L6133" s="83"/>
    </row>
    <row r="6134" spans="1:12" x14ac:dyDescent="0.3">
      <c r="A6134" s="77" t="s">
        <v>13028</v>
      </c>
      <c r="B6134" s="77" t="s">
        <v>13029</v>
      </c>
      <c r="C6134" s="77" t="s">
        <v>925</v>
      </c>
      <c r="D6134" s="79"/>
      <c r="F6134" s="77" t="s">
        <v>925</v>
      </c>
      <c r="G6134" s="77" t="s">
        <v>13028</v>
      </c>
      <c r="I6134"/>
      <c r="L6134" s="83"/>
    </row>
    <row r="6135" spans="1:12" x14ac:dyDescent="0.3">
      <c r="A6135" s="77" t="s">
        <v>13030</v>
      </c>
      <c r="B6135" s="77" t="s">
        <v>13031</v>
      </c>
      <c r="C6135" s="77" t="s">
        <v>729</v>
      </c>
      <c r="D6135" s="79"/>
      <c r="F6135" s="77" t="s">
        <v>729</v>
      </c>
      <c r="G6135" s="77" t="s">
        <v>13030</v>
      </c>
      <c r="I6135"/>
      <c r="L6135" s="83"/>
    </row>
    <row r="6136" spans="1:12" x14ac:dyDescent="0.3">
      <c r="A6136" s="77" t="s">
        <v>13032</v>
      </c>
      <c r="B6136" s="77" t="s">
        <v>13033</v>
      </c>
      <c r="C6136" s="77" t="s">
        <v>868</v>
      </c>
      <c r="D6136" s="79"/>
      <c r="F6136" s="77" t="s">
        <v>868</v>
      </c>
      <c r="G6136" s="77" t="s">
        <v>13032</v>
      </c>
      <c r="I6136"/>
      <c r="L6136" s="83"/>
    </row>
    <row r="6137" spans="1:12" x14ac:dyDescent="0.3">
      <c r="A6137" s="77" t="s">
        <v>13034</v>
      </c>
      <c r="B6137" s="77" t="s">
        <v>13035</v>
      </c>
      <c r="C6137" s="77" t="s">
        <v>782</v>
      </c>
      <c r="D6137" s="79"/>
      <c r="F6137" s="77" t="s">
        <v>782</v>
      </c>
      <c r="G6137" s="77" t="s">
        <v>13034</v>
      </c>
      <c r="I6137"/>
      <c r="L6137" s="83"/>
    </row>
    <row r="6138" spans="1:12" x14ac:dyDescent="0.3">
      <c r="A6138" s="77" t="s">
        <v>13036</v>
      </c>
      <c r="B6138" s="77" t="s">
        <v>13037</v>
      </c>
      <c r="C6138" s="77" t="s">
        <v>714</v>
      </c>
      <c r="D6138" s="79"/>
      <c r="F6138" s="77" t="s">
        <v>714</v>
      </c>
      <c r="G6138" s="77" t="s">
        <v>13036</v>
      </c>
      <c r="I6138"/>
      <c r="L6138" s="83"/>
    </row>
    <row r="6139" spans="1:12" x14ac:dyDescent="0.3">
      <c r="A6139" s="77" t="s">
        <v>13038</v>
      </c>
      <c r="B6139" s="77" t="s">
        <v>13039</v>
      </c>
      <c r="C6139" s="77" t="s">
        <v>940</v>
      </c>
      <c r="D6139" s="79"/>
      <c r="F6139" s="77" t="s">
        <v>940</v>
      </c>
      <c r="G6139" s="77" t="s">
        <v>13038</v>
      </c>
      <c r="I6139"/>
      <c r="L6139" s="83"/>
    </row>
    <row r="6140" spans="1:12" x14ac:dyDescent="0.3">
      <c r="A6140" s="77" t="s">
        <v>13040</v>
      </c>
      <c r="B6140" s="77" t="s">
        <v>13041</v>
      </c>
      <c r="C6140" s="77" t="s">
        <v>783</v>
      </c>
      <c r="D6140" s="79"/>
      <c r="F6140" s="77" t="s">
        <v>783</v>
      </c>
      <c r="G6140" s="77" t="s">
        <v>13040</v>
      </c>
      <c r="I6140"/>
      <c r="L6140" s="83"/>
    </row>
    <row r="6141" spans="1:12" x14ac:dyDescent="0.3">
      <c r="A6141" s="77" t="s">
        <v>13042</v>
      </c>
      <c r="B6141" s="77" t="s">
        <v>13043</v>
      </c>
      <c r="C6141" s="77" t="s">
        <v>682</v>
      </c>
      <c r="D6141" s="79"/>
      <c r="F6141" s="77" t="s">
        <v>682</v>
      </c>
      <c r="G6141" s="77" t="s">
        <v>13042</v>
      </c>
      <c r="I6141"/>
      <c r="L6141" s="83"/>
    </row>
    <row r="6142" spans="1:12" x14ac:dyDescent="0.3">
      <c r="A6142" s="77" t="s">
        <v>13044</v>
      </c>
      <c r="B6142" s="77" t="s">
        <v>13045</v>
      </c>
      <c r="C6142" s="77" t="s">
        <v>893</v>
      </c>
      <c r="D6142" s="79"/>
      <c r="F6142" s="77" t="s">
        <v>893</v>
      </c>
      <c r="G6142" s="77" t="s">
        <v>13044</v>
      </c>
      <c r="I6142"/>
      <c r="L6142" s="83"/>
    </row>
    <row r="6143" spans="1:12" x14ac:dyDescent="0.3">
      <c r="A6143" s="77" t="s">
        <v>13046</v>
      </c>
      <c r="B6143" s="77" t="s">
        <v>13047</v>
      </c>
      <c r="C6143" s="77" t="s">
        <v>940</v>
      </c>
      <c r="D6143" s="79"/>
      <c r="F6143" s="77" t="s">
        <v>940</v>
      </c>
      <c r="G6143" s="77" t="s">
        <v>13046</v>
      </c>
      <c r="I6143"/>
      <c r="L6143" s="83"/>
    </row>
    <row r="6144" spans="1:12" x14ac:dyDescent="0.3">
      <c r="A6144" s="77" t="s">
        <v>13048</v>
      </c>
      <c r="B6144" s="77" t="s">
        <v>13049</v>
      </c>
      <c r="C6144" s="77" t="s">
        <v>702</v>
      </c>
      <c r="D6144" s="79"/>
      <c r="F6144" s="77" t="s">
        <v>702</v>
      </c>
      <c r="G6144" s="77" t="s">
        <v>13048</v>
      </c>
      <c r="I6144"/>
      <c r="L6144" s="83"/>
    </row>
    <row r="6145" spans="1:12" x14ac:dyDescent="0.3">
      <c r="A6145" s="77" t="s">
        <v>13050</v>
      </c>
      <c r="B6145" s="77" t="s">
        <v>13051</v>
      </c>
      <c r="C6145" s="77" t="s">
        <v>898</v>
      </c>
      <c r="D6145" s="79"/>
      <c r="F6145" s="77" t="s">
        <v>898</v>
      </c>
      <c r="G6145" s="77" t="s">
        <v>13050</v>
      </c>
      <c r="I6145"/>
      <c r="L6145" s="83"/>
    </row>
    <row r="6146" spans="1:12" x14ac:dyDescent="0.3">
      <c r="A6146" s="77" t="s">
        <v>13052</v>
      </c>
      <c r="B6146" s="77" t="s">
        <v>13053</v>
      </c>
      <c r="C6146" s="77" t="s">
        <v>703</v>
      </c>
      <c r="D6146" s="79"/>
      <c r="F6146" s="77" t="s">
        <v>703</v>
      </c>
      <c r="G6146" s="77" t="s">
        <v>13052</v>
      </c>
      <c r="I6146"/>
      <c r="L6146" s="83"/>
    </row>
    <row r="6147" spans="1:12" x14ac:dyDescent="0.3">
      <c r="A6147" s="77" t="s">
        <v>13054</v>
      </c>
      <c r="B6147" s="77" t="s">
        <v>13055</v>
      </c>
      <c r="C6147" s="77" t="s">
        <v>732</v>
      </c>
      <c r="D6147" s="79"/>
      <c r="F6147" s="77" t="s">
        <v>732</v>
      </c>
      <c r="G6147" s="77" t="s">
        <v>13054</v>
      </c>
      <c r="I6147"/>
      <c r="L6147" s="83"/>
    </row>
    <row r="6148" spans="1:12" x14ac:dyDescent="0.3">
      <c r="A6148" s="77" t="s">
        <v>13056</v>
      </c>
      <c r="B6148" s="77" t="s">
        <v>13057</v>
      </c>
      <c r="C6148" s="77" t="s">
        <v>743</v>
      </c>
      <c r="D6148" s="79"/>
      <c r="F6148" s="77" t="s">
        <v>743</v>
      </c>
      <c r="G6148" s="77" t="s">
        <v>13056</v>
      </c>
      <c r="I6148"/>
      <c r="L6148" s="83"/>
    </row>
    <row r="6149" spans="1:12" x14ac:dyDescent="0.3">
      <c r="A6149" s="77" t="s">
        <v>13058</v>
      </c>
      <c r="B6149" s="77" t="s">
        <v>13059</v>
      </c>
      <c r="C6149" s="77" t="s">
        <v>702</v>
      </c>
      <c r="D6149" s="79"/>
      <c r="F6149" s="77" t="s">
        <v>702</v>
      </c>
      <c r="G6149" s="77" t="s">
        <v>13058</v>
      </c>
      <c r="I6149"/>
      <c r="L6149" s="83"/>
    </row>
    <row r="6150" spans="1:12" x14ac:dyDescent="0.3">
      <c r="A6150" s="77" t="s">
        <v>13060</v>
      </c>
      <c r="B6150" s="77" t="s">
        <v>13061</v>
      </c>
      <c r="C6150" s="77" t="s">
        <v>703</v>
      </c>
      <c r="D6150" s="79"/>
      <c r="F6150" s="77" t="s">
        <v>703</v>
      </c>
      <c r="G6150" s="77" t="s">
        <v>13060</v>
      </c>
      <c r="I6150"/>
      <c r="L6150" s="83"/>
    </row>
    <row r="6151" spans="1:12" x14ac:dyDescent="0.3">
      <c r="A6151" s="77" t="s">
        <v>13062</v>
      </c>
      <c r="B6151" s="77" t="s">
        <v>13063</v>
      </c>
      <c r="C6151" s="77" t="s">
        <v>817</v>
      </c>
      <c r="D6151" s="79"/>
      <c r="F6151" s="77" t="s">
        <v>817</v>
      </c>
      <c r="G6151" s="77" t="s">
        <v>13062</v>
      </c>
      <c r="I6151"/>
      <c r="L6151" s="83"/>
    </row>
    <row r="6152" spans="1:12" x14ac:dyDescent="0.3">
      <c r="A6152" s="77" t="s">
        <v>13064</v>
      </c>
      <c r="B6152" s="77" t="s">
        <v>13065</v>
      </c>
      <c r="C6152" s="77" t="s">
        <v>960</v>
      </c>
      <c r="D6152" s="79"/>
      <c r="F6152" s="77" t="s">
        <v>960</v>
      </c>
      <c r="G6152" s="77" t="s">
        <v>13064</v>
      </c>
      <c r="I6152"/>
      <c r="L6152" s="83"/>
    </row>
    <row r="6153" spans="1:12" x14ac:dyDescent="0.3">
      <c r="A6153" s="77" t="s">
        <v>13066</v>
      </c>
      <c r="B6153" s="77" t="s">
        <v>13067</v>
      </c>
      <c r="C6153" s="77" t="s">
        <v>729</v>
      </c>
      <c r="D6153" s="79"/>
      <c r="F6153" s="77" t="s">
        <v>729</v>
      </c>
      <c r="G6153" s="77" t="s">
        <v>13066</v>
      </c>
      <c r="I6153"/>
      <c r="L6153" s="83"/>
    </row>
    <row r="6154" spans="1:12" x14ac:dyDescent="0.3">
      <c r="A6154" s="77" t="s">
        <v>13068</v>
      </c>
      <c r="B6154" s="77" t="s">
        <v>13069</v>
      </c>
      <c r="C6154" s="77" t="s">
        <v>830</v>
      </c>
      <c r="D6154" s="79"/>
      <c r="F6154" s="77" t="s">
        <v>830</v>
      </c>
      <c r="G6154" s="77" t="s">
        <v>13068</v>
      </c>
      <c r="I6154"/>
      <c r="L6154" s="83"/>
    </row>
    <row r="6155" spans="1:12" x14ac:dyDescent="0.3">
      <c r="A6155" s="77" t="s">
        <v>13070</v>
      </c>
      <c r="B6155" s="77" t="s">
        <v>13071</v>
      </c>
      <c r="C6155" s="77" t="s">
        <v>732</v>
      </c>
      <c r="D6155" s="79"/>
      <c r="F6155" s="77" t="s">
        <v>732</v>
      </c>
      <c r="G6155" s="77" t="s">
        <v>13070</v>
      </c>
      <c r="I6155"/>
      <c r="L6155" s="83"/>
    </row>
    <row r="6156" spans="1:12" x14ac:dyDescent="0.3">
      <c r="A6156" s="77" t="s">
        <v>13072</v>
      </c>
      <c r="B6156" s="77" t="s">
        <v>13073</v>
      </c>
      <c r="C6156" s="77" t="s">
        <v>666</v>
      </c>
      <c r="D6156" s="79"/>
      <c r="F6156" s="77" t="s">
        <v>666</v>
      </c>
      <c r="G6156" s="77" t="s">
        <v>13072</v>
      </c>
      <c r="I6156"/>
      <c r="L6156" s="83"/>
    </row>
    <row r="6157" spans="1:12" x14ac:dyDescent="0.3">
      <c r="A6157" s="77" t="s">
        <v>13074</v>
      </c>
      <c r="B6157" s="77" t="s">
        <v>13075</v>
      </c>
      <c r="C6157" s="77" t="s">
        <v>882</v>
      </c>
      <c r="D6157" s="79"/>
      <c r="F6157" s="77" t="s">
        <v>882</v>
      </c>
      <c r="G6157" s="77" t="s">
        <v>13074</v>
      </c>
      <c r="I6157"/>
      <c r="L6157" s="83"/>
    </row>
    <row r="6158" spans="1:12" x14ac:dyDescent="0.3">
      <c r="A6158" s="77" t="s">
        <v>13076</v>
      </c>
      <c r="B6158" s="77" t="s">
        <v>13077</v>
      </c>
      <c r="C6158" s="77" t="s">
        <v>840</v>
      </c>
      <c r="D6158" s="79"/>
      <c r="F6158" s="77" t="s">
        <v>840</v>
      </c>
      <c r="G6158" s="77" t="s">
        <v>13076</v>
      </c>
      <c r="I6158"/>
      <c r="L6158" s="83"/>
    </row>
    <row r="6159" spans="1:12" x14ac:dyDescent="0.3">
      <c r="A6159" s="77" t="s">
        <v>13078</v>
      </c>
      <c r="B6159" s="77" t="s">
        <v>13079</v>
      </c>
      <c r="C6159" s="77" t="s">
        <v>853</v>
      </c>
      <c r="D6159" s="79"/>
      <c r="F6159" s="77" t="s">
        <v>853</v>
      </c>
      <c r="G6159" s="77" t="s">
        <v>13078</v>
      </c>
      <c r="I6159"/>
      <c r="L6159" s="83"/>
    </row>
    <row r="6160" spans="1:12" x14ac:dyDescent="0.3">
      <c r="A6160" s="77" t="s">
        <v>13080</v>
      </c>
      <c r="B6160" s="77" t="s">
        <v>13081</v>
      </c>
      <c r="C6160" s="77" t="s">
        <v>853</v>
      </c>
      <c r="D6160" s="79"/>
      <c r="F6160" s="77" t="s">
        <v>853</v>
      </c>
      <c r="G6160" s="77" t="s">
        <v>13080</v>
      </c>
      <c r="I6160"/>
      <c r="L6160" s="83"/>
    </row>
    <row r="6161" spans="1:12" x14ac:dyDescent="0.3">
      <c r="A6161" s="77" t="s">
        <v>13082</v>
      </c>
      <c r="B6161" s="77" t="s">
        <v>13083</v>
      </c>
      <c r="C6161" s="77" t="s">
        <v>850</v>
      </c>
      <c r="D6161" s="79"/>
      <c r="F6161" s="77" t="s">
        <v>850</v>
      </c>
      <c r="G6161" s="77" t="s">
        <v>13082</v>
      </c>
      <c r="I6161"/>
      <c r="L6161" s="83"/>
    </row>
    <row r="6162" spans="1:12" x14ac:dyDescent="0.3">
      <c r="A6162" s="77" t="s">
        <v>13084</v>
      </c>
      <c r="B6162" s="77" t="s">
        <v>13085</v>
      </c>
      <c r="C6162" s="77" t="s">
        <v>690</v>
      </c>
      <c r="D6162" s="79"/>
      <c r="F6162" s="77" t="s">
        <v>690</v>
      </c>
      <c r="G6162" s="77" t="s">
        <v>13084</v>
      </c>
      <c r="I6162"/>
      <c r="L6162" s="83"/>
    </row>
    <row r="6163" spans="1:12" x14ac:dyDescent="0.3">
      <c r="A6163" s="77" t="s">
        <v>13086</v>
      </c>
      <c r="B6163" s="77" t="s">
        <v>13087</v>
      </c>
      <c r="C6163" s="77" t="s">
        <v>797</v>
      </c>
      <c r="D6163" s="79"/>
      <c r="F6163" s="77" t="s">
        <v>797</v>
      </c>
      <c r="G6163" s="77" t="s">
        <v>13086</v>
      </c>
      <c r="I6163"/>
      <c r="L6163" s="83"/>
    </row>
    <row r="6164" spans="1:12" x14ac:dyDescent="0.3">
      <c r="A6164" s="77" t="s">
        <v>13088</v>
      </c>
      <c r="B6164" s="77" t="s">
        <v>13089</v>
      </c>
      <c r="C6164" s="77" t="s">
        <v>940</v>
      </c>
      <c r="D6164" s="79"/>
      <c r="F6164" s="77" t="s">
        <v>940</v>
      </c>
      <c r="G6164" s="77" t="s">
        <v>13088</v>
      </c>
      <c r="I6164"/>
      <c r="L6164" s="83"/>
    </row>
    <row r="6165" spans="1:12" x14ac:dyDescent="0.3">
      <c r="A6165" s="77" t="s">
        <v>13090</v>
      </c>
      <c r="B6165" s="77" t="s">
        <v>13091</v>
      </c>
      <c r="C6165" s="77" t="s">
        <v>679</v>
      </c>
      <c r="D6165" s="79"/>
      <c r="F6165" s="77" t="s">
        <v>679</v>
      </c>
      <c r="G6165" s="77" t="s">
        <v>13090</v>
      </c>
      <c r="I6165"/>
      <c r="L6165" s="83"/>
    </row>
    <row r="6166" spans="1:12" x14ac:dyDescent="0.3">
      <c r="A6166" s="77" t="s">
        <v>13092</v>
      </c>
      <c r="B6166" s="77" t="s">
        <v>13093</v>
      </c>
      <c r="C6166" s="77" t="s">
        <v>679</v>
      </c>
      <c r="D6166" s="79"/>
      <c r="F6166" s="77" t="s">
        <v>679</v>
      </c>
      <c r="G6166" s="77" t="s">
        <v>13092</v>
      </c>
      <c r="I6166"/>
      <c r="L6166" s="83"/>
    </row>
    <row r="6167" spans="1:12" x14ac:dyDescent="0.3">
      <c r="A6167" s="77" t="s">
        <v>13094</v>
      </c>
      <c r="B6167" s="77" t="s">
        <v>13095</v>
      </c>
      <c r="C6167" s="77" t="s">
        <v>679</v>
      </c>
      <c r="D6167" s="79"/>
      <c r="F6167" s="77" t="s">
        <v>679</v>
      </c>
      <c r="G6167" s="77" t="s">
        <v>13094</v>
      </c>
      <c r="I6167"/>
      <c r="L6167" s="83"/>
    </row>
    <row r="6168" spans="1:12" x14ac:dyDescent="0.3">
      <c r="A6168" s="77" t="s">
        <v>13096</v>
      </c>
      <c r="B6168" s="77" t="s">
        <v>13097</v>
      </c>
      <c r="C6168" s="77" t="s">
        <v>679</v>
      </c>
      <c r="D6168" s="79"/>
      <c r="F6168" s="77" t="s">
        <v>679</v>
      </c>
      <c r="G6168" s="77" t="s">
        <v>13096</v>
      </c>
      <c r="I6168"/>
      <c r="L6168" s="83"/>
    </row>
    <row r="6169" spans="1:12" x14ac:dyDescent="0.3">
      <c r="A6169" s="77" t="s">
        <v>13098</v>
      </c>
      <c r="B6169" s="77" t="s">
        <v>13099</v>
      </c>
      <c r="C6169" s="77" t="s">
        <v>679</v>
      </c>
      <c r="D6169" s="79"/>
      <c r="F6169" s="77" t="s">
        <v>679</v>
      </c>
      <c r="G6169" s="77" t="s">
        <v>13098</v>
      </c>
      <c r="I6169"/>
      <c r="L6169" s="83"/>
    </row>
    <row r="6170" spans="1:12" x14ac:dyDescent="0.3">
      <c r="A6170" s="77" t="s">
        <v>13100</v>
      </c>
      <c r="B6170" s="77" t="s">
        <v>13101</v>
      </c>
      <c r="C6170" s="77" t="s">
        <v>679</v>
      </c>
      <c r="D6170" s="79"/>
      <c r="F6170" s="77" t="s">
        <v>679</v>
      </c>
      <c r="G6170" s="77" t="s">
        <v>13100</v>
      </c>
      <c r="I6170"/>
      <c r="L6170" s="83"/>
    </row>
    <row r="6171" spans="1:12" x14ac:dyDescent="0.3">
      <c r="A6171" s="77" t="s">
        <v>13102</v>
      </c>
      <c r="B6171" s="77" t="s">
        <v>13103</v>
      </c>
      <c r="C6171" s="77" t="s">
        <v>679</v>
      </c>
      <c r="D6171" s="79"/>
      <c r="F6171" s="77" t="s">
        <v>679</v>
      </c>
      <c r="G6171" s="77" t="s">
        <v>13102</v>
      </c>
      <c r="I6171"/>
      <c r="L6171" s="83"/>
    </row>
    <row r="6172" spans="1:12" x14ac:dyDescent="0.3">
      <c r="A6172" s="77" t="s">
        <v>13104</v>
      </c>
      <c r="B6172" s="77" t="s">
        <v>13105</v>
      </c>
      <c r="C6172" s="77" t="s">
        <v>679</v>
      </c>
      <c r="D6172" s="79"/>
      <c r="F6172" s="77" t="s">
        <v>679</v>
      </c>
      <c r="G6172" s="77" t="s">
        <v>13104</v>
      </c>
      <c r="I6172"/>
      <c r="L6172" s="83"/>
    </row>
    <row r="6173" spans="1:12" x14ac:dyDescent="0.3">
      <c r="A6173" s="77" t="s">
        <v>13106</v>
      </c>
      <c r="B6173" s="77" t="s">
        <v>13107</v>
      </c>
      <c r="C6173" s="77" t="s">
        <v>885</v>
      </c>
      <c r="D6173" s="79"/>
      <c r="F6173" s="77" t="s">
        <v>885</v>
      </c>
      <c r="G6173" s="77" t="s">
        <v>13106</v>
      </c>
      <c r="I6173"/>
      <c r="L6173" s="83"/>
    </row>
    <row r="6174" spans="1:12" x14ac:dyDescent="0.3">
      <c r="A6174" s="77" t="s">
        <v>13108</v>
      </c>
      <c r="B6174" s="77" t="s">
        <v>13109</v>
      </c>
      <c r="C6174" s="77" t="s">
        <v>850</v>
      </c>
      <c r="D6174" s="79"/>
      <c r="F6174" s="77" t="s">
        <v>850</v>
      </c>
      <c r="G6174" s="77" t="s">
        <v>13108</v>
      </c>
      <c r="I6174"/>
      <c r="L6174" s="83"/>
    </row>
    <row r="6175" spans="1:12" x14ac:dyDescent="0.3">
      <c r="A6175" s="77" t="s">
        <v>13110</v>
      </c>
      <c r="B6175" s="77" t="s">
        <v>13111</v>
      </c>
      <c r="C6175" s="77" t="s">
        <v>722</v>
      </c>
      <c r="D6175" s="79"/>
      <c r="F6175" s="77" t="s">
        <v>722</v>
      </c>
      <c r="G6175" s="77" t="s">
        <v>13110</v>
      </c>
      <c r="I6175"/>
      <c r="L6175" s="83"/>
    </row>
    <row r="6176" spans="1:12" x14ac:dyDescent="0.3">
      <c r="A6176" s="77" t="s">
        <v>13112</v>
      </c>
      <c r="B6176" s="77" t="s">
        <v>13113</v>
      </c>
      <c r="C6176" s="77" t="s">
        <v>674</v>
      </c>
      <c r="D6176" s="79"/>
      <c r="F6176" s="77" t="s">
        <v>674</v>
      </c>
      <c r="G6176" s="77" t="s">
        <v>13112</v>
      </c>
      <c r="I6176"/>
      <c r="L6176" s="83"/>
    </row>
    <row r="6177" spans="1:12" x14ac:dyDescent="0.3">
      <c r="A6177" s="77" t="s">
        <v>13114</v>
      </c>
      <c r="B6177" s="77" t="s">
        <v>13115</v>
      </c>
      <c r="C6177" s="77" t="s">
        <v>732</v>
      </c>
      <c r="D6177" s="79"/>
      <c r="F6177" s="77" t="s">
        <v>732</v>
      </c>
      <c r="G6177" s="77" t="s">
        <v>13114</v>
      </c>
      <c r="I6177"/>
      <c r="L6177" s="83"/>
    </row>
    <row r="6178" spans="1:12" x14ac:dyDescent="0.3">
      <c r="A6178" s="77" t="s">
        <v>13116</v>
      </c>
      <c r="B6178" s="77" t="s">
        <v>13117</v>
      </c>
      <c r="C6178" s="77" t="s">
        <v>671</v>
      </c>
      <c r="D6178" s="79"/>
      <c r="F6178" s="77" t="s">
        <v>671</v>
      </c>
      <c r="G6178" s="77" t="s">
        <v>13116</v>
      </c>
      <c r="I6178"/>
      <c r="L6178" s="83"/>
    </row>
    <row r="6179" spans="1:12" x14ac:dyDescent="0.3">
      <c r="A6179" s="77" t="s">
        <v>13118</v>
      </c>
      <c r="B6179" s="77" t="s">
        <v>13119</v>
      </c>
      <c r="C6179" s="77" t="s">
        <v>718</v>
      </c>
      <c r="D6179" s="79"/>
      <c r="F6179" s="77" t="s">
        <v>718</v>
      </c>
      <c r="G6179" s="77" t="s">
        <v>13118</v>
      </c>
      <c r="I6179"/>
      <c r="L6179" s="83"/>
    </row>
    <row r="6180" spans="1:12" x14ac:dyDescent="0.3">
      <c r="A6180" s="77" t="s">
        <v>13120</v>
      </c>
      <c r="B6180" s="77" t="s">
        <v>13121</v>
      </c>
      <c r="C6180" s="77" t="s">
        <v>945</v>
      </c>
      <c r="D6180" s="79"/>
      <c r="F6180" s="77" t="s">
        <v>945</v>
      </c>
      <c r="G6180" s="77" t="s">
        <v>13120</v>
      </c>
      <c r="I6180"/>
      <c r="L6180" s="83"/>
    </row>
    <row r="6181" spans="1:12" x14ac:dyDescent="0.3">
      <c r="A6181" s="77" t="s">
        <v>13122</v>
      </c>
      <c r="B6181" s="77" t="s">
        <v>13123</v>
      </c>
      <c r="C6181" s="77" t="s">
        <v>829</v>
      </c>
      <c r="D6181" s="79"/>
      <c r="F6181" s="77" t="s">
        <v>829</v>
      </c>
      <c r="G6181" s="77" t="s">
        <v>13122</v>
      </c>
      <c r="I6181"/>
      <c r="L6181" s="83"/>
    </row>
    <row r="6182" spans="1:12" x14ac:dyDescent="0.3">
      <c r="A6182" s="77" t="s">
        <v>13124</v>
      </c>
      <c r="B6182" s="77" t="s">
        <v>13125</v>
      </c>
      <c r="C6182" s="77" t="s">
        <v>960</v>
      </c>
      <c r="D6182" s="79"/>
      <c r="F6182" s="77" t="s">
        <v>960</v>
      </c>
      <c r="G6182" s="77" t="s">
        <v>13124</v>
      </c>
      <c r="I6182"/>
      <c r="L6182" s="83"/>
    </row>
    <row r="6183" spans="1:12" x14ac:dyDescent="0.3">
      <c r="A6183" s="77" t="s">
        <v>13126</v>
      </c>
      <c r="B6183" s="77" t="s">
        <v>13127</v>
      </c>
      <c r="C6183" s="77" t="s">
        <v>868</v>
      </c>
      <c r="D6183" s="79"/>
      <c r="F6183" s="77" t="s">
        <v>868</v>
      </c>
      <c r="G6183" s="77" t="s">
        <v>13126</v>
      </c>
      <c r="I6183"/>
      <c r="L6183" s="83"/>
    </row>
    <row r="6184" spans="1:12" x14ac:dyDescent="0.3">
      <c r="A6184" s="77" t="s">
        <v>13128</v>
      </c>
      <c r="B6184" s="77" t="s">
        <v>13129</v>
      </c>
      <c r="C6184" s="77" t="s">
        <v>868</v>
      </c>
      <c r="D6184" s="79"/>
      <c r="F6184" s="77" t="s">
        <v>868</v>
      </c>
      <c r="G6184" s="77" t="s">
        <v>13128</v>
      </c>
      <c r="I6184"/>
      <c r="L6184" s="83"/>
    </row>
    <row r="6185" spans="1:12" x14ac:dyDescent="0.3">
      <c r="A6185" s="77" t="s">
        <v>13130</v>
      </c>
      <c r="B6185" s="77" t="s">
        <v>13131</v>
      </c>
      <c r="C6185" s="77" t="s">
        <v>908</v>
      </c>
      <c r="D6185" s="79"/>
      <c r="F6185" s="77" t="s">
        <v>908</v>
      </c>
      <c r="G6185" s="77" t="s">
        <v>13130</v>
      </c>
      <c r="I6185"/>
      <c r="L6185" s="83"/>
    </row>
    <row r="6186" spans="1:12" x14ac:dyDescent="0.3">
      <c r="A6186" s="77" t="s">
        <v>13132</v>
      </c>
      <c r="B6186" s="77" t="s">
        <v>13133</v>
      </c>
      <c r="C6186" s="77" t="s">
        <v>740</v>
      </c>
      <c r="D6186" s="79"/>
      <c r="F6186" s="77" t="s">
        <v>740</v>
      </c>
      <c r="G6186" s="77" t="s">
        <v>13132</v>
      </c>
      <c r="I6186"/>
      <c r="L6186" s="83"/>
    </row>
    <row r="6187" spans="1:12" x14ac:dyDescent="0.3">
      <c r="A6187" s="77" t="s">
        <v>13134</v>
      </c>
      <c r="B6187" s="77" t="s">
        <v>13135</v>
      </c>
      <c r="C6187" s="77" t="s">
        <v>671</v>
      </c>
      <c r="D6187" s="79"/>
      <c r="F6187" s="77" t="s">
        <v>671</v>
      </c>
      <c r="G6187" s="77" t="s">
        <v>13134</v>
      </c>
      <c r="I6187"/>
      <c r="L6187" s="83"/>
    </row>
    <row r="6188" spans="1:12" x14ac:dyDescent="0.3">
      <c r="A6188" s="77" t="s">
        <v>13136</v>
      </c>
      <c r="B6188" s="77" t="s">
        <v>13137</v>
      </c>
      <c r="C6188" s="77" t="s">
        <v>714</v>
      </c>
      <c r="D6188" s="79"/>
      <c r="F6188" s="77" t="s">
        <v>714</v>
      </c>
      <c r="G6188" s="77" t="s">
        <v>13136</v>
      </c>
      <c r="I6188"/>
      <c r="L6188" s="83"/>
    </row>
    <row r="6189" spans="1:12" x14ac:dyDescent="0.3">
      <c r="A6189" s="77" t="s">
        <v>13138</v>
      </c>
      <c r="B6189" s="77" t="s">
        <v>13139</v>
      </c>
      <c r="C6189" s="77" t="s">
        <v>729</v>
      </c>
      <c r="D6189" s="79"/>
      <c r="F6189" s="77" t="s">
        <v>729</v>
      </c>
      <c r="G6189" s="77" t="s">
        <v>13138</v>
      </c>
      <c r="I6189"/>
      <c r="L6189" s="83"/>
    </row>
    <row r="6190" spans="1:12" x14ac:dyDescent="0.3">
      <c r="A6190" s="77" t="s">
        <v>13140</v>
      </c>
      <c r="B6190" s="77" t="s">
        <v>13141</v>
      </c>
      <c r="C6190" s="77" t="s">
        <v>714</v>
      </c>
      <c r="D6190" s="79"/>
      <c r="F6190" s="77" t="s">
        <v>714</v>
      </c>
      <c r="G6190" s="77" t="s">
        <v>13140</v>
      </c>
      <c r="I6190"/>
      <c r="L6190" s="83"/>
    </row>
    <row r="6191" spans="1:12" x14ac:dyDescent="0.3">
      <c r="A6191" s="77" t="s">
        <v>13142</v>
      </c>
      <c r="B6191" s="77" t="s">
        <v>13143</v>
      </c>
      <c r="C6191" s="77" t="s">
        <v>945</v>
      </c>
      <c r="D6191" s="79"/>
      <c r="F6191" s="77" t="s">
        <v>945</v>
      </c>
      <c r="G6191" s="77" t="s">
        <v>13142</v>
      </c>
      <c r="I6191"/>
      <c r="L6191" s="83"/>
    </row>
    <row r="6192" spans="1:12" x14ac:dyDescent="0.3">
      <c r="A6192" s="77" t="s">
        <v>13144</v>
      </c>
      <c r="B6192" s="77" t="s">
        <v>13145</v>
      </c>
      <c r="C6192" s="77" t="s">
        <v>732</v>
      </c>
      <c r="D6192" s="79"/>
      <c r="F6192" s="77" t="s">
        <v>732</v>
      </c>
      <c r="G6192" s="77" t="s">
        <v>13144</v>
      </c>
      <c r="I6192"/>
      <c r="L6192" s="83"/>
    </row>
    <row r="6193" spans="1:12" x14ac:dyDescent="0.3">
      <c r="A6193" s="77" t="s">
        <v>13146</v>
      </c>
      <c r="B6193" s="77" t="s">
        <v>13147</v>
      </c>
      <c r="C6193" s="77" t="s">
        <v>868</v>
      </c>
      <c r="D6193" s="79"/>
      <c r="F6193" s="77" t="s">
        <v>868</v>
      </c>
      <c r="G6193" s="77" t="s">
        <v>13146</v>
      </c>
      <c r="I6193"/>
      <c r="L6193" s="83"/>
    </row>
    <row r="6194" spans="1:12" x14ac:dyDescent="0.3">
      <c r="A6194" s="77" t="s">
        <v>13148</v>
      </c>
      <c r="B6194" s="77" t="s">
        <v>13149</v>
      </c>
      <c r="C6194" s="77" t="s">
        <v>694</v>
      </c>
      <c r="D6194" s="79"/>
      <c r="F6194" s="77" t="s">
        <v>694</v>
      </c>
      <c r="G6194" s="77" t="s">
        <v>13148</v>
      </c>
      <c r="I6194"/>
      <c r="L6194" s="83"/>
    </row>
    <row r="6195" spans="1:12" x14ac:dyDescent="0.3">
      <c r="A6195" s="77" t="s">
        <v>13150</v>
      </c>
      <c r="B6195" s="77" t="s">
        <v>13151</v>
      </c>
      <c r="C6195" s="77" t="s">
        <v>732</v>
      </c>
      <c r="D6195" s="79"/>
      <c r="F6195" s="77" t="s">
        <v>732</v>
      </c>
      <c r="G6195" s="77" t="s">
        <v>13150</v>
      </c>
      <c r="I6195"/>
      <c r="L6195" s="83"/>
    </row>
    <row r="6196" spans="1:12" x14ac:dyDescent="0.3">
      <c r="A6196" s="77" t="s">
        <v>13152</v>
      </c>
      <c r="B6196" s="77" t="s">
        <v>13153</v>
      </c>
      <c r="C6196" s="77" t="s">
        <v>666</v>
      </c>
      <c r="D6196" s="79"/>
      <c r="F6196" s="77" t="s">
        <v>666</v>
      </c>
      <c r="G6196" s="77" t="s">
        <v>13152</v>
      </c>
      <c r="I6196"/>
      <c r="L6196" s="83"/>
    </row>
    <row r="6197" spans="1:12" x14ac:dyDescent="0.3">
      <c r="A6197" s="77" t="s">
        <v>13154</v>
      </c>
      <c r="B6197" s="77" t="s">
        <v>13155</v>
      </c>
      <c r="C6197" s="77" t="s">
        <v>953</v>
      </c>
      <c r="D6197" s="79"/>
      <c r="F6197" s="77" t="s">
        <v>953</v>
      </c>
      <c r="G6197" s="77" t="s">
        <v>13154</v>
      </c>
      <c r="I6197"/>
      <c r="L6197" s="83"/>
    </row>
    <row r="6198" spans="1:12" x14ac:dyDescent="0.3">
      <c r="A6198" s="77" t="s">
        <v>13156</v>
      </c>
      <c r="B6198" s="77" t="s">
        <v>13157</v>
      </c>
      <c r="C6198" s="77" t="s">
        <v>850</v>
      </c>
      <c r="D6198" s="79"/>
      <c r="F6198" s="77" t="s">
        <v>850</v>
      </c>
      <c r="G6198" s="77" t="s">
        <v>13156</v>
      </c>
      <c r="I6198"/>
      <c r="L6198" s="83"/>
    </row>
    <row r="6199" spans="1:12" x14ac:dyDescent="0.3">
      <c r="A6199" s="77" t="s">
        <v>13158</v>
      </c>
      <c r="B6199" s="77" t="s">
        <v>13159</v>
      </c>
      <c r="C6199" s="77" t="s">
        <v>782</v>
      </c>
      <c r="D6199" s="79"/>
      <c r="F6199" s="77" t="s">
        <v>782</v>
      </c>
      <c r="G6199" s="77" t="s">
        <v>13158</v>
      </c>
      <c r="I6199"/>
      <c r="L6199" s="83"/>
    </row>
    <row r="6200" spans="1:12" x14ac:dyDescent="0.3">
      <c r="A6200" s="77" t="s">
        <v>13160</v>
      </c>
      <c r="B6200" s="77" t="s">
        <v>13161</v>
      </c>
      <c r="C6200" s="77" t="s">
        <v>714</v>
      </c>
      <c r="D6200" s="79"/>
      <c r="F6200" s="77" t="s">
        <v>714</v>
      </c>
      <c r="G6200" s="77" t="s">
        <v>13160</v>
      </c>
      <c r="I6200"/>
      <c r="L6200" s="83"/>
    </row>
    <row r="6201" spans="1:12" x14ac:dyDescent="0.3">
      <c r="A6201" s="77" t="s">
        <v>13162</v>
      </c>
      <c r="B6201" s="77" t="s">
        <v>13163</v>
      </c>
      <c r="C6201" s="77" t="s">
        <v>725</v>
      </c>
      <c r="D6201" s="79"/>
      <c r="F6201" s="77" t="s">
        <v>725</v>
      </c>
      <c r="G6201" s="77" t="s">
        <v>13162</v>
      </c>
      <c r="I6201"/>
      <c r="L6201" s="83"/>
    </row>
    <row r="6202" spans="1:12" x14ac:dyDescent="0.3">
      <c r="A6202" s="77" t="s">
        <v>13164</v>
      </c>
      <c r="B6202" s="77" t="s">
        <v>13165</v>
      </c>
      <c r="C6202" s="77" t="s">
        <v>836</v>
      </c>
      <c r="D6202" s="79"/>
      <c r="F6202" s="77" t="s">
        <v>836</v>
      </c>
      <c r="G6202" s="77" t="s">
        <v>13164</v>
      </c>
      <c r="I6202"/>
      <c r="L6202" s="83"/>
    </row>
    <row r="6203" spans="1:12" x14ac:dyDescent="0.3">
      <c r="A6203" s="77" t="s">
        <v>13166</v>
      </c>
      <c r="B6203" s="77" t="s">
        <v>13167</v>
      </c>
      <c r="C6203" s="77" t="s">
        <v>686</v>
      </c>
      <c r="D6203" s="79"/>
      <c r="F6203" s="77" t="s">
        <v>686</v>
      </c>
      <c r="G6203" s="77" t="s">
        <v>13166</v>
      </c>
      <c r="I6203"/>
      <c r="L6203" s="83"/>
    </row>
    <row r="6204" spans="1:12" x14ac:dyDescent="0.3">
      <c r="A6204" s="77" t="s">
        <v>13168</v>
      </c>
      <c r="B6204" s="77" t="s">
        <v>13169</v>
      </c>
      <c r="C6204" s="77" t="s">
        <v>714</v>
      </c>
      <c r="D6204" s="79"/>
      <c r="F6204" s="77" t="s">
        <v>714</v>
      </c>
      <c r="G6204" s="77" t="s">
        <v>13168</v>
      </c>
      <c r="I6204"/>
      <c r="L6204" s="83"/>
    </row>
    <row r="6205" spans="1:12" x14ac:dyDescent="0.3">
      <c r="A6205" s="77" t="s">
        <v>13170</v>
      </c>
      <c r="B6205" s="77" t="s">
        <v>13171</v>
      </c>
      <c r="C6205" s="77" t="s">
        <v>729</v>
      </c>
      <c r="D6205" s="79"/>
      <c r="F6205" s="77" t="s">
        <v>729</v>
      </c>
      <c r="G6205" s="77" t="s">
        <v>13170</v>
      </c>
      <c r="I6205"/>
      <c r="L6205" s="83"/>
    </row>
    <row r="6206" spans="1:12" x14ac:dyDescent="0.3">
      <c r="A6206" s="77" t="s">
        <v>13172</v>
      </c>
      <c r="B6206" s="77" t="s">
        <v>13173</v>
      </c>
      <c r="C6206" s="77" t="s">
        <v>797</v>
      </c>
      <c r="D6206" s="79"/>
      <c r="F6206" s="77" t="s">
        <v>797</v>
      </c>
      <c r="G6206" s="77" t="s">
        <v>13172</v>
      </c>
      <c r="I6206"/>
      <c r="L6206" s="83"/>
    </row>
    <row r="6207" spans="1:12" x14ac:dyDescent="0.3">
      <c r="A6207" s="77" t="s">
        <v>13174</v>
      </c>
      <c r="B6207" s="77" t="s">
        <v>13175</v>
      </c>
      <c r="C6207" s="77" t="s">
        <v>733</v>
      </c>
      <c r="D6207" s="79"/>
      <c r="F6207" s="77" t="s">
        <v>733</v>
      </c>
      <c r="G6207" s="77" t="s">
        <v>13174</v>
      </c>
      <c r="I6207"/>
      <c r="L6207" s="83"/>
    </row>
    <row r="6208" spans="1:12" x14ac:dyDescent="0.3">
      <c r="A6208" s="77" t="s">
        <v>13176</v>
      </c>
      <c r="B6208" s="77" t="s">
        <v>13177</v>
      </c>
      <c r="C6208" s="77" t="s">
        <v>885</v>
      </c>
      <c r="D6208" s="79"/>
      <c r="F6208" s="77" t="s">
        <v>885</v>
      </c>
      <c r="G6208" s="77" t="s">
        <v>13176</v>
      </c>
      <c r="I6208"/>
      <c r="L6208" s="83"/>
    </row>
    <row r="6209" spans="1:12" x14ac:dyDescent="0.3">
      <c r="A6209" s="77" t="s">
        <v>13178</v>
      </c>
      <c r="B6209" s="77" t="s">
        <v>13179</v>
      </c>
      <c r="C6209" s="77" t="s">
        <v>766</v>
      </c>
      <c r="D6209" s="79"/>
      <c r="F6209" s="77" t="s">
        <v>766</v>
      </c>
      <c r="G6209" s="77" t="s">
        <v>13178</v>
      </c>
      <c r="I6209"/>
      <c r="L6209" s="83"/>
    </row>
    <row r="6210" spans="1:12" x14ac:dyDescent="0.3">
      <c r="A6210" s="77" t="s">
        <v>13180</v>
      </c>
      <c r="B6210" s="77" t="s">
        <v>13181</v>
      </c>
      <c r="C6210" s="77" t="s">
        <v>892</v>
      </c>
      <c r="D6210" s="79"/>
      <c r="F6210" s="77" t="s">
        <v>892</v>
      </c>
      <c r="G6210" s="77" t="s">
        <v>13180</v>
      </c>
      <c r="I6210"/>
      <c r="L6210" s="83"/>
    </row>
    <row r="6211" spans="1:12" x14ac:dyDescent="0.3">
      <c r="A6211" s="77" t="s">
        <v>13182</v>
      </c>
      <c r="B6211" s="77" t="s">
        <v>13183</v>
      </c>
      <c r="C6211" s="77" t="s">
        <v>773</v>
      </c>
      <c r="D6211" s="79"/>
      <c r="F6211" s="77" t="s">
        <v>773</v>
      </c>
      <c r="G6211" s="77" t="s">
        <v>13182</v>
      </c>
      <c r="I6211"/>
      <c r="L6211" s="83"/>
    </row>
    <row r="6212" spans="1:12" x14ac:dyDescent="0.3">
      <c r="A6212" s="77" t="s">
        <v>13184</v>
      </c>
      <c r="B6212" s="77" t="s">
        <v>13185</v>
      </c>
      <c r="C6212" s="77" t="s">
        <v>960</v>
      </c>
      <c r="D6212" s="79"/>
      <c r="F6212" s="77" t="s">
        <v>960</v>
      </c>
      <c r="G6212" s="77" t="s">
        <v>13184</v>
      </c>
      <c r="I6212"/>
      <c r="L6212" s="83"/>
    </row>
    <row r="6213" spans="1:12" x14ac:dyDescent="0.3">
      <c r="A6213" s="77" t="s">
        <v>13186</v>
      </c>
      <c r="B6213" s="77" t="s">
        <v>13187</v>
      </c>
      <c r="C6213" s="77" t="s">
        <v>711</v>
      </c>
      <c r="D6213" s="79"/>
      <c r="F6213" s="77" t="s">
        <v>711</v>
      </c>
      <c r="G6213" s="77" t="s">
        <v>13186</v>
      </c>
      <c r="I6213"/>
      <c r="L6213" s="83"/>
    </row>
    <row r="6214" spans="1:12" x14ac:dyDescent="0.3">
      <c r="A6214" s="77" t="s">
        <v>13188</v>
      </c>
      <c r="B6214" s="77" t="s">
        <v>13189</v>
      </c>
      <c r="C6214" s="77" t="s">
        <v>714</v>
      </c>
      <c r="D6214" s="79"/>
      <c r="F6214" s="77" t="s">
        <v>714</v>
      </c>
      <c r="G6214" s="77" t="s">
        <v>13188</v>
      </c>
      <c r="I6214"/>
      <c r="L6214" s="83"/>
    </row>
    <row r="6215" spans="1:12" x14ac:dyDescent="0.3">
      <c r="A6215" s="77" t="s">
        <v>13190</v>
      </c>
      <c r="B6215" s="77" t="s">
        <v>13191</v>
      </c>
      <c r="C6215" s="77" t="s">
        <v>782</v>
      </c>
      <c r="D6215" s="79"/>
      <c r="F6215" s="77" t="s">
        <v>782</v>
      </c>
      <c r="G6215" s="77" t="s">
        <v>13190</v>
      </c>
      <c r="I6215"/>
      <c r="L6215" s="83"/>
    </row>
    <row r="6216" spans="1:12" x14ac:dyDescent="0.3">
      <c r="A6216" s="77" t="s">
        <v>13192</v>
      </c>
      <c r="B6216" s="77" t="s">
        <v>13193</v>
      </c>
      <c r="C6216" s="77" t="s">
        <v>758</v>
      </c>
      <c r="D6216" s="79"/>
      <c r="F6216" s="77" t="s">
        <v>758</v>
      </c>
      <c r="G6216" s="77" t="s">
        <v>13192</v>
      </c>
      <c r="I6216"/>
      <c r="L6216" s="83"/>
    </row>
    <row r="6217" spans="1:12" x14ac:dyDescent="0.3">
      <c r="A6217" s="77" t="s">
        <v>13194</v>
      </c>
      <c r="B6217" s="77" t="s">
        <v>13195</v>
      </c>
      <c r="C6217" s="77" t="s">
        <v>732</v>
      </c>
      <c r="D6217" s="79"/>
      <c r="F6217" s="77" t="s">
        <v>732</v>
      </c>
      <c r="G6217" s="77" t="s">
        <v>13194</v>
      </c>
      <c r="I6217"/>
      <c r="L6217" s="83"/>
    </row>
    <row r="6218" spans="1:12" x14ac:dyDescent="0.3">
      <c r="A6218" s="77" t="s">
        <v>13196</v>
      </c>
      <c r="B6218" s="77" t="s">
        <v>13197</v>
      </c>
      <c r="C6218" s="77" t="s">
        <v>868</v>
      </c>
      <c r="D6218" s="79"/>
      <c r="F6218" s="77" t="s">
        <v>868</v>
      </c>
      <c r="G6218" s="77" t="s">
        <v>13196</v>
      </c>
      <c r="I6218"/>
      <c r="L6218" s="83"/>
    </row>
    <row r="6219" spans="1:12" x14ac:dyDescent="0.3">
      <c r="A6219" s="77" t="s">
        <v>13198</v>
      </c>
      <c r="B6219" s="77" t="s">
        <v>13199</v>
      </c>
      <c r="C6219" s="77" t="s">
        <v>699</v>
      </c>
      <c r="D6219" s="79"/>
      <c r="F6219" s="77" t="s">
        <v>699</v>
      </c>
      <c r="G6219" s="77" t="s">
        <v>13198</v>
      </c>
      <c r="I6219"/>
      <c r="L6219" s="83"/>
    </row>
    <row r="6220" spans="1:12" x14ac:dyDescent="0.3">
      <c r="A6220" s="77" t="s">
        <v>13200</v>
      </c>
      <c r="B6220" s="77" t="s">
        <v>13201</v>
      </c>
      <c r="C6220" s="77" t="s">
        <v>963</v>
      </c>
      <c r="D6220" s="79"/>
      <c r="F6220" s="77" t="s">
        <v>963</v>
      </c>
      <c r="G6220" s="77" t="s">
        <v>13200</v>
      </c>
      <c r="I6220"/>
      <c r="L6220" s="83"/>
    </row>
    <row r="6221" spans="1:12" x14ac:dyDescent="0.3">
      <c r="A6221" s="77" t="s">
        <v>13202</v>
      </c>
      <c r="B6221" s="77" t="s">
        <v>13203</v>
      </c>
      <c r="C6221" s="77" t="s">
        <v>892</v>
      </c>
      <c r="D6221" s="79"/>
      <c r="F6221" s="77" t="s">
        <v>892</v>
      </c>
      <c r="G6221" s="77" t="s">
        <v>13202</v>
      </c>
      <c r="I6221"/>
      <c r="L6221" s="83"/>
    </row>
    <row r="6222" spans="1:12" x14ac:dyDescent="0.3">
      <c r="A6222" s="77" t="s">
        <v>13204</v>
      </c>
      <c r="B6222" s="77" t="s">
        <v>13205</v>
      </c>
      <c r="C6222" s="77" t="s">
        <v>682</v>
      </c>
      <c r="D6222" s="79"/>
      <c r="F6222" s="77" t="s">
        <v>682</v>
      </c>
      <c r="G6222" s="77" t="s">
        <v>13204</v>
      </c>
      <c r="I6222"/>
      <c r="L6222" s="83"/>
    </row>
    <row r="6223" spans="1:12" x14ac:dyDescent="0.3">
      <c r="A6223" s="77" t="s">
        <v>13206</v>
      </c>
      <c r="B6223" s="77" t="s">
        <v>13207</v>
      </c>
      <c r="C6223" s="77" t="s">
        <v>682</v>
      </c>
      <c r="D6223" s="79"/>
      <c r="F6223" s="77" t="s">
        <v>682</v>
      </c>
      <c r="G6223" s="77" t="s">
        <v>13206</v>
      </c>
      <c r="I6223"/>
      <c r="L6223" s="83"/>
    </row>
    <row r="6224" spans="1:12" x14ac:dyDescent="0.3">
      <c r="A6224" s="77" t="s">
        <v>13208</v>
      </c>
      <c r="B6224" s="77" t="s">
        <v>13209</v>
      </c>
      <c r="C6224" s="77" t="s">
        <v>797</v>
      </c>
      <c r="D6224" s="79"/>
      <c r="F6224" s="77" t="s">
        <v>797</v>
      </c>
      <c r="G6224" s="77" t="s">
        <v>13208</v>
      </c>
      <c r="I6224"/>
      <c r="L6224" s="83"/>
    </row>
    <row r="6225" spans="1:12" x14ac:dyDescent="0.3">
      <c r="A6225" s="77" t="s">
        <v>13210</v>
      </c>
      <c r="B6225" s="77" t="s">
        <v>13211</v>
      </c>
      <c r="C6225" s="77" t="s">
        <v>767</v>
      </c>
      <c r="D6225" s="79"/>
      <c r="F6225" s="77" t="s">
        <v>767</v>
      </c>
      <c r="G6225" s="77" t="s">
        <v>13210</v>
      </c>
      <c r="I6225"/>
      <c r="L6225" s="83"/>
    </row>
    <row r="6226" spans="1:12" x14ac:dyDescent="0.3">
      <c r="A6226" s="77" t="s">
        <v>13212</v>
      </c>
      <c r="B6226" s="77" t="s">
        <v>13213</v>
      </c>
      <c r="C6226" s="77" t="s">
        <v>667</v>
      </c>
      <c r="D6226" s="79"/>
      <c r="F6226" s="77" t="s">
        <v>667</v>
      </c>
      <c r="G6226" s="77" t="s">
        <v>13212</v>
      </c>
      <c r="I6226"/>
      <c r="L6226" s="83"/>
    </row>
    <row r="6227" spans="1:12" x14ac:dyDescent="0.3">
      <c r="A6227" s="77" t="s">
        <v>13214</v>
      </c>
      <c r="B6227" s="77" t="s">
        <v>13215</v>
      </c>
      <c r="C6227" s="77" t="s">
        <v>783</v>
      </c>
      <c r="D6227" s="79"/>
      <c r="F6227" s="77" t="s">
        <v>783</v>
      </c>
      <c r="G6227" s="77" t="s">
        <v>13214</v>
      </c>
      <c r="I6227"/>
      <c r="L6227" s="83"/>
    </row>
    <row r="6228" spans="1:12" x14ac:dyDescent="0.3">
      <c r="A6228" s="77" t="s">
        <v>13216</v>
      </c>
      <c r="B6228" s="77" t="s">
        <v>13217</v>
      </c>
      <c r="C6228" s="77" t="s">
        <v>840</v>
      </c>
      <c r="D6228" s="79"/>
      <c r="F6228" s="77" t="s">
        <v>840</v>
      </c>
      <c r="G6228" s="77" t="s">
        <v>13216</v>
      </c>
      <c r="I6228"/>
      <c r="L6228" s="83"/>
    </row>
    <row r="6229" spans="1:12" x14ac:dyDescent="0.3">
      <c r="A6229" s="77" t="s">
        <v>13218</v>
      </c>
      <c r="B6229" s="77" t="s">
        <v>13219</v>
      </c>
      <c r="C6229" s="77" t="s">
        <v>714</v>
      </c>
      <c r="D6229" s="79"/>
      <c r="F6229" s="77" t="s">
        <v>714</v>
      </c>
      <c r="G6229" s="77" t="s">
        <v>13218</v>
      </c>
      <c r="I6229"/>
      <c r="L6229" s="83"/>
    </row>
    <row r="6230" spans="1:12" x14ac:dyDescent="0.3">
      <c r="A6230" s="77" t="s">
        <v>13220</v>
      </c>
      <c r="B6230" s="77" t="s">
        <v>13221</v>
      </c>
      <c r="C6230" s="77" t="s">
        <v>703</v>
      </c>
      <c r="D6230" s="79"/>
      <c r="F6230" s="77" t="s">
        <v>703</v>
      </c>
      <c r="G6230" s="77" t="s">
        <v>13220</v>
      </c>
      <c r="I6230"/>
      <c r="L6230" s="83"/>
    </row>
    <row r="6231" spans="1:12" x14ac:dyDescent="0.3">
      <c r="A6231" s="77" t="s">
        <v>13222</v>
      </c>
      <c r="B6231" s="77" t="s">
        <v>13223</v>
      </c>
      <c r="C6231" s="77" t="s">
        <v>846</v>
      </c>
      <c r="D6231" s="79"/>
      <c r="F6231" s="77" t="s">
        <v>846</v>
      </c>
      <c r="G6231" s="77" t="s">
        <v>13222</v>
      </c>
      <c r="I6231"/>
      <c r="L6231" s="83"/>
    </row>
    <row r="6232" spans="1:12" x14ac:dyDescent="0.3">
      <c r="A6232" s="77" t="s">
        <v>13224</v>
      </c>
      <c r="B6232" s="77" t="s">
        <v>13225</v>
      </c>
      <c r="C6232" s="77" t="s">
        <v>919</v>
      </c>
      <c r="D6232" s="79"/>
      <c r="F6232" s="77" t="s">
        <v>919</v>
      </c>
      <c r="G6232" s="77" t="s">
        <v>13224</v>
      </c>
      <c r="I6232"/>
      <c r="L6232" s="83"/>
    </row>
    <row r="6233" spans="1:12" x14ac:dyDescent="0.3">
      <c r="A6233" s="77" t="s">
        <v>13226</v>
      </c>
      <c r="B6233" s="77" t="s">
        <v>13227</v>
      </c>
      <c r="C6233" s="77" t="s">
        <v>868</v>
      </c>
      <c r="D6233" s="79"/>
      <c r="F6233" s="77" t="s">
        <v>868</v>
      </c>
      <c r="G6233" s="77" t="s">
        <v>13226</v>
      </c>
      <c r="I6233"/>
      <c r="L6233" s="83"/>
    </row>
    <row r="6234" spans="1:12" x14ac:dyDescent="0.3">
      <c r="A6234" s="77" t="s">
        <v>13228</v>
      </c>
      <c r="B6234" s="77" t="s">
        <v>13229</v>
      </c>
      <c r="C6234" s="77" t="s">
        <v>940</v>
      </c>
      <c r="D6234" s="79"/>
      <c r="F6234" s="77" t="s">
        <v>940</v>
      </c>
      <c r="G6234" s="77" t="s">
        <v>13228</v>
      </c>
      <c r="I6234"/>
      <c r="L6234" s="83"/>
    </row>
    <row r="6235" spans="1:12" x14ac:dyDescent="0.3">
      <c r="A6235" s="77" t="s">
        <v>13230</v>
      </c>
      <c r="B6235" s="77" t="s">
        <v>13231</v>
      </c>
      <c r="C6235" s="77" t="s">
        <v>714</v>
      </c>
      <c r="D6235" s="79"/>
      <c r="F6235" s="77" t="s">
        <v>714</v>
      </c>
      <c r="G6235" s="77" t="s">
        <v>13230</v>
      </c>
      <c r="I6235"/>
      <c r="L6235" s="83"/>
    </row>
    <row r="6236" spans="1:12" x14ac:dyDescent="0.3">
      <c r="A6236" s="77" t="s">
        <v>13232</v>
      </c>
      <c r="B6236" s="77" t="s">
        <v>13233</v>
      </c>
      <c r="C6236" s="77" t="s">
        <v>794</v>
      </c>
      <c r="D6236" s="79"/>
      <c r="F6236" s="77" t="s">
        <v>794</v>
      </c>
      <c r="G6236" s="77" t="s">
        <v>13232</v>
      </c>
      <c r="I6236"/>
      <c r="L6236" s="83"/>
    </row>
    <row r="6237" spans="1:12" x14ac:dyDescent="0.3">
      <c r="A6237" s="77" t="s">
        <v>13234</v>
      </c>
      <c r="B6237" s="77" t="s">
        <v>13235</v>
      </c>
      <c r="C6237" s="77" t="s">
        <v>682</v>
      </c>
      <c r="D6237" s="79"/>
      <c r="F6237" s="77" t="s">
        <v>682</v>
      </c>
      <c r="G6237" s="77" t="s">
        <v>13234</v>
      </c>
      <c r="I6237"/>
      <c r="L6237" s="83"/>
    </row>
    <row r="6238" spans="1:12" x14ac:dyDescent="0.3">
      <c r="A6238" s="77" t="s">
        <v>13236</v>
      </c>
      <c r="B6238" s="77" t="s">
        <v>13237</v>
      </c>
      <c r="C6238" s="77" t="s">
        <v>804</v>
      </c>
      <c r="D6238" s="79"/>
      <c r="F6238" s="77" t="s">
        <v>804</v>
      </c>
      <c r="G6238" s="77" t="s">
        <v>13236</v>
      </c>
      <c r="I6238"/>
      <c r="L6238" s="83"/>
    </row>
    <row r="6239" spans="1:12" x14ac:dyDescent="0.3">
      <c r="A6239" s="77" t="s">
        <v>13238</v>
      </c>
      <c r="B6239" s="77" t="s">
        <v>13239</v>
      </c>
      <c r="C6239" s="77" t="s">
        <v>719</v>
      </c>
      <c r="D6239" s="79"/>
      <c r="F6239" s="77" t="s">
        <v>719</v>
      </c>
      <c r="G6239" s="77" t="s">
        <v>13238</v>
      </c>
      <c r="I6239"/>
      <c r="L6239" s="83"/>
    </row>
    <row r="6240" spans="1:12" x14ac:dyDescent="0.3">
      <c r="A6240" s="77" t="s">
        <v>13240</v>
      </c>
      <c r="B6240" s="77" t="s">
        <v>13241</v>
      </c>
      <c r="C6240" s="77" t="s">
        <v>674</v>
      </c>
      <c r="D6240" s="79"/>
      <c r="F6240" s="77" t="s">
        <v>674</v>
      </c>
      <c r="G6240" s="77" t="s">
        <v>13240</v>
      </c>
      <c r="I6240"/>
      <c r="L6240" s="83"/>
    </row>
    <row r="6241" spans="1:12" x14ac:dyDescent="0.3">
      <c r="A6241" s="77" t="s">
        <v>13242</v>
      </c>
      <c r="B6241" s="77" t="s">
        <v>13243</v>
      </c>
      <c r="C6241" s="77" t="s">
        <v>761</v>
      </c>
      <c r="D6241" s="79"/>
      <c r="F6241" s="77" t="s">
        <v>761</v>
      </c>
      <c r="G6241" s="77" t="s">
        <v>13242</v>
      </c>
      <c r="I6241"/>
      <c r="L6241" s="83"/>
    </row>
    <row r="6242" spans="1:12" x14ac:dyDescent="0.3">
      <c r="A6242" s="77" t="s">
        <v>13244</v>
      </c>
      <c r="B6242" s="77" t="s">
        <v>13245</v>
      </c>
      <c r="C6242" s="77" t="s">
        <v>682</v>
      </c>
      <c r="D6242" s="79"/>
      <c r="F6242" s="77" t="s">
        <v>682</v>
      </c>
      <c r="G6242" s="77" t="s">
        <v>13244</v>
      </c>
      <c r="I6242"/>
      <c r="L6242" s="83"/>
    </row>
    <row r="6243" spans="1:12" x14ac:dyDescent="0.3">
      <c r="A6243" s="77" t="s">
        <v>13246</v>
      </c>
      <c r="B6243" s="77" t="s">
        <v>13247</v>
      </c>
      <c r="C6243" s="77" t="s">
        <v>758</v>
      </c>
      <c r="D6243" s="79"/>
      <c r="F6243" s="77" t="s">
        <v>758</v>
      </c>
      <c r="G6243" s="77" t="s">
        <v>13246</v>
      </c>
      <c r="I6243"/>
      <c r="L6243" s="83"/>
    </row>
    <row r="6244" spans="1:12" x14ac:dyDescent="0.3">
      <c r="A6244" s="77" t="s">
        <v>13248</v>
      </c>
      <c r="B6244" s="77" t="s">
        <v>13249</v>
      </c>
      <c r="C6244" s="77" t="s">
        <v>829</v>
      </c>
      <c r="D6244" s="79"/>
      <c r="F6244" s="77" t="s">
        <v>829</v>
      </c>
      <c r="G6244" s="77" t="s">
        <v>13248</v>
      </c>
      <c r="I6244"/>
      <c r="L6244" s="83"/>
    </row>
    <row r="6245" spans="1:12" x14ac:dyDescent="0.3">
      <c r="A6245" s="77" t="s">
        <v>13250</v>
      </c>
      <c r="B6245" s="77" t="s">
        <v>13251</v>
      </c>
      <c r="C6245" s="77" t="s">
        <v>714</v>
      </c>
      <c r="D6245" s="79"/>
      <c r="F6245" s="77" t="s">
        <v>714</v>
      </c>
      <c r="G6245" s="77" t="s">
        <v>13250</v>
      </c>
      <c r="I6245"/>
      <c r="L6245" s="83"/>
    </row>
    <row r="6246" spans="1:12" x14ac:dyDescent="0.3">
      <c r="A6246" s="77" t="s">
        <v>13252</v>
      </c>
      <c r="B6246" s="77" t="s">
        <v>13253</v>
      </c>
      <c r="C6246" s="77" t="s">
        <v>687</v>
      </c>
      <c r="D6246" s="79"/>
      <c r="F6246" s="77" t="s">
        <v>687</v>
      </c>
      <c r="G6246" s="77" t="s">
        <v>13252</v>
      </c>
      <c r="I6246"/>
      <c r="L6246" s="83"/>
    </row>
    <row r="6247" spans="1:12" x14ac:dyDescent="0.3">
      <c r="A6247" s="77" t="s">
        <v>13254</v>
      </c>
      <c r="B6247" s="77" t="s">
        <v>13255</v>
      </c>
      <c r="C6247" s="77" t="s">
        <v>683</v>
      </c>
      <c r="D6247" s="79"/>
      <c r="F6247" s="77" t="s">
        <v>683</v>
      </c>
      <c r="G6247" s="77" t="s">
        <v>13254</v>
      </c>
      <c r="I6247"/>
      <c r="L6247" s="83"/>
    </row>
    <row r="6248" spans="1:12" x14ac:dyDescent="0.3">
      <c r="A6248" s="77" t="s">
        <v>13256</v>
      </c>
      <c r="B6248" s="77" t="s">
        <v>13257</v>
      </c>
      <c r="C6248" s="77" t="s">
        <v>687</v>
      </c>
      <c r="D6248" s="79"/>
      <c r="F6248" s="77" t="s">
        <v>687</v>
      </c>
      <c r="G6248" s="77" t="s">
        <v>13256</v>
      </c>
      <c r="I6248"/>
      <c r="L6248" s="83"/>
    </row>
    <row r="6249" spans="1:12" x14ac:dyDescent="0.3">
      <c r="A6249" s="77" t="s">
        <v>13258</v>
      </c>
      <c r="B6249" s="77" t="s">
        <v>13259</v>
      </c>
      <c r="C6249" s="77" t="s">
        <v>830</v>
      </c>
      <c r="D6249" s="79"/>
      <c r="F6249" s="77" t="s">
        <v>830</v>
      </c>
      <c r="G6249" s="77" t="s">
        <v>13258</v>
      </c>
      <c r="I6249"/>
      <c r="L6249" s="83"/>
    </row>
    <row r="6250" spans="1:12" x14ac:dyDescent="0.3">
      <c r="A6250" s="77" t="s">
        <v>13260</v>
      </c>
      <c r="B6250" s="77" t="s">
        <v>13261</v>
      </c>
      <c r="C6250" s="77" t="s">
        <v>761</v>
      </c>
      <c r="D6250" s="79"/>
      <c r="F6250" s="77" t="s">
        <v>761</v>
      </c>
      <c r="G6250" s="77" t="s">
        <v>13260</v>
      </c>
      <c r="I6250"/>
      <c r="L6250" s="83"/>
    </row>
    <row r="6251" spans="1:12" x14ac:dyDescent="0.3">
      <c r="A6251" s="77" t="s">
        <v>13262</v>
      </c>
      <c r="B6251" s="77" t="s">
        <v>13263</v>
      </c>
      <c r="C6251" s="77" t="s">
        <v>722</v>
      </c>
      <c r="D6251" s="79"/>
      <c r="F6251" s="77" t="s">
        <v>722</v>
      </c>
      <c r="G6251" s="77" t="s">
        <v>13262</v>
      </c>
      <c r="I6251"/>
      <c r="L6251" s="83"/>
    </row>
    <row r="6252" spans="1:12" x14ac:dyDescent="0.3">
      <c r="A6252" s="77" t="s">
        <v>13264</v>
      </c>
      <c r="B6252" s="77" t="s">
        <v>13265</v>
      </c>
      <c r="C6252" s="77" t="s">
        <v>868</v>
      </c>
      <c r="D6252" s="79"/>
      <c r="F6252" s="77" t="s">
        <v>868</v>
      </c>
      <c r="G6252" s="77" t="s">
        <v>13264</v>
      </c>
      <c r="I6252"/>
      <c r="L6252" s="83"/>
    </row>
    <row r="6253" spans="1:12" x14ac:dyDescent="0.3">
      <c r="A6253" s="77" t="s">
        <v>13266</v>
      </c>
      <c r="B6253" s="77" t="s">
        <v>13267</v>
      </c>
      <c r="C6253" s="77" t="s">
        <v>850</v>
      </c>
      <c r="D6253" s="79"/>
      <c r="F6253" s="77" t="s">
        <v>850</v>
      </c>
      <c r="G6253" s="77" t="s">
        <v>13266</v>
      </c>
      <c r="I6253"/>
      <c r="L6253" s="83"/>
    </row>
    <row r="6254" spans="1:12" x14ac:dyDescent="0.3">
      <c r="A6254" s="77" t="s">
        <v>13268</v>
      </c>
      <c r="B6254" s="77" t="s">
        <v>13269</v>
      </c>
      <c r="C6254" s="77" t="s">
        <v>804</v>
      </c>
      <c r="D6254" s="79"/>
      <c r="F6254" s="77" t="s">
        <v>804</v>
      </c>
      <c r="G6254" s="77" t="s">
        <v>13268</v>
      </c>
      <c r="I6254"/>
      <c r="L6254" s="83"/>
    </row>
    <row r="6255" spans="1:12" x14ac:dyDescent="0.3">
      <c r="A6255" s="77" t="s">
        <v>13270</v>
      </c>
      <c r="B6255" s="77" t="s">
        <v>13271</v>
      </c>
      <c r="C6255" s="77" t="s">
        <v>953</v>
      </c>
      <c r="D6255" s="79"/>
      <c r="F6255" s="77" t="s">
        <v>953</v>
      </c>
      <c r="G6255" s="77" t="s">
        <v>13270</v>
      </c>
      <c r="I6255"/>
      <c r="L6255" s="83"/>
    </row>
    <row r="6256" spans="1:12" x14ac:dyDescent="0.3">
      <c r="A6256" s="77" t="s">
        <v>13272</v>
      </c>
      <c r="B6256" s="77" t="s">
        <v>13273</v>
      </c>
      <c r="C6256" s="77" t="s">
        <v>667</v>
      </c>
      <c r="D6256" s="79"/>
      <c r="F6256" s="77" t="s">
        <v>667</v>
      </c>
      <c r="G6256" s="77" t="s">
        <v>13272</v>
      </c>
      <c r="I6256"/>
      <c r="L6256" s="83"/>
    </row>
    <row r="6257" spans="1:12" x14ac:dyDescent="0.3">
      <c r="A6257" s="77" t="s">
        <v>13274</v>
      </c>
      <c r="B6257" s="77" t="s">
        <v>13275</v>
      </c>
      <c r="C6257" s="77" t="s">
        <v>743</v>
      </c>
      <c r="D6257" s="79"/>
      <c r="F6257" s="77" t="s">
        <v>743</v>
      </c>
      <c r="G6257" s="77" t="s">
        <v>13274</v>
      </c>
      <c r="I6257"/>
      <c r="L6257" s="83"/>
    </row>
    <row r="6258" spans="1:12" x14ac:dyDescent="0.3">
      <c r="A6258" s="77" t="s">
        <v>13276</v>
      </c>
      <c r="B6258" s="77" t="s">
        <v>13277</v>
      </c>
      <c r="C6258" s="77" t="s">
        <v>740</v>
      </c>
      <c r="D6258" s="79"/>
      <c r="F6258" s="77" t="s">
        <v>740</v>
      </c>
      <c r="G6258" s="77" t="s">
        <v>13276</v>
      </c>
      <c r="I6258"/>
      <c r="L6258" s="83"/>
    </row>
    <row r="6259" spans="1:12" x14ac:dyDescent="0.3">
      <c r="A6259" s="77" t="s">
        <v>13278</v>
      </c>
      <c r="B6259" s="77" t="s">
        <v>13279</v>
      </c>
      <c r="C6259" s="77" t="s">
        <v>836</v>
      </c>
      <c r="D6259" s="79"/>
      <c r="F6259" s="77" t="s">
        <v>836</v>
      </c>
      <c r="G6259" s="77" t="s">
        <v>13278</v>
      </c>
      <c r="I6259"/>
      <c r="L6259" s="83"/>
    </row>
    <row r="6260" spans="1:12" x14ac:dyDescent="0.3">
      <c r="A6260" s="77" t="s">
        <v>13280</v>
      </c>
      <c r="B6260" s="77" t="s">
        <v>13281</v>
      </c>
      <c r="C6260" s="77" t="s">
        <v>746</v>
      </c>
      <c r="D6260" s="79"/>
      <c r="F6260" s="77" t="s">
        <v>746</v>
      </c>
      <c r="G6260" s="77" t="s">
        <v>13280</v>
      </c>
      <c r="I6260"/>
      <c r="L6260" s="83"/>
    </row>
    <row r="6261" spans="1:12" x14ac:dyDescent="0.3">
      <c r="A6261" s="77" t="s">
        <v>13282</v>
      </c>
      <c r="B6261" s="77" t="s">
        <v>13283</v>
      </c>
      <c r="C6261" s="77" t="s">
        <v>767</v>
      </c>
      <c r="D6261" s="79"/>
      <c r="F6261" s="77" t="s">
        <v>767</v>
      </c>
      <c r="G6261" s="77" t="s">
        <v>13282</v>
      </c>
      <c r="I6261"/>
      <c r="L6261" s="83"/>
    </row>
    <row r="6262" spans="1:12" x14ac:dyDescent="0.3">
      <c r="A6262" s="77" t="s">
        <v>13284</v>
      </c>
      <c r="B6262" s="77" t="s">
        <v>13285</v>
      </c>
      <c r="C6262" s="77" t="s">
        <v>733</v>
      </c>
      <c r="D6262" s="79"/>
      <c r="F6262" s="77" t="s">
        <v>733</v>
      </c>
      <c r="G6262" s="77" t="s">
        <v>13284</v>
      </c>
      <c r="I6262"/>
      <c r="L6262" s="83"/>
    </row>
    <row r="6263" spans="1:12" x14ac:dyDescent="0.3">
      <c r="A6263" s="77" t="s">
        <v>13286</v>
      </c>
      <c r="B6263" s="77" t="s">
        <v>13287</v>
      </c>
      <c r="C6263" s="77" t="s">
        <v>797</v>
      </c>
      <c r="D6263" s="79"/>
      <c r="F6263" s="77" t="s">
        <v>797</v>
      </c>
      <c r="G6263" s="77" t="s">
        <v>13286</v>
      </c>
      <c r="I6263"/>
      <c r="L6263" s="83"/>
    </row>
    <row r="6264" spans="1:12" x14ac:dyDescent="0.3">
      <c r="A6264" s="77" t="s">
        <v>13288</v>
      </c>
      <c r="B6264" s="77" t="s">
        <v>13289</v>
      </c>
      <c r="C6264" s="77" t="s">
        <v>868</v>
      </c>
      <c r="D6264" s="79"/>
      <c r="F6264" s="77" t="s">
        <v>868</v>
      </c>
      <c r="G6264" s="77" t="s">
        <v>13288</v>
      </c>
      <c r="I6264"/>
      <c r="L6264" s="83"/>
    </row>
    <row r="6265" spans="1:12" x14ac:dyDescent="0.3">
      <c r="A6265" s="77" t="s">
        <v>13290</v>
      </c>
      <c r="B6265" s="77" t="s">
        <v>13291</v>
      </c>
      <c r="C6265" s="77" t="s">
        <v>678</v>
      </c>
      <c r="D6265" s="79"/>
      <c r="F6265" s="77" t="s">
        <v>678</v>
      </c>
      <c r="G6265" s="77" t="s">
        <v>13290</v>
      </c>
      <c r="I6265"/>
      <c r="L6265" s="83"/>
    </row>
    <row r="6266" spans="1:12" x14ac:dyDescent="0.3">
      <c r="A6266" s="77" t="s">
        <v>13292</v>
      </c>
      <c r="B6266" s="77" t="s">
        <v>13293</v>
      </c>
      <c r="C6266" s="77" t="s">
        <v>783</v>
      </c>
      <c r="D6266" s="79"/>
      <c r="F6266" s="77" t="s">
        <v>783</v>
      </c>
      <c r="G6266" s="77" t="s">
        <v>13292</v>
      </c>
      <c r="I6266"/>
      <c r="L6266" s="83"/>
    </row>
    <row r="6267" spans="1:12" x14ac:dyDescent="0.3">
      <c r="A6267" s="77" t="s">
        <v>13294</v>
      </c>
      <c r="B6267" s="77" t="s">
        <v>13295</v>
      </c>
      <c r="C6267" s="77" t="s">
        <v>782</v>
      </c>
      <c r="D6267" s="79"/>
      <c r="F6267" s="77" t="s">
        <v>782</v>
      </c>
      <c r="G6267" s="77" t="s">
        <v>13294</v>
      </c>
      <c r="I6267"/>
      <c r="L6267" s="83"/>
    </row>
    <row r="6268" spans="1:12" x14ac:dyDescent="0.3">
      <c r="A6268" s="77" t="s">
        <v>13296</v>
      </c>
      <c r="B6268" s="77" t="s">
        <v>13297</v>
      </c>
      <c r="C6268" s="77" t="s">
        <v>749</v>
      </c>
      <c r="D6268" s="79"/>
      <c r="F6268" s="77" t="s">
        <v>749</v>
      </c>
      <c r="G6268" s="77" t="s">
        <v>13296</v>
      </c>
      <c r="I6268"/>
      <c r="L6268" s="83"/>
    </row>
    <row r="6269" spans="1:12" x14ac:dyDescent="0.3">
      <c r="A6269" s="77" t="s">
        <v>13298</v>
      </c>
      <c r="B6269" s="77" t="s">
        <v>13299</v>
      </c>
      <c r="C6269" s="77" t="s">
        <v>840</v>
      </c>
      <c r="D6269" s="79"/>
      <c r="F6269" s="77" t="s">
        <v>840</v>
      </c>
      <c r="G6269" s="77" t="s">
        <v>13298</v>
      </c>
      <c r="I6269"/>
      <c r="L6269" s="83"/>
    </row>
    <row r="6270" spans="1:12" x14ac:dyDescent="0.3">
      <c r="A6270" s="77" t="s">
        <v>13300</v>
      </c>
      <c r="B6270" s="77" t="s">
        <v>13301</v>
      </c>
      <c r="C6270" s="77" t="s">
        <v>782</v>
      </c>
      <c r="D6270" s="79"/>
      <c r="F6270" s="77" t="s">
        <v>782</v>
      </c>
      <c r="G6270" s="77" t="s">
        <v>13300</v>
      </c>
      <c r="I6270"/>
      <c r="L6270" s="83"/>
    </row>
    <row r="6271" spans="1:12" x14ac:dyDescent="0.3">
      <c r="A6271" s="77" t="s">
        <v>13302</v>
      </c>
      <c r="B6271" s="77" t="s">
        <v>13303</v>
      </c>
      <c r="C6271" s="77" t="s">
        <v>833</v>
      </c>
      <c r="D6271" s="79"/>
      <c r="F6271" s="77" t="s">
        <v>833</v>
      </c>
      <c r="G6271" s="77" t="s">
        <v>13302</v>
      </c>
      <c r="I6271"/>
      <c r="L6271" s="83"/>
    </row>
    <row r="6272" spans="1:12" x14ac:dyDescent="0.3">
      <c r="A6272" s="77" t="s">
        <v>13304</v>
      </c>
      <c r="B6272" s="77" t="s">
        <v>13305</v>
      </c>
      <c r="C6272" s="77" t="s">
        <v>702</v>
      </c>
      <c r="D6272" s="79"/>
      <c r="F6272" s="77" t="s">
        <v>702</v>
      </c>
      <c r="G6272" s="77" t="s">
        <v>13304</v>
      </c>
      <c r="I6272"/>
      <c r="L6272" s="83"/>
    </row>
    <row r="6273" spans="1:12" x14ac:dyDescent="0.3">
      <c r="A6273" s="77" t="s">
        <v>13306</v>
      </c>
      <c r="B6273" s="77" t="s">
        <v>13307</v>
      </c>
      <c r="C6273" s="77" t="s">
        <v>702</v>
      </c>
      <c r="D6273" s="79"/>
      <c r="F6273" s="77" t="s">
        <v>702</v>
      </c>
      <c r="G6273" s="77" t="s">
        <v>13306</v>
      </c>
      <c r="I6273"/>
      <c r="L6273" s="83"/>
    </row>
    <row r="6274" spans="1:12" x14ac:dyDescent="0.3">
      <c r="A6274" s="77" t="s">
        <v>13308</v>
      </c>
      <c r="B6274" s="77" t="s">
        <v>13309</v>
      </c>
      <c r="C6274" s="77" t="s">
        <v>863</v>
      </c>
      <c r="D6274" s="79"/>
      <c r="F6274" s="77" t="s">
        <v>863</v>
      </c>
      <c r="G6274" s="77" t="s">
        <v>13308</v>
      </c>
      <c r="I6274"/>
      <c r="L6274" s="83"/>
    </row>
    <row r="6275" spans="1:12" x14ac:dyDescent="0.3">
      <c r="A6275" s="77" t="s">
        <v>13310</v>
      </c>
      <c r="B6275" s="77" t="s">
        <v>13311</v>
      </c>
      <c r="C6275" s="77" t="s">
        <v>743</v>
      </c>
      <c r="D6275" s="79"/>
      <c r="F6275" s="77" t="s">
        <v>743</v>
      </c>
      <c r="G6275" s="77" t="s">
        <v>13310</v>
      </c>
      <c r="I6275"/>
      <c r="L6275" s="83"/>
    </row>
    <row r="6276" spans="1:12" x14ac:dyDescent="0.3">
      <c r="A6276" s="77" t="s">
        <v>13312</v>
      </c>
      <c r="B6276" s="77" t="s">
        <v>13313</v>
      </c>
      <c r="C6276" s="77" t="s">
        <v>732</v>
      </c>
      <c r="D6276" s="79"/>
      <c r="F6276" s="77" t="s">
        <v>732</v>
      </c>
      <c r="G6276" s="77" t="s">
        <v>13312</v>
      </c>
      <c r="I6276"/>
      <c r="L6276" s="83"/>
    </row>
    <row r="6277" spans="1:12" x14ac:dyDescent="0.3">
      <c r="A6277" s="77" t="s">
        <v>13314</v>
      </c>
      <c r="B6277" s="77" t="s">
        <v>13315</v>
      </c>
      <c r="C6277" s="77" t="s">
        <v>893</v>
      </c>
      <c r="D6277" s="79"/>
      <c r="F6277" s="77" t="s">
        <v>893</v>
      </c>
      <c r="G6277" s="77" t="s">
        <v>13314</v>
      </c>
      <c r="I6277"/>
      <c r="L6277" s="83"/>
    </row>
    <row r="6278" spans="1:12" x14ac:dyDescent="0.3">
      <c r="A6278" s="77" t="s">
        <v>13316</v>
      </c>
      <c r="B6278" s="77" t="s">
        <v>13317</v>
      </c>
      <c r="C6278" s="77" t="s">
        <v>773</v>
      </c>
      <c r="D6278" s="79"/>
      <c r="F6278" s="77" t="s">
        <v>773</v>
      </c>
      <c r="G6278" s="77" t="s">
        <v>13316</v>
      </c>
      <c r="I6278"/>
      <c r="L6278" s="83"/>
    </row>
    <row r="6279" spans="1:12" x14ac:dyDescent="0.3">
      <c r="A6279" s="77" t="s">
        <v>13318</v>
      </c>
      <c r="B6279" s="77" t="s">
        <v>13319</v>
      </c>
      <c r="C6279" s="77" t="s">
        <v>694</v>
      </c>
      <c r="D6279" s="79"/>
      <c r="F6279" s="77" t="s">
        <v>694</v>
      </c>
      <c r="G6279" s="77" t="s">
        <v>13318</v>
      </c>
      <c r="I6279"/>
      <c r="L6279" s="83"/>
    </row>
    <row r="6280" spans="1:12" x14ac:dyDescent="0.3">
      <c r="A6280" s="77" t="s">
        <v>13320</v>
      </c>
      <c r="B6280" s="77" t="s">
        <v>13321</v>
      </c>
      <c r="C6280" s="77" t="s">
        <v>868</v>
      </c>
      <c r="D6280" s="79"/>
      <c r="F6280" s="77" t="s">
        <v>868</v>
      </c>
      <c r="G6280" s="77" t="s">
        <v>13320</v>
      </c>
      <c r="I6280"/>
      <c r="L6280" s="83"/>
    </row>
    <row r="6281" spans="1:12" x14ac:dyDescent="0.3">
      <c r="A6281" s="77" t="s">
        <v>13322</v>
      </c>
      <c r="B6281" s="77" t="s">
        <v>13323</v>
      </c>
      <c r="C6281" s="77" t="s">
        <v>794</v>
      </c>
      <c r="D6281" s="79"/>
      <c r="F6281" s="77" t="s">
        <v>794</v>
      </c>
      <c r="G6281" s="77" t="s">
        <v>13322</v>
      </c>
      <c r="I6281"/>
      <c r="L6281" s="83"/>
    </row>
    <row r="6282" spans="1:12" x14ac:dyDescent="0.3">
      <c r="A6282" s="77" t="s">
        <v>13324</v>
      </c>
      <c r="B6282" s="77" t="s">
        <v>13325</v>
      </c>
      <c r="C6282" s="77" t="s">
        <v>739</v>
      </c>
      <c r="D6282" s="79"/>
      <c r="F6282" s="77" t="s">
        <v>739</v>
      </c>
      <c r="G6282" s="77" t="s">
        <v>13324</v>
      </c>
      <c r="I6282"/>
      <c r="L6282" s="83"/>
    </row>
    <row r="6283" spans="1:12" x14ac:dyDescent="0.3">
      <c r="A6283" s="77" t="s">
        <v>13326</v>
      </c>
      <c r="B6283" s="77" t="s">
        <v>13327</v>
      </c>
      <c r="C6283" s="77" t="s">
        <v>761</v>
      </c>
      <c r="D6283" s="79"/>
      <c r="F6283" s="77" t="s">
        <v>761</v>
      </c>
      <c r="G6283" s="77" t="s">
        <v>13326</v>
      </c>
      <c r="I6283"/>
      <c r="L6283" s="83"/>
    </row>
    <row r="6284" spans="1:12" x14ac:dyDescent="0.3">
      <c r="A6284" s="77" t="s">
        <v>13328</v>
      </c>
      <c r="B6284" s="77" t="s">
        <v>13329</v>
      </c>
      <c r="C6284" s="77" t="s">
        <v>702</v>
      </c>
      <c r="D6284" s="79"/>
      <c r="F6284" s="77" t="s">
        <v>702</v>
      </c>
      <c r="G6284" s="77" t="s">
        <v>13328</v>
      </c>
      <c r="I6284"/>
      <c r="L6284" s="83"/>
    </row>
    <row r="6285" spans="1:12" x14ac:dyDescent="0.3">
      <c r="A6285" s="77" t="s">
        <v>13330</v>
      </c>
      <c r="B6285" s="77" t="s">
        <v>13331</v>
      </c>
      <c r="C6285" s="77" t="s">
        <v>767</v>
      </c>
      <c r="D6285" s="79"/>
      <c r="F6285" s="77" t="s">
        <v>767</v>
      </c>
      <c r="G6285" s="77" t="s">
        <v>13330</v>
      </c>
      <c r="I6285"/>
      <c r="L6285" s="83"/>
    </row>
    <row r="6286" spans="1:12" x14ac:dyDescent="0.3">
      <c r="A6286" s="77" t="s">
        <v>13332</v>
      </c>
      <c r="B6286" s="77" t="s">
        <v>13333</v>
      </c>
      <c r="C6286" s="77" t="s">
        <v>766</v>
      </c>
      <c r="D6286" s="79"/>
      <c r="F6286" s="77" t="s">
        <v>766</v>
      </c>
      <c r="G6286" s="77" t="s">
        <v>13332</v>
      </c>
      <c r="I6286"/>
      <c r="L6286" s="83"/>
    </row>
    <row r="6287" spans="1:12" x14ac:dyDescent="0.3">
      <c r="A6287" s="77" t="s">
        <v>13334</v>
      </c>
      <c r="B6287" s="77" t="s">
        <v>13335</v>
      </c>
      <c r="C6287" s="77" t="s">
        <v>671</v>
      </c>
      <c r="D6287" s="79"/>
      <c r="F6287" s="77" t="s">
        <v>671</v>
      </c>
      <c r="G6287" s="77" t="s">
        <v>13334</v>
      </c>
      <c r="I6287"/>
      <c r="L6287" s="83"/>
    </row>
    <row r="6288" spans="1:12" x14ac:dyDescent="0.3">
      <c r="A6288" s="77" t="s">
        <v>13336</v>
      </c>
      <c r="B6288" s="77" t="s">
        <v>13337</v>
      </c>
      <c r="C6288" s="77" t="s">
        <v>893</v>
      </c>
      <c r="D6288" s="79"/>
      <c r="F6288" s="77" t="s">
        <v>893</v>
      </c>
      <c r="G6288" s="77" t="s">
        <v>13336</v>
      </c>
      <c r="I6288"/>
      <c r="L6288" s="83"/>
    </row>
    <row r="6289" spans="1:12" x14ac:dyDescent="0.3">
      <c r="A6289" s="77" t="s">
        <v>13338</v>
      </c>
      <c r="B6289" s="77" t="s">
        <v>13339</v>
      </c>
      <c r="C6289" s="77" t="s">
        <v>671</v>
      </c>
      <c r="D6289" s="79"/>
      <c r="F6289" s="77" t="s">
        <v>671</v>
      </c>
      <c r="G6289" s="77" t="s">
        <v>13338</v>
      </c>
      <c r="I6289"/>
      <c r="L6289" s="83"/>
    </row>
    <row r="6290" spans="1:12" x14ac:dyDescent="0.3">
      <c r="A6290" s="77" t="s">
        <v>13340</v>
      </c>
      <c r="B6290" s="77" t="s">
        <v>13341</v>
      </c>
      <c r="C6290" s="77" t="s">
        <v>714</v>
      </c>
      <c r="D6290" s="79"/>
      <c r="F6290" s="77" t="s">
        <v>714</v>
      </c>
      <c r="G6290" s="77" t="s">
        <v>13340</v>
      </c>
      <c r="I6290"/>
      <c r="L6290" s="83"/>
    </row>
    <row r="6291" spans="1:12" x14ac:dyDescent="0.3">
      <c r="A6291" s="77" t="s">
        <v>13342</v>
      </c>
      <c r="B6291" s="77" t="s">
        <v>13343</v>
      </c>
      <c r="C6291" s="77" t="s">
        <v>797</v>
      </c>
      <c r="D6291" s="79"/>
      <c r="F6291" s="77" t="s">
        <v>797</v>
      </c>
      <c r="G6291" s="77" t="s">
        <v>13342</v>
      </c>
      <c r="I6291"/>
      <c r="L6291" s="83"/>
    </row>
    <row r="6292" spans="1:12" x14ac:dyDescent="0.3">
      <c r="A6292" s="77" t="s">
        <v>13344</v>
      </c>
      <c r="B6292" s="77" t="s">
        <v>13345</v>
      </c>
      <c r="C6292" s="77" t="s">
        <v>925</v>
      </c>
      <c r="D6292" s="79"/>
      <c r="F6292" s="77" t="s">
        <v>925</v>
      </c>
      <c r="G6292" s="77" t="s">
        <v>13344</v>
      </c>
      <c r="I6292"/>
      <c r="L6292" s="83"/>
    </row>
    <row r="6293" spans="1:12" x14ac:dyDescent="0.3">
      <c r="A6293" s="77" t="s">
        <v>13346</v>
      </c>
      <c r="B6293" s="77" t="s">
        <v>13347</v>
      </c>
      <c r="C6293" s="77" t="s">
        <v>758</v>
      </c>
      <c r="D6293" s="79"/>
      <c r="F6293" s="77" t="s">
        <v>758</v>
      </c>
      <c r="G6293" s="77" t="s">
        <v>13346</v>
      </c>
      <c r="I6293"/>
      <c r="L6293" s="83"/>
    </row>
    <row r="6294" spans="1:12" x14ac:dyDescent="0.3">
      <c r="A6294" s="77" t="s">
        <v>13348</v>
      </c>
      <c r="B6294" s="77" t="s">
        <v>13349</v>
      </c>
      <c r="C6294" s="77" t="s">
        <v>761</v>
      </c>
      <c r="D6294" s="79"/>
      <c r="F6294" s="77" t="s">
        <v>761</v>
      </c>
      <c r="G6294" s="77" t="s">
        <v>13348</v>
      </c>
      <c r="I6294"/>
      <c r="L6294" s="83"/>
    </row>
    <row r="6295" spans="1:12" x14ac:dyDescent="0.3">
      <c r="A6295" s="77" t="s">
        <v>13350</v>
      </c>
      <c r="B6295" s="77" t="s">
        <v>13351</v>
      </c>
      <c r="C6295" s="77" t="s">
        <v>687</v>
      </c>
      <c r="D6295" s="79"/>
      <c r="F6295" s="77" t="s">
        <v>687</v>
      </c>
      <c r="G6295" s="77" t="s">
        <v>13350</v>
      </c>
      <c r="I6295"/>
      <c r="L6295" s="83"/>
    </row>
    <row r="6296" spans="1:12" x14ac:dyDescent="0.3">
      <c r="A6296" s="77" t="s">
        <v>13352</v>
      </c>
      <c r="B6296" s="77" t="s">
        <v>13353</v>
      </c>
      <c r="C6296" s="77" t="s">
        <v>868</v>
      </c>
      <c r="D6296" s="79"/>
      <c r="F6296" s="77" t="s">
        <v>868</v>
      </c>
      <c r="G6296" s="77" t="s">
        <v>13352</v>
      </c>
      <c r="I6296"/>
      <c r="L6296" s="83"/>
    </row>
    <row r="6297" spans="1:12" x14ac:dyDescent="0.3">
      <c r="A6297" s="77" t="s">
        <v>13354</v>
      </c>
      <c r="B6297" s="77" t="s">
        <v>13355</v>
      </c>
      <c r="C6297" s="77" t="s">
        <v>963</v>
      </c>
      <c r="D6297" s="79"/>
      <c r="F6297" s="77" t="s">
        <v>963</v>
      </c>
      <c r="G6297" s="77" t="s">
        <v>13354</v>
      </c>
      <c r="I6297"/>
      <c r="L6297" s="83"/>
    </row>
    <row r="6298" spans="1:12" x14ac:dyDescent="0.3">
      <c r="A6298" s="77" t="s">
        <v>13356</v>
      </c>
      <c r="B6298" s="77" t="s">
        <v>13357</v>
      </c>
      <c r="C6298" s="77" t="s">
        <v>726</v>
      </c>
      <c r="D6298" s="79"/>
      <c r="F6298" s="77" t="s">
        <v>726</v>
      </c>
      <c r="G6298" s="77" t="s">
        <v>13356</v>
      </c>
      <c r="I6298"/>
      <c r="L6298" s="83"/>
    </row>
    <row r="6299" spans="1:12" x14ac:dyDescent="0.3">
      <c r="A6299" s="77" t="s">
        <v>13358</v>
      </c>
      <c r="B6299" s="77" t="s">
        <v>13359</v>
      </c>
      <c r="C6299" s="77" t="s">
        <v>782</v>
      </c>
      <c r="D6299" s="79"/>
      <c r="F6299" s="77" t="s">
        <v>782</v>
      </c>
      <c r="G6299" s="77" t="s">
        <v>13358</v>
      </c>
      <c r="I6299"/>
      <c r="L6299" s="83"/>
    </row>
    <row r="6300" spans="1:12" x14ac:dyDescent="0.3">
      <c r="A6300" s="77" t="s">
        <v>13360</v>
      </c>
      <c r="B6300" s="77" t="s">
        <v>13361</v>
      </c>
      <c r="C6300" s="77" t="s">
        <v>761</v>
      </c>
      <c r="D6300" s="79"/>
      <c r="F6300" s="77" t="s">
        <v>761</v>
      </c>
      <c r="G6300" s="77" t="s">
        <v>13360</v>
      </c>
      <c r="I6300"/>
      <c r="L6300" s="83"/>
    </row>
    <row r="6301" spans="1:12" x14ac:dyDescent="0.3">
      <c r="A6301" s="77" t="s">
        <v>13362</v>
      </c>
      <c r="B6301" s="77" t="s">
        <v>13363</v>
      </c>
      <c r="C6301" s="77" t="s">
        <v>694</v>
      </c>
      <c r="D6301" s="79"/>
      <c r="F6301" s="77" t="s">
        <v>694</v>
      </c>
      <c r="G6301" s="77" t="s">
        <v>13362</v>
      </c>
      <c r="I6301"/>
      <c r="L6301" s="83"/>
    </row>
    <row r="6302" spans="1:12" x14ac:dyDescent="0.3">
      <c r="A6302" s="77" t="s">
        <v>13364</v>
      </c>
      <c r="B6302" s="77" t="s">
        <v>13365</v>
      </c>
      <c r="C6302" s="77" t="s">
        <v>743</v>
      </c>
      <c r="D6302" s="79"/>
      <c r="F6302" s="77" t="s">
        <v>743</v>
      </c>
      <c r="G6302" s="77" t="s">
        <v>13364</v>
      </c>
      <c r="I6302"/>
      <c r="L6302" s="83"/>
    </row>
    <row r="6303" spans="1:12" x14ac:dyDescent="0.3">
      <c r="A6303" s="77" t="s">
        <v>13366</v>
      </c>
      <c r="B6303" s="77" t="s">
        <v>13367</v>
      </c>
      <c r="C6303" s="77" t="s">
        <v>950</v>
      </c>
      <c r="D6303" s="79"/>
      <c r="F6303" s="77" t="s">
        <v>950</v>
      </c>
      <c r="G6303" s="77" t="s">
        <v>13366</v>
      </c>
      <c r="I6303"/>
      <c r="L6303" s="83"/>
    </row>
    <row r="6304" spans="1:12" x14ac:dyDescent="0.3">
      <c r="A6304" s="77" t="s">
        <v>13368</v>
      </c>
      <c r="B6304" s="77" t="s">
        <v>13369</v>
      </c>
      <c r="C6304" s="77" t="s">
        <v>674</v>
      </c>
      <c r="D6304" s="79"/>
      <c r="F6304" s="77" t="s">
        <v>674</v>
      </c>
      <c r="G6304" s="77" t="s">
        <v>13368</v>
      </c>
      <c r="I6304"/>
      <c r="L6304" s="83"/>
    </row>
    <row r="6305" spans="1:12" x14ac:dyDescent="0.3">
      <c r="A6305" s="77" t="s">
        <v>13370</v>
      </c>
      <c r="B6305" s="77" t="s">
        <v>13371</v>
      </c>
      <c r="C6305" s="77" t="s">
        <v>702</v>
      </c>
      <c r="D6305" s="79"/>
      <c r="F6305" s="77" t="s">
        <v>702</v>
      </c>
      <c r="G6305" s="77" t="s">
        <v>13370</v>
      </c>
      <c r="I6305"/>
      <c r="L6305" s="83"/>
    </row>
    <row r="6306" spans="1:12" x14ac:dyDescent="0.3">
      <c r="A6306" s="77" t="s">
        <v>13372</v>
      </c>
      <c r="B6306" s="77" t="s">
        <v>13373</v>
      </c>
      <c r="C6306" s="77" t="s">
        <v>743</v>
      </c>
      <c r="D6306" s="79"/>
      <c r="F6306" s="77" t="s">
        <v>743</v>
      </c>
      <c r="G6306" s="77" t="s">
        <v>13372</v>
      </c>
      <c r="I6306"/>
      <c r="L6306" s="83"/>
    </row>
    <row r="6307" spans="1:12" x14ac:dyDescent="0.3">
      <c r="A6307" s="77" t="s">
        <v>13374</v>
      </c>
      <c r="B6307" s="77" t="s">
        <v>13375</v>
      </c>
      <c r="C6307" s="77" t="s">
        <v>840</v>
      </c>
      <c r="D6307" s="79"/>
      <c r="F6307" s="77" t="s">
        <v>840</v>
      </c>
      <c r="G6307" s="77" t="s">
        <v>13374</v>
      </c>
      <c r="I6307"/>
      <c r="L6307" s="83"/>
    </row>
    <row r="6308" spans="1:12" x14ac:dyDescent="0.3">
      <c r="A6308" s="77" t="s">
        <v>13376</v>
      </c>
      <c r="B6308" s="77" t="s">
        <v>13377</v>
      </c>
      <c r="C6308" s="77" t="s">
        <v>729</v>
      </c>
      <c r="D6308" s="79"/>
      <c r="F6308" s="77" t="s">
        <v>729</v>
      </c>
      <c r="G6308" s="77" t="s">
        <v>13376</v>
      </c>
      <c r="I6308"/>
      <c r="L6308" s="83"/>
    </row>
    <row r="6309" spans="1:12" x14ac:dyDescent="0.3">
      <c r="A6309" s="77" t="s">
        <v>13378</v>
      </c>
      <c r="B6309" s="77" t="s">
        <v>13379</v>
      </c>
      <c r="C6309" s="77" t="s">
        <v>740</v>
      </c>
      <c r="D6309" s="79"/>
      <c r="F6309" s="77" t="s">
        <v>740</v>
      </c>
      <c r="G6309" s="77" t="s">
        <v>13378</v>
      </c>
      <c r="I6309"/>
      <c r="L6309" s="83"/>
    </row>
    <row r="6310" spans="1:12" x14ac:dyDescent="0.3">
      <c r="A6310" s="77" t="s">
        <v>13380</v>
      </c>
      <c r="B6310" s="77" t="s">
        <v>13381</v>
      </c>
      <c r="C6310" s="77" t="s">
        <v>833</v>
      </c>
      <c r="D6310" s="79"/>
      <c r="F6310" s="77" t="s">
        <v>833</v>
      </c>
      <c r="G6310" s="77" t="s">
        <v>13380</v>
      </c>
      <c r="I6310"/>
      <c r="L6310" s="83"/>
    </row>
    <row r="6311" spans="1:12" x14ac:dyDescent="0.3">
      <c r="A6311" s="77" t="s">
        <v>13382</v>
      </c>
      <c r="B6311" s="77" t="s">
        <v>13383</v>
      </c>
      <c r="C6311" s="77" t="s">
        <v>846</v>
      </c>
      <c r="D6311" s="79"/>
      <c r="F6311" s="77" t="s">
        <v>846</v>
      </c>
      <c r="G6311" s="77" t="s">
        <v>13382</v>
      </c>
      <c r="I6311"/>
      <c r="L6311" s="83"/>
    </row>
    <row r="6312" spans="1:12" x14ac:dyDescent="0.3">
      <c r="A6312" s="77" t="s">
        <v>13384</v>
      </c>
      <c r="B6312" s="77" t="s">
        <v>13385</v>
      </c>
      <c r="C6312" s="77" t="s">
        <v>710</v>
      </c>
      <c r="D6312" s="79"/>
      <c r="F6312" s="77" t="s">
        <v>710</v>
      </c>
      <c r="G6312" s="77" t="s">
        <v>13384</v>
      </c>
      <c r="I6312"/>
      <c r="L6312" s="83"/>
    </row>
    <row r="6313" spans="1:12" x14ac:dyDescent="0.3">
      <c r="A6313" s="77" t="s">
        <v>13386</v>
      </c>
      <c r="B6313" s="77" t="s">
        <v>13387</v>
      </c>
      <c r="C6313" s="77" t="s">
        <v>674</v>
      </c>
      <c r="D6313" s="79"/>
      <c r="F6313" s="77" t="s">
        <v>674</v>
      </c>
      <c r="G6313" s="77" t="s">
        <v>13386</v>
      </c>
      <c r="I6313"/>
      <c r="L6313" s="83"/>
    </row>
    <row r="6314" spans="1:12" x14ac:dyDescent="0.3">
      <c r="A6314" s="77" t="s">
        <v>13388</v>
      </c>
      <c r="B6314" s="77" t="s">
        <v>13389</v>
      </c>
      <c r="C6314" s="77" t="s">
        <v>761</v>
      </c>
      <c r="D6314" s="79"/>
      <c r="F6314" s="77" t="s">
        <v>761</v>
      </c>
      <c r="G6314" s="77" t="s">
        <v>13388</v>
      </c>
      <c r="I6314"/>
      <c r="L6314" s="83"/>
    </row>
    <row r="6315" spans="1:12" x14ac:dyDescent="0.3">
      <c r="A6315" s="77" t="s">
        <v>13390</v>
      </c>
      <c r="B6315" s="77" t="s">
        <v>13391</v>
      </c>
      <c r="C6315" s="77" t="s">
        <v>809</v>
      </c>
      <c r="D6315" s="79"/>
      <c r="F6315" s="77" t="s">
        <v>809</v>
      </c>
      <c r="G6315" s="77" t="s">
        <v>13390</v>
      </c>
      <c r="I6315"/>
      <c r="L6315" s="83"/>
    </row>
    <row r="6316" spans="1:12" x14ac:dyDescent="0.3">
      <c r="A6316" s="77" t="s">
        <v>13392</v>
      </c>
      <c r="B6316" s="77" t="s">
        <v>13393</v>
      </c>
      <c r="C6316" s="77" t="s">
        <v>953</v>
      </c>
      <c r="D6316" s="79"/>
      <c r="F6316" s="77" t="s">
        <v>953</v>
      </c>
      <c r="G6316" s="77" t="s">
        <v>13392</v>
      </c>
      <c r="I6316"/>
      <c r="L6316" s="83"/>
    </row>
    <row r="6317" spans="1:12" x14ac:dyDescent="0.3">
      <c r="A6317" s="77" t="s">
        <v>13394</v>
      </c>
      <c r="B6317" s="77" t="s">
        <v>13395</v>
      </c>
      <c r="C6317" s="77" t="s">
        <v>670</v>
      </c>
      <c r="D6317" s="79"/>
      <c r="F6317" s="77" t="s">
        <v>670</v>
      </c>
      <c r="G6317" s="77" t="s">
        <v>13394</v>
      </c>
      <c r="I6317"/>
      <c r="L6317" s="83"/>
    </row>
    <row r="6318" spans="1:12" x14ac:dyDescent="0.3">
      <c r="A6318" s="77" t="s">
        <v>13396</v>
      </c>
      <c r="B6318" s="77" t="s">
        <v>13397</v>
      </c>
      <c r="C6318" s="77" t="s">
        <v>925</v>
      </c>
      <c r="D6318" s="79"/>
      <c r="F6318" s="77" t="s">
        <v>925</v>
      </c>
      <c r="G6318" s="77" t="s">
        <v>13396</v>
      </c>
      <c r="I6318"/>
      <c r="L6318" s="83"/>
    </row>
    <row r="6319" spans="1:12" x14ac:dyDescent="0.3">
      <c r="A6319" s="77" t="s">
        <v>13398</v>
      </c>
      <c r="B6319" s="77" t="s">
        <v>13399</v>
      </c>
      <c r="C6319" s="77" t="s">
        <v>767</v>
      </c>
      <c r="D6319" s="79"/>
      <c r="F6319" s="77" t="s">
        <v>767</v>
      </c>
      <c r="G6319" s="77" t="s">
        <v>13398</v>
      </c>
      <c r="I6319"/>
      <c r="L6319" s="83"/>
    </row>
    <row r="6320" spans="1:12" x14ac:dyDescent="0.3">
      <c r="A6320" s="77" t="s">
        <v>13400</v>
      </c>
      <c r="B6320" s="77" t="s">
        <v>13401</v>
      </c>
      <c r="C6320" s="77" t="s">
        <v>868</v>
      </c>
      <c r="D6320" s="79"/>
      <c r="F6320" s="77" t="s">
        <v>868</v>
      </c>
      <c r="G6320" s="77" t="s">
        <v>13400</v>
      </c>
      <c r="I6320"/>
      <c r="L6320" s="83"/>
    </row>
    <row r="6321" spans="1:12" x14ac:dyDescent="0.3">
      <c r="A6321" s="77" t="s">
        <v>13402</v>
      </c>
      <c r="B6321" s="77" t="s">
        <v>13403</v>
      </c>
      <c r="C6321" s="77" t="s">
        <v>809</v>
      </c>
      <c r="D6321" s="79"/>
      <c r="F6321" s="77" t="s">
        <v>809</v>
      </c>
      <c r="G6321" s="77" t="s">
        <v>13402</v>
      </c>
      <c r="I6321"/>
      <c r="L6321" s="83"/>
    </row>
    <row r="6322" spans="1:12" x14ac:dyDescent="0.3">
      <c r="A6322" s="77" t="s">
        <v>13404</v>
      </c>
      <c r="B6322" s="77" t="s">
        <v>13405</v>
      </c>
      <c r="C6322" s="77" t="s">
        <v>682</v>
      </c>
      <c r="D6322" s="79"/>
      <c r="F6322" s="77" t="s">
        <v>682</v>
      </c>
      <c r="G6322" s="77" t="s">
        <v>13404</v>
      </c>
      <c r="I6322"/>
      <c r="L6322" s="83"/>
    </row>
    <row r="6323" spans="1:12" x14ac:dyDescent="0.3">
      <c r="A6323" s="77" t="s">
        <v>13406</v>
      </c>
      <c r="B6323" s="77" t="s">
        <v>13407</v>
      </c>
      <c r="C6323" s="77" t="s">
        <v>791</v>
      </c>
      <c r="D6323" s="79"/>
      <c r="F6323" s="77" t="s">
        <v>791</v>
      </c>
      <c r="G6323" s="77" t="s">
        <v>13406</v>
      </c>
      <c r="I6323"/>
      <c r="L6323" s="83"/>
    </row>
    <row r="6324" spans="1:12" x14ac:dyDescent="0.3">
      <c r="A6324" s="77" t="s">
        <v>13408</v>
      </c>
      <c r="B6324" s="77" t="s">
        <v>13409</v>
      </c>
      <c r="C6324" s="77" t="s">
        <v>733</v>
      </c>
      <c r="D6324" s="79"/>
      <c r="F6324" s="77" t="s">
        <v>733</v>
      </c>
      <c r="G6324" s="77" t="s">
        <v>13408</v>
      </c>
      <c r="I6324"/>
      <c r="L6324" s="83"/>
    </row>
    <row r="6325" spans="1:12" x14ac:dyDescent="0.3">
      <c r="A6325" s="77" t="s">
        <v>13410</v>
      </c>
      <c r="B6325" s="77" t="s">
        <v>13411</v>
      </c>
      <c r="C6325" s="77" t="s">
        <v>893</v>
      </c>
      <c r="D6325" s="79"/>
      <c r="F6325" s="77" t="s">
        <v>893</v>
      </c>
      <c r="G6325" s="77" t="s">
        <v>13410</v>
      </c>
      <c r="I6325"/>
      <c r="L6325" s="83"/>
    </row>
    <row r="6326" spans="1:12" x14ac:dyDescent="0.3">
      <c r="A6326" s="77" t="s">
        <v>13412</v>
      </c>
      <c r="B6326" s="77" t="s">
        <v>13413</v>
      </c>
      <c r="C6326" s="77" t="s">
        <v>736</v>
      </c>
      <c r="D6326" s="79"/>
      <c r="F6326" s="77" t="s">
        <v>736</v>
      </c>
      <c r="G6326" s="77" t="s">
        <v>13412</v>
      </c>
      <c r="I6326"/>
      <c r="L6326" s="83"/>
    </row>
    <row r="6327" spans="1:12" x14ac:dyDescent="0.3">
      <c r="A6327" s="77" t="s">
        <v>13414</v>
      </c>
      <c r="B6327" s="77" t="s">
        <v>13415</v>
      </c>
      <c r="C6327" s="77" t="s">
        <v>868</v>
      </c>
      <c r="D6327" s="79"/>
      <c r="F6327" s="77" t="s">
        <v>868</v>
      </c>
      <c r="G6327" s="77" t="s">
        <v>13414</v>
      </c>
      <c r="I6327"/>
      <c r="L6327" s="83"/>
    </row>
    <row r="6328" spans="1:12" x14ac:dyDescent="0.3">
      <c r="A6328" s="77" t="s">
        <v>13416</v>
      </c>
      <c r="B6328" s="77" t="s">
        <v>13417</v>
      </c>
      <c r="C6328" s="77" t="s">
        <v>908</v>
      </c>
      <c r="D6328" s="79"/>
      <c r="F6328" s="77" t="s">
        <v>908</v>
      </c>
      <c r="G6328" s="77" t="s">
        <v>13416</v>
      </c>
      <c r="I6328"/>
      <c r="L6328" s="83"/>
    </row>
    <row r="6329" spans="1:12" x14ac:dyDescent="0.3">
      <c r="A6329" s="77" t="s">
        <v>13418</v>
      </c>
      <c r="B6329" s="77" t="s">
        <v>13419</v>
      </c>
      <c r="C6329" s="77" t="s">
        <v>850</v>
      </c>
      <c r="D6329" s="79"/>
      <c r="F6329" s="77" t="s">
        <v>850</v>
      </c>
      <c r="G6329" s="77" t="s">
        <v>13418</v>
      </c>
      <c r="I6329"/>
      <c r="L6329" s="83"/>
    </row>
    <row r="6330" spans="1:12" x14ac:dyDescent="0.3">
      <c r="A6330" s="77" t="s">
        <v>13420</v>
      </c>
      <c r="B6330" s="77" t="s">
        <v>13421</v>
      </c>
      <c r="C6330" s="77" t="s">
        <v>729</v>
      </c>
      <c r="D6330" s="79"/>
      <c r="F6330" s="77" t="s">
        <v>729</v>
      </c>
      <c r="G6330" s="77" t="s">
        <v>13420</v>
      </c>
      <c r="I6330"/>
      <c r="L6330" s="83"/>
    </row>
    <row r="6331" spans="1:12" x14ac:dyDescent="0.3">
      <c r="A6331" s="77" t="s">
        <v>13422</v>
      </c>
      <c r="B6331" s="77" t="s">
        <v>13423</v>
      </c>
      <c r="C6331" s="77" t="s">
        <v>740</v>
      </c>
      <c r="D6331" s="79"/>
      <c r="F6331" s="77" t="s">
        <v>740</v>
      </c>
      <c r="G6331" s="77" t="s">
        <v>13422</v>
      </c>
      <c r="I6331"/>
      <c r="L6331" s="83"/>
    </row>
    <row r="6332" spans="1:12" x14ac:dyDescent="0.3">
      <c r="A6332" s="77" t="s">
        <v>13424</v>
      </c>
      <c r="B6332" s="77" t="s">
        <v>13425</v>
      </c>
      <c r="C6332" s="77" t="s">
        <v>830</v>
      </c>
      <c r="D6332" s="79"/>
      <c r="F6332" s="77" t="s">
        <v>830</v>
      </c>
      <c r="G6332" s="77" t="s">
        <v>13424</v>
      </c>
      <c r="I6332"/>
      <c r="L6332" s="83"/>
    </row>
    <row r="6333" spans="1:12" x14ac:dyDescent="0.3">
      <c r="A6333" s="77" t="s">
        <v>13426</v>
      </c>
      <c r="B6333" s="77" t="s">
        <v>13427</v>
      </c>
      <c r="C6333" s="77" t="s">
        <v>919</v>
      </c>
      <c r="D6333" s="79"/>
      <c r="F6333" s="77" t="s">
        <v>919</v>
      </c>
      <c r="G6333" s="77" t="s">
        <v>13426</v>
      </c>
      <c r="I6333"/>
      <c r="L6333" s="83"/>
    </row>
    <row r="6334" spans="1:12" x14ac:dyDescent="0.3">
      <c r="A6334" s="77" t="s">
        <v>13428</v>
      </c>
      <c r="B6334" s="77" t="s">
        <v>13429</v>
      </c>
      <c r="C6334" s="77" t="s">
        <v>950</v>
      </c>
      <c r="D6334" s="79"/>
      <c r="F6334" s="77" t="s">
        <v>950</v>
      </c>
      <c r="G6334" s="77" t="s">
        <v>13428</v>
      </c>
      <c r="I6334"/>
      <c r="L6334" s="83"/>
    </row>
    <row r="6335" spans="1:12" x14ac:dyDescent="0.3">
      <c r="A6335" s="77" t="s">
        <v>13430</v>
      </c>
      <c r="B6335" s="77" t="s">
        <v>13431</v>
      </c>
      <c r="C6335" s="77" t="s">
        <v>960</v>
      </c>
      <c r="D6335" s="79"/>
      <c r="F6335" s="77" t="s">
        <v>960</v>
      </c>
      <c r="G6335" s="77" t="s">
        <v>13430</v>
      </c>
      <c r="I6335"/>
      <c r="L6335" s="83"/>
    </row>
    <row r="6336" spans="1:12" x14ac:dyDescent="0.3">
      <c r="A6336" s="77" t="s">
        <v>13432</v>
      </c>
      <c r="B6336" s="77" t="s">
        <v>13433</v>
      </c>
      <c r="C6336" s="77" t="s">
        <v>868</v>
      </c>
      <c r="D6336" s="79"/>
      <c r="F6336" s="77" t="s">
        <v>868</v>
      </c>
      <c r="G6336" s="77" t="s">
        <v>13432</v>
      </c>
      <c r="I6336"/>
      <c r="L6336" s="83"/>
    </row>
    <row r="6337" spans="1:12" x14ac:dyDescent="0.3">
      <c r="A6337" s="77" t="s">
        <v>13434</v>
      </c>
      <c r="B6337" s="77" t="s">
        <v>13435</v>
      </c>
      <c r="C6337" s="77" t="s">
        <v>678</v>
      </c>
      <c r="D6337" s="79"/>
      <c r="F6337" s="77" t="s">
        <v>678</v>
      </c>
      <c r="G6337" s="77" t="s">
        <v>13434</v>
      </c>
      <c r="I6337"/>
      <c r="L6337" s="83"/>
    </row>
    <row r="6338" spans="1:12" x14ac:dyDescent="0.3">
      <c r="A6338" s="77" t="s">
        <v>13436</v>
      </c>
      <c r="B6338" s="77" t="s">
        <v>13437</v>
      </c>
      <c r="C6338" s="77" t="s">
        <v>754</v>
      </c>
      <c r="D6338" s="79"/>
      <c r="F6338" s="77" t="s">
        <v>754</v>
      </c>
      <c r="G6338" s="77" t="s">
        <v>13436</v>
      </c>
      <c r="I6338"/>
      <c r="L6338" s="83"/>
    </row>
    <row r="6339" spans="1:12" x14ac:dyDescent="0.3">
      <c r="A6339" s="77" t="s">
        <v>13438</v>
      </c>
      <c r="B6339" s="77" t="s">
        <v>13439</v>
      </c>
      <c r="C6339" s="77" t="s">
        <v>736</v>
      </c>
      <c r="D6339" s="79"/>
      <c r="F6339" s="77" t="s">
        <v>736</v>
      </c>
      <c r="G6339" s="77" t="s">
        <v>13438</v>
      </c>
      <c r="I6339"/>
      <c r="L6339" s="83"/>
    </row>
    <row r="6340" spans="1:12" x14ac:dyDescent="0.3">
      <c r="A6340" s="77" t="s">
        <v>13440</v>
      </c>
      <c r="B6340" s="77" t="s">
        <v>13441</v>
      </c>
      <c r="C6340" s="77" t="s">
        <v>743</v>
      </c>
      <c r="D6340" s="79"/>
      <c r="F6340" s="77" t="s">
        <v>743</v>
      </c>
      <c r="G6340" s="77" t="s">
        <v>13440</v>
      </c>
      <c r="I6340"/>
      <c r="L6340" s="83"/>
    </row>
    <row r="6341" spans="1:12" x14ac:dyDescent="0.3">
      <c r="A6341" s="77" t="s">
        <v>13442</v>
      </c>
      <c r="B6341" s="77" t="s">
        <v>13443</v>
      </c>
      <c r="C6341" s="77" t="s">
        <v>761</v>
      </c>
      <c r="D6341" s="79"/>
      <c r="F6341" s="77" t="s">
        <v>761</v>
      </c>
      <c r="G6341" s="77" t="s">
        <v>13442</v>
      </c>
      <c r="I6341"/>
      <c r="L6341" s="83"/>
    </row>
    <row r="6342" spans="1:12" x14ac:dyDescent="0.3">
      <c r="A6342" s="77" t="s">
        <v>13444</v>
      </c>
      <c r="B6342" s="77" t="s">
        <v>13445</v>
      </c>
      <c r="C6342" s="77" t="s">
        <v>868</v>
      </c>
      <c r="D6342" s="79"/>
      <c r="F6342" s="77" t="s">
        <v>868</v>
      </c>
      <c r="G6342" s="77" t="s">
        <v>13444</v>
      </c>
      <c r="I6342"/>
      <c r="L6342" s="83"/>
    </row>
    <row r="6343" spans="1:12" x14ac:dyDescent="0.3">
      <c r="A6343" s="77" t="s">
        <v>13446</v>
      </c>
      <c r="B6343" s="77" t="s">
        <v>13447</v>
      </c>
      <c r="C6343" s="77" t="s">
        <v>719</v>
      </c>
      <c r="D6343" s="79"/>
      <c r="F6343" s="77" t="s">
        <v>719</v>
      </c>
      <c r="G6343" s="77" t="s">
        <v>13446</v>
      </c>
      <c r="I6343"/>
      <c r="L6343" s="83"/>
    </row>
    <row r="6344" spans="1:12" x14ac:dyDescent="0.3">
      <c r="A6344" s="77" t="s">
        <v>13448</v>
      </c>
      <c r="B6344" s="77" t="s">
        <v>13449</v>
      </c>
      <c r="C6344" s="77" t="s">
        <v>925</v>
      </c>
      <c r="D6344" s="79"/>
      <c r="F6344" s="77" t="s">
        <v>925</v>
      </c>
      <c r="G6344" s="77" t="s">
        <v>13448</v>
      </c>
      <c r="I6344"/>
      <c r="L6344" s="83"/>
    </row>
    <row r="6345" spans="1:12" x14ac:dyDescent="0.3">
      <c r="A6345" s="77" t="s">
        <v>13450</v>
      </c>
      <c r="B6345" s="77" t="s">
        <v>13451</v>
      </c>
      <c r="C6345" s="77" t="s">
        <v>666</v>
      </c>
      <c r="D6345" s="79"/>
      <c r="F6345" s="77" t="s">
        <v>666</v>
      </c>
      <c r="G6345" s="77" t="s">
        <v>13450</v>
      </c>
      <c r="I6345"/>
      <c r="L6345" s="83"/>
    </row>
    <row r="6346" spans="1:12" x14ac:dyDescent="0.3">
      <c r="A6346" s="77" t="s">
        <v>13452</v>
      </c>
      <c r="B6346" s="77" t="s">
        <v>13453</v>
      </c>
      <c r="C6346" s="77" t="s">
        <v>893</v>
      </c>
      <c r="D6346" s="79"/>
      <c r="F6346" s="77" t="s">
        <v>893</v>
      </c>
      <c r="G6346" s="77" t="s">
        <v>13452</v>
      </c>
      <c r="I6346"/>
      <c r="L6346" s="83"/>
    </row>
    <row r="6347" spans="1:12" x14ac:dyDescent="0.3">
      <c r="A6347" s="77" t="s">
        <v>13454</v>
      </c>
      <c r="B6347" s="77" t="s">
        <v>13455</v>
      </c>
      <c r="C6347" s="77" t="s">
        <v>830</v>
      </c>
      <c r="D6347" s="79"/>
      <c r="F6347" s="77" t="s">
        <v>830</v>
      </c>
      <c r="G6347" s="77" t="s">
        <v>13454</v>
      </c>
      <c r="I6347"/>
      <c r="L6347" s="83"/>
    </row>
    <row r="6348" spans="1:12" x14ac:dyDescent="0.3">
      <c r="A6348" s="77" t="s">
        <v>13456</v>
      </c>
      <c r="B6348" s="77" t="s">
        <v>13457</v>
      </c>
      <c r="C6348" s="77" t="s">
        <v>925</v>
      </c>
      <c r="D6348" s="79"/>
      <c r="F6348" s="77" t="s">
        <v>925</v>
      </c>
      <c r="G6348" s="77" t="s">
        <v>13456</v>
      </c>
      <c r="I6348"/>
      <c r="L6348" s="83"/>
    </row>
    <row r="6349" spans="1:12" x14ac:dyDescent="0.3">
      <c r="A6349" s="77" t="s">
        <v>13458</v>
      </c>
      <c r="B6349" s="77" t="s">
        <v>13459</v>
      </c>
      <c r="C6349" s="77" t="s">
        <v>766</v>
      </c>
      <c r="D6349" s="79"/>
      <c r="F6349" s="77" t="s">
        <v>766</v>
      </c>
      <c r="G6349" s="77" t="s">
        <v>13458</v>
      </c>
      <c r="I6349"/>
      <c r="L6349" s="83"/>
    </row>
    <row r="6350" spans="1:12" x14ac:dyDescent="0.3">
      <c r="A6350" s="77" t="s">
        <v>13460</v>
      </c>
      <c r="B6350" s="77" t="s">
        <v>13461</v>
      </c>
      <c r="C6350" s="77" t="s">
        <v>722</v>
      </c>
      <c r="D6350" s="79"/>
      <c r="F6350" s="77" t="s">
        <v>722</v>
      </c>
      <c r="G6350" s="77" t="s">
        <v>13460</v>
      </c>
      <c r="I6350"/>
      <c r="L6350" s="83"/>
    </row>
    <row r="6351" spans="1:12" x14ac:dyDescent="0.3">
      <c r="A6351" s="77" t="s">
        <v>13462</v>
      </c>
      <c r="B6351" s="77" t="s">
        <v>13463</v>
      </c>
      <c r="C6351" s="77" t="s">
        <v>666</v>
      </c>
      <c r="D6351" s="79"/>
      <c r="F6351" s="77" t="s">
        <v>666</v>
      </c>
      <c r="G6351" s="77" t="s">
        <v>13462</v>
      </c>
      <c r="I6351"/>
      <c r="L6351" s="83"/>
    </row>
    <row r="6352" spans="1:12" x14ac:dyDescent="0.3">
      <c r="A6352" s="77" t="s">
        <v>13464</v>
      </c>
      <c r="B6352" s="77" t="s">
        <v>13465</v>
      </c>
      <c r="C6352" s="77" t="s">
        <v>782</v>
      </c>
      <c r="D6352" s="79"/>
      <c r="F6352" s="77" t="s">
        <v>782</v>
      </c>
      <c r="G6352" s="77" t="s">
        <v>13464</v>
      </c>
      <c r="I6352"/>
      <c r="L6352" s="83"/>
    </row>
    <row r="6353" spans="1:12" x14ac:dyDescent="0.3">
      <c r="A6353" s="77" t="s">
        <v>13466</v>
      </c>
      <c r="B6353" s="77" t="s">
        <v>13467</v>
      </c>
      <c r="C6353" s="77" t="s">
        <v>719</v>
      </c>
      <c r="D6353" s="79"/>
      <c r="F6353" s="77" t="s">
        <v>719</v>
      </c>
      <c r="G6353" s="77" t="s">
        <v>13466</v>
      </c>
      <c r="I6353"/>
      <c r="L6353" s="83"/>
    </row>
    <row r="6354" spans="1:12" x14ac:dyDescent="0.3">
      <c r="A6354" s="77" t="s">
        <v>13468</v>
      </c>
      <c r="B6354" s="77" t="s">
        <v>13469</v>
      </c>
      <c r="C6354" s="77" t="s">
        <v>702</v>
      </c>
      <c r="D6354" s="79"/>
      <c r="F6354" s="77" t="s">
        <v>702</v>
      </c>
      <c r="G6354" s="77" t="s">
        <v>13468</v>
      </c>
      <c r="I6354"/>
      <c r="L6354" s="83"/>
    </row>
    <row r="6355" spans="1:12" x14ac:dyDescent="0.3">
      <c r="A6355" s="77" t="s">
        <v>13470</v>
      </c>
      <c r="B6355" s="77" t="s">
        <v>13471</v>
      </c>
      <c r="C6355" s="77" t="s">
        <v>671</v>
      </c>
      <c r="D6355" s="79"/>
      <c r="F6355" s="77" t="s">
        <v>671</v>
      </c>
      <c r="G6355" s="77" t="s">
        <v>13470</v>
      </c>
      <c r="I6355"/>
      <c r="L6355" s="83"/>
    </row>
    <row r="6356" spans="1:12" x14ac:dyDescent="0.3">
      <c r="A6356" s="77" t="s">
        <v>13472</v>
      </c>
      <c r="B6356" s="77" t="s">
        <v>13473</v>
      </c>
      <c r="C6356" s="77" t="s">
        <v>846</v>
      </c>
      <c r="D6356" s="79"/>
      <c r="F6356" s="77" t="s">
        <v>846</v>
      </c>
      <c r="G6356" s="77" t="s">
        <v>13472</v>
      </c>
      <c r="I6356"/>
      <c r="L6356" s="83"/>
    </row>
    <row r="6357" spans="1:12" x14ac:dyDescent="0.3">
      <c r="A6357" s="77" t="s">
        <v>13474</v>
      </c>
      <c r="B6357" s="77" t="s">
        <v>13475</v>
      </c>
      <c r="C6357" s="77" t="s">
        <v>849</v>
      </c>
      <c r="D6357" s="79"/>
      <c r="F6357" s="77" t="s">
        <v>849</v>
      </c>
      <c r="G6357" s="77" t="s">
        <v>13474</v>
      </c>
      <c r="I6357"/>
      <c r="L6357" s="83"/>
    </row>
    <row r="6358" spans="1:12" x14ac:dyDescent="0.3">
      <c r="A6358" s="77" t="s">
        <v>13476</v>
      </c>
      <c r="B6358" s="77" t="s">
        <v>13477</v>
      </c>
      <c r="C6358" s="77" t="s">
        <v>695</v>
      </c>
      <c r="D6358" s="79"/>
      <c r="F6358" s="77" t="s">
        <v>695</v>
      </c>
      <c r="G6358" s="77" t="s">
        <v>13476</v>
      </c>
      <c r="I6358"/>
      <c r="L6358" s="83"/>
    </row>
    <row r="6359" spans="1:12" x14ac:dyDescent="0.3">
      <c r="A6359" s="77" t="s">
        <v>13478</v>
      </c>
      <c r="B6359" s="77" t="s">
        <v>13479</v>
      </c>
      <c r="C6359" s="77" t="s">
        <v>694</v>
      </c>
      <c r="D6359" s="79"/>
      <c r="F6359" s="77" t="s">
        <v>694</v>
      </c>
      <c r="G6359" s="77" t="s">
        <v>13478</v>
      </c>
      <c r="I6359"/>
      <c r="L6359" s="83"/>
    </row>
    <row r="6360" spans="1:12" x14ac:dyDescent="0.3">
      <c r="A6360" s="77" t="s">
        <v>13480</v>
      </c>
      <c r="B6360" s="77" t="s">
        <v>13481</v>
      </c>
      <c r="C6360" s="77" t="s">
        <v>868</v>
      </c>
      <c r="D6360" s="79"/>
      <c r="F6360" s="77" t="s">
        <v>868</v>
      </c>
      <c r="G6360" s="77" t="s">
        <v>13480</v>
      </c>
      <c r="I6360"/>
      <c r="L6360" s="83"/>
    </row>
    <row r="6361" spans="1:12" x14ac:dyDescent="0.3">
      <c r="A6361" s="77" t="s">
        <v>13482</v>
      </c>
      <c r="B6361" s="77" t="s">
        <v>13483</v>
      </c>
      <c r="C6361" s="77" t="s">
        <v>732</v>
      </c>
      <c r="D6361" s="79"/>
      <c r="F6361" s="77" t="s">
        <v>732</v>
      </c>
      <c r="G6361" s="77" t="s">
        <v>13482</v>
      </c>
      <c r="I6361"/>
      <c r="L6361" s="83"/>
    </row>
    <row r="6362" spans="1:12" x14ac:dyDescent="0.3">
      <c r="A6362" s="77" t="s">
        <v>13484</v>
      </c>
      <c r="B6362" s="77" t="s">
        <v>13485</v>
      </c>
      <c r="C6362" s="77" t="s">
        <v>925</v>
      </c>
      <c r="D6362" s="79"/>
      <c r="F6362" s="77" t="s">
        <v>925</v>
      </c>
      <c r="G6362" s="77" t="s">
        <v>13484</v>
      </c>
      <c r="I6362"/>
      <c r="L6362" s="83"/>
    </row>
    <row r="6363" spans="1:12" x14ac:dyDescent="0.3">
      <c r="A6363" s="77" t="s">
        <v>13486</v>
      </c>
      <c r="B6363" s="77" t="s">
        <v>13487</v>
      </c>
      <c r="C6363" s="77" t="s">
        <v>707</v>
      </c>
      <c r="D6363" s="79"/>
      <c r="F6363" s="77" t="s">
        <v>707</v>
      </c>
      <c r="G6363" s="77" t="s">
        <v>13486</v>
      </c>
      <c r="I6363"/>
      <c r="L6363" s="83"/>
    </row>
    <row r="6364" spans="1:12" x14ac:dyDescent="0.3">
      <c r="A6364" s="77" t="s">
        <v>13488</v>
      </c>
      <c r="B6364" s="77" t="s">
        <v>13489</v>
      </c>
      <c r="C6364" s="77" t="s">
        <v>678</v>
      </c>
      <c r="D6364" s="79"/>
      <c r="F6364" s="77" t="s">
        <v>678</v>
      </c>
      <c r="G6364" s="77" t="s">
        <v>13488</v>
      </c>
      <c r="I6364"/>
      <c r="L6364" s="83"/>
    </row>
    <row r="6365" spans="1:12" x14ac:dyDescent="0.3">
      <c r="A6365" s="77" t="s">
        <v>13490</v>
      </c>
      <c r="B6365" s="77" t="s">
        <v>13491</v>
      </c>
      <c r="C6365" s="77" t="s">
        <v>830</v>
      </c>
      <c r="D6365" s="79"/>
      <c r="F6365" s="77" t="s">
        <v>830</v>
      </c>
      <c r="G6365" s="77" t="s">
        <v>13490</v>
      </c>
      <c r="I6365"/>
      <c r="L6365" s="83"/>
    </row>
    <row r="6366" spans="1:12" x14ac:dyDescent="0.3">
      <c r="A6366" s="77" t="s">
        <v>13492</v>
      </c>
      <c r="B6366" s="77" t="s">
        <v>13493</v>
      </c>
      <c r="C6366" s="77" t="s">
        <v>846</v>
      </c>
      <c r="D6366" s="79"/>
      <c r="F6366" s="77" t="s">
        <v>846</v>
      </c>
      <c r="G6366" s="77" t="s">
        <v>13492</v>
      </c>
      <c r="I6366"/>
      <c r="L6366" s="83"/>
    </row>
    <row r="6367" spans="1:12" x14ac:dyDescent="0.3">
      <c r="A6367" s="77" t="s">
        <v>13494</v>
      </c>
      <c r="B6367" s="77" t="s">
        <v>13495</v>
      </c>
      <c r="C6367" s="77" t="s">
        <v>667</v>
      </c>
      <c r="D6367" s="79"/>
      <c r="F6367" s="77" t="s">
        <v>667</v>
      </c>
      <c r="G6367" s="77" t="s">
        <v>13494</v>
      </c>
      <c r="I6367"/>
      <c r="L6367" s="83"/>
    </row>
    <row r="6368" spans="1:12" x14ac:dyDescent="0.3">
      <c r="A6368" s="77" t="s">
        <v>13496</v>
      </c>
      <c r="B6368" s="77" t="s">
        <v>13497</v>
      </c>
      <c r="C6368" s="77" t="s">
        <v>836</v>
      </c>
      <c r="D6368" s="79"/>
      <c r="F6368" s="77" t="s">
        <v>836</v>
      </c>
      <c r="G6368" s="77" t="s">
        <v>13496</v>
      </c>
      <c r="I6368"/>
      <c r="L6368" s="83"/>
    </row>
    <row r="6369" spans="1:12" x14ac:dyDescent="0.3">
      <c r="A6369" s="77" t="s">
        <v>13498</v>
      </c>
      <c r="B6369" s="77" t="s">
        <v>13499</v>
      </c>
      <c r="C6369" s="77" t="s">
        <v>758</v>
      </c>
      <c r="D6369" s="79"/>
      <c r="F6369" s="77" t="s">
        <v>758</v>
      </c>
      <c r="G6369" s="77" t="s">
        <v>13498</v>
      </c>
      <c r="I6369"/>
      <c r="L6369" s="83"/>
    </row>
    <row r="6370" spans="1:12" x14ac:dyDescent="0.3">
      <c r="A6370" s="77" t="s">
        <v>13500</v>
      </c>
      <c r="B6370" s="77" t="s">
        <v>13501</v>
      </c>
      <c r="C6370" s="77" t="s">
        <v>761</v>
      </c>
      <c r="D6370" s="79"/>
      <c r="F6370" s="77" t="s">
        <v>761</v>
      </c>
      <c r="G6370" s="77" t="s">
        <v>13500</v>
      </c>
      <c r="I6370"/>
      <c r="L6370" s="83"/>
    </row>
    <row r="6371" spans="1:12" x14ac:dyDescent="0.3">
      <c r="A6371" s="77" t="s">
        <v>13502</v>
      </c>
      <c r="B6371" s="77" t="s">
        <v>13503</v>
      </c>
      <c r="C6371" s="77" t="s">
        <v>740</v>
      </c>
      <c r="D6371" s="79"/>
      <c r="F6371" s="77" t="s">
        <v>740</v>
      </c>
      <c r="G6371" s="77" t="s">
        <v>13502</v>
      </c>
      <c r="I6371"/>
      <c r="L6371" s="83"/>
    </row>
    <row r="6372" spans="1:12" x14ac:dyDescent="0.3">
      <c r="A6372" s="77" t="s">
        <v>13504</v>
      </c>
      <c r="B6372" s="77" t="s">
        <v>13505</v>
      </c>
      <c r="C6372" s="77" t="s">
        <v>773</v>
      </c>
      <c r="D6372" s="79"/>
      <c r="F6372" s="77" t="s">
        <v>773</v>
      </c>
      <c r="G6372" s="77" t="s">
        <v>13504</v>
      </c>
      <c r="I6372"/>
      <c r="L6372" s="83"/>
    </row>
    <row r="6373" spans="1:12" x14ac:dyDescent="0.3">
      <c r="A6373" s="77" t="s">
        <v>13506</v>
      </c>
      <c r="B6373" s="77" t="s">
        <v>13507</v>
      </c>
      <c r="C6373" s="77" t="s">
        <v>722</v>
      </c>
      <c r="D6373" s="79"/>
      <c r="F6373" s="77" t="s">
        <v>722</v>
      </c>
      <c r="G6373" s="77" t="s">
        <v>13506</v>
      </c>
      <c r="I6373"/>
      <c r="L6373" s="83"/>
    </row>
    <row r="6374" spans="1:12" x14ac:dyDescent="0.3">
      <c r="A6374" s="77" t="s">
        <v>13508</v>
      </c>
      <c r="B6374" s="77" t="s">
        <v>13509</v>
      </c>
      <c r="C6374" s="77" t="s">
        <v>757</v>
      </c>
      <c r="D6374" s="79"/>
      <c r="F6374" s="77" t="s">
        <v>757</v>
      </c>
      <c r="G6374" s="77" t="s">
        <v>13508</v>
      </c>
      <c r="I6374"/>
      <c r="L6374" s="83"/>
    </row>
    <row r="6375" spans="1:12" x14ac:dyDescent="0.3">
      <c r="A6375" s="77" t="s">
        <v>13510</v>
      </c>
      <c r="B6375" s="77" t="s">
        <v>13511</v>
      </c>
      <c r="C6375" s="77" t="s">
        <v>739</v>
      </c>
      <c r="D6375" s="79"/>
      <c r="F6375" s="77" t="s">
        <v>739</v>
      </c>
      <c r="G6375" s="77" t="s">
        <v>13510</v>
      </c>
      <c r="I6375"/>
      <c r="L6375" s="83"/>
    </row>
    <row r="6376" spans="1:12" x14ac:dyDescent="0.3">
      <c r="A6376" s="77" t="s">
        <v>13512</v>
      </c>
      <c r="B6376" s="77" t="s">
        <v>13513</v>
      </c>
      <c r="C6376" s="77" t="s">
        <v>746</v>
      </c>
      <c r="D6376" s="79"/>
      <c r="F6376" s="77" t="s">
        <v>746</v>
      </c>
      <c r="G6376" s="77" t="s">
        <v>13512</v>
      </c>
      <c r="I6376"/>
      <c r="L6376" s="83"/>
    </row>
    <row r="6377" spans="1:12" x14ac:dyDescent="0.3">
      <c r="A6377" s="77" t="s">
        <v>13514</v>
      </c>
      <c r="B6377" s="77" t="s">
        <v>13515</v>
      </c>
      <c r="C6377" s="77" t="s">
        <v>836</v>
      </c>
      <c r="D6377" s="79"/>
      <c r="F6377" s="77" t="s">
        <v>836</v>
      </c>
      <c r="G6377" s="77" t="s">
        <v>13514</v>
      </c>
      <c r="I6377"/>
      <c r="L6377" s="83"/>
    </row>
    <row r="6378" spans="1:12" x14ac:dyDescent="0.3">
      <c r="A6378" s="77" t="s">
        <v>13516</v>
      </c>
      <c r="B6378" s="77" t="s">
        <v>13517</v>
      </c>
      <c r="C6378" s="77" t="s">
        <v>710</v>
      </c>
      <c r="D6378" s="79"/>
      <c r="F6378" s="77" t="s">
        <v>710</v>
      </c>
      <c r="G6378" s="77" t="s">
        <v>13516</v>
      </c>
      <c r="I6378"/>
      <c r="L6378" s="83"/>
    </row>
    <row r="6379" spans="1:12" x14ac:dyDescent="0.3">
      <c r="A6379" s="77" t="s">
        <v>13518</v>
      </c>
      <c r="B6379" s="77" t="s">
        <v>13519</v>
      </c>
      <c r="C6379" s="77" t="s">
        <v>682</v>
      </c>
      <c r="D6379" s="79"/>
      <c r="F6379" s="77" t="s">
        <v>682</v>
      </c>
      <c r="G6379" s="77" t="s">
        <v>13518</v>
      </c>
      <c r="I6379"/>
      <c r="L6379" s="83"/>
    </row>
    <row r="6380" spans="1:12" x14ac:dyDescent="0.3">
      <c r="A6380" s="77" t="s">
        <v>13520</v>
      </c>
      <c r="B6380" s="77" t="s">
        <v>13521</v>
      </c>
      <c r="C6380" s="77" t="s">
        <v>746</v>
      </c>
      <c r="D6380" s="79"/>
      <c r="F6380" s="77" t="s">
        <v>746</v>
      </c>
      <c r="G6380" s="77" t="s">
        <v>13520</v>
      </c>
      <c r="I6380"/>
      <c r="L6380" s="83"/>
    </row>
    <row r="6381" spans="1:12" x14ac:dyDescent="0.3">
      <c r="A6381" s="77" t="s">
        <v>13522</v>
      </c>
      <c r="B6381" s="77" t="s">
        <v>13523</v>
      </c>
      <c r="C6381" s="77" t="s">
        <v>691</v>
      </c>
      <c r="D6381" s="79"/>
      <c r="F6381" s="77" t="s">
        <v>691</v>
      </c>
      <c r="G6381" s="77" t="s">
        <v>13522</v>
      </c>
      <c r="I6381"/>
      <c r="L6381" s="83"/>
    </row>
    <row r="6382" spans="1:12" x14ac:dyDescent="0.3">
      <c r="A6382" s="77" t="s">
        <v>13524</v>
      </c>
      <c r="B6382" s="77" t="s">
        <v>13525</v>
      </c>
      <c r="C6382" s="77" t="s">
        <v>740</v>
      </c>
      <c r="D6382" s="79"/>
      <c r="F6382" s="77" t="s">
        <v>740</v>
      </c>
      <c r="G6382" s="77" t="s">
        <v>13524</v>
      </c>
      <c r="I6382"/>
      <c r="L6382" s="83"/>
    </row>
    <row r="6383" spans="1:12" x14ac:dyDescent="0.3">
      <c r="A6383" s="77" t="s">
        <v>13526</v>
      </c>
      <c r="B6383" s="77" t="s">
        <v>13527</v>
      </c>
      <c r="C6383" s="77" t="s">
        <v>740</v>
      </c>
      <c r="D6383" s="79"/>
      <c r="F6383" s="77" t="s">
        <v>740</v>
      </c>
      <c r="G6383" s="77" t="s">
        <v>13526</v>
      </c>
      <c r="I6383"/>
      <c r="L6383" s="83"/>
    </row>
    <row r="6384" spans="1:12" x14ac:dyDescent="0.3">
      <c r="A6384" s="77" t="s">
        <v>13528</v>
      </c>
      <c r="B6384" s="77" t="s">
        <v>13529</v>
      </c>
      <c r="C6384" s="77" t="s">
        <v>694</v>
      </c>
      <c r="D6384" s="79"/>
      <c r="F6384" s="77" t="s">
        <v>694</v>
      </c>
      <c r="G6384" s="77" t="s">
        <v>13528</v>
      </c>
      <c r="I6384"/>
      <c r="L6384" s="83"/>
    </row>
    <row r="6385" spans="1:12" x14ac:dyDescent="0.3">
      <c r="A6385" s="77" t="s">
        <v>13530</v>
      </c>
      <c r="B6385" s="77" t="s">
        <v>13531</v>
      </c>
      <c r="C6385" s="77" t="s">
        <v>876</v>
      </c>
      <c r="D6385" s="79"/>
      <c r="F6385" s="77" t="s">
        <v>876</v>
      </c>
      <c r="G6385" s="77" t="s">
        <v>13530</v>
      </c>
      <c r="I6385"/>
      <c r="L6385" s="83"/>
    </row>
    <row r="6386" spans="1:12" x14ac:dyDescent="0.3">
      <c r="A6386" s="77" t="s">
        <v>13532</v>
      </c>
      <c r="B6386" s="77" t="s">
        <v>13533</v>
      </c>
      <c r="C6386" s="77" t="s">
        <v>863</v>
      </c>
      <c r="D6386" s="79"/>
      <c r="F6386" s="77" t="s">
        <v>863</v>
      </c>
      <c r="G6386" s="77" t="s">
        <v>13532</v>
      </c>
      <c r="I6386"/>
      <c r="L6386" s="83"/>
    </row>
    <row r="6387" spans="1:12" x14ac:dyDescent="0.3">
      <c r="A6387" s="77" t="s">
        <v>13534</v>
      </c>
      <c r="B6387" s="77" t="s">
        <v>13535</v>
      </c>
      <c r="C6387" s="77" t="s">
        <v>736</v>
      </c>
      <c r="D6387" s="79"/>
      <c r="F6387" s="77" t="s">
        <v>736</v>
      </c>
      <c r="G6387" s="77" t="s">
        <v>13534</v>
      </c>
      <c r="I6387"/>
      <c r="L6387" s="83"/>
    </row>
    <row r="6388" spans="1:12" x14ac:dyDescent="0.3">
      <c r="A6388" s="77" t="s">
        <v>13536</v>
      </c>
      <c r="B6388" s="77" t="s">
        <v>13537</v>
      </c>
      <c r="C6388" s="77" t="s">
        <v>873</v>
      </c>
      <c r="D6388" s="79"/>
      <c r="F6388" s="77" t="s">
        <v>873</v>
      </c>
      <c r="G6388" s="77" t="s">
        <v>13536</v>
      </c>
      <c r="I6388"/>
      <c r="L6388" s="83"/>
    </row>
    <row r="6389" spans="1:12" x14ac:dyDescent="0.3">
      <c r="A6389" s="77" t="s">
        <v>13538</v>
      </c>
      <c r="B6389" s="77" t="s">
        <v>13539</v>
      </c>
      <c r="C6389" s="77" t="s">
        <v>868</v>
      </c>
      <c r="D6389" s="79"/>
      <c r="F6389" s="77" t="s">
        <v>868</v>
      </c>
      <c r="G6389" s="77" t="s">
        <v>13538</v>
      </c>
      <c r="I6389"/>
      <c r="L6389" s="83"/>
    </row>
    <row r="6390" spans="1:12" x14ac:dyDescent="0.3">
      <c r="A6390" s="77" t="s">
        <v>13540</v>
      </c>
      <c r="B6390" s="77" t="s">
        <v>13541</v>
      </c>
      <c r="C6390" s="77" t="s">
        <v>783</v>
      </c>
      <c r="D6390" s="79"/>
      <c r="F6390" s="77" t="s">
        <v>783</v>
      </c>
      <c r="G6390" s="77" t="s">
        <v>13540</v>
      </c>
      <c r="I6390"/>
      <c r="L6390" s="83"/>
    </row>
    <row r="6391" spans="1:12" x14ac:dyDescent="0.3">
      <c r="A6391" s="77" t="s">
        <v>13542</v>
      </c>
      <c r="B6391" s="77" t="s">
        <v>13543</v>
      </c>
      <c r="C6391" s="77" t="s">
        <v>840</v>
      </c>
      <c r="D6391" s="79"/>
      <c r="F6391" s="77" t="s">
        <v>840</v>
      </c>
      <c r="G6391" s="77" t="s">
        <v>13542</v>
      </c>
      <c r="I6391"/>
      <c r="L6391" s="83"/>
    </row>
    <row r="6392" spans="1:12" x14ac:dyDescent="0.3">
      <c r="A6392" s="77" t="s">
        <v>13544</v>
      </c>
      <c r="B6392" s="77" t="s">
        <v>13545</v>
      </c>
      <c r="C6392" s="77" t="s">
        <v>739</v>
      </c>
      <c r="D6392" s="79"/>
      <c r="F6392" s="77" t="s">
        <v>739</v>
      </c>
      <c r="G6392" s="77" t="s">
        <v>13544</v>
      </c>
      <c r="I6392"/>
      <c r="L6392" s="83"/>
    </row>
    <row r="6393" spans="1:12" x14ac:dyDescent="0.3">
      <c r="A6393" s="77" t="s">
        <v>13546</v>
      </c>
      <c r="B6393" s="77" t="s">
        <v>13547</v>
      </c>
      <c r="C6393" s="77" t="s">
        <v>767</v>
      </c>
      <c r="D6393" s="79"/>
      <c r="F6393" s="77" t="s">
        <v>767</v>
      </c>
      <c r="G6393" s="77" t="s">
        <v>13546</v>
      </c>
      <c r="I6393"/>
      <c r="L6393" s="83"/>
    </row>
    <row r="6394" spans="1:12" x14ac:dyDescent="0.3">
      <c r="A6394" s="77" t="s">
        <v>13548</v>
      </c>
      <c r="B6394" s="77" t="s">
        <v>13549</v>
      </c>
      <c r="C6394" s="77" t="s">
        <v>732</v>
      </c>
      <c r="D6394" s="79"/>
      <c r="F6394" s="77" t="s">
        <v>732</v>
      </c>
      <c r="G6394" s="77" t="s">
        <v>13548</v>
      </c>
      <c r="I6394"/>
      <c r="L6394" s="83"/>
    </row>
    <row r="6395" spans="1:12" x14ac:dyDescent="0.3">
      <c r="A6395" s="77" t="s">
        <v>13550</v>
      </c>
      <c r="B6395" s="77" t="s">
        <v>13551</v>
      </c>
      <c r="C6395" s="77" t="s">
        <v>743</v>
      </c>
      <c r="D6395" s="79"/>
      <c r="F6395" s="77" t="s">
        <v>743</v>
      </c>
      <c r="G6395" s="77" t="s">
        <v>13550</v>
      </c>
      <c r="I6395"/>
      <c r="L6395" s="83"/>
    </row>
    <row r="6396" spans="1:12" x14ac:dyDescent="0.3">
      <c r="A6396" s="77" t="s">
        <v>13552</v>
      </c>
      <c r="B6396" s="77" t="s">
        <v>13553</v>
      </c>
      <c r="C6396" s="77" t="s">
        <v>715</v>
      </c>
      <c r="D6396" s="79"/>
      <c r="F6396" s="77" t="s">
        <v>715</v>
      </c>
      <c r="G6396" s="77" t="s">
        <v>13552</v>
      </c>
      <c r="I6396"/>
      <c r="L6396" s="83"/>
    </row>
    <row r="6397" spans="1:12" x14ac:dyDescent="0.3">
      <c r="A6397" s="77" t="s">
        <v>13554</v>
      </c>
      <c r="B6397" s="77" t="s">
        <v>13555</v>
      </c>
      <c r="C6397" s="77" t="s">
        <v>722</v>
      </c>
      <c r="D6397" s="79"/>
      <c r="F6397" s="77" t="s">
        <v>722</v>
      </c>
      <c r="G6397" s="77" t="s">
        <v>13554</v>
      </c>
      <c r="I6397"/>
      <c r="L6397" s="83"/>
    </row>
    <row r="6398" spans="1:12" x14ac:dyDescent="0.3">
      <c r="A6398" s="77" t="s">
        <v>13556</v>
      </c>
      <c r="B6398" s="77" t="s">
        <v>13557</v>
      </c>
      <c r="C6398" s="77" t="s">
        <v>766</v>
      </c>
      <c r="D6398" s="79"/>
      <c r="F6398" s="77" t="s">
        <v>766</v>
      </c>
      <c r="G6398" s="77" t="s">
        <v>13556</v>
      </c>
      <c r="I6398"/>
      <c r="L6398" s="83"/>
    </row>
    <row r="6399" spans="1:12" x14ac:dyDescent="0.3">
      <c r="A6399" s="77" t="s">
        <v>13558</v>
      </c>
      <c r="B6399" s="77" t="s">
        <v>13559</v>
      </c>
      <c r="C6399" s="77" t="s">
        <v>925</v>
      </c>
      <c r="D6399" s="79"/>
      <c r="F6399" s="77" t="s">
        <v>925</v>
      </c>
      <c r="G6399" s="77" t="s">
        <v>13558</v>
      </c>
      <c r="I6399"/>
      <c r="L6399" s="83"/>
    </row>
    <row r="6400" spans="1:12" x14ac:dyDescent="0.3">
      <c r="A6400" s="77" t="s">
        <v>13560</v>
      </c>
      <c r="B6400" s="77" t="s">
        <v>13561</v>
      </c>
      <c r="C6400" s="77" t="s">
        <v>733</v>
      </c>
      <c r="D6400" s="79"/>
      <c r="F6400" s="77" t="s">
        <v>733</v>
      </c>
      <c r="G6400" s="77" t="s">
        <v>13560</v>
      </c>
      <c r="I6400"/>
      <c r="L6400" s="83"/>
    </row>
    <row r="6401" spans="1:12" x14ac:dyDescent="0.3">
      <c r="A6401" s="77" t="s">
        <v>13562</v>
      </c>
      <c r="B6401" s="77" t="s">
        <v>13563</v>
      </c>
      <c r="C6401" s="77" t="s">
        <v>719</v>
      </c>
      <c r="D6401" s="79"/>
      <c r="F6401" s="77" t="s">
        <v>719</v>
      </c>
      <c r="G6401" s="77" t="s">
        <v>13562</v>
      </c>
      <c r="I6401"/>
      <c r="L6401" s="83"/>
    </row>
    <row r="6402" spans="1:12" x14ac:dyDescent="0.3">
      <c r="A6402" s="77" t="s">
        <v>13564</v>
      </c>
      <c r="B6402" s="77" t="s">
        <v>13565</v>
      </c>
      <c r="C6402" s="77" t="s">
        <v>719</v>
      </c>
      <c r="D6402" s="79"/>
      <c r="F6402" s="77" t="s">
        <v>719</v>
      </c>
      <c r="G6402" s="77" t="s">
        <v>13564</v>
      </c>
      <c r="I6402"/>
      <c r="L6402" s="83"/>
    </row>
    <row r="6403" spans="1:12" x14ac:dyDescent="0.3">
      <c r="A6403" s="77" t="s">
        <v>13566</v>
      </c>
      <c r="B6403" s="77" t="s">
        <v>13567</v>
      </c>
      <c r="C6403" s="77" t="s">
        <v>846</v>
      </c>
      <c r="D6403" s="79"/>
      <c r="F6403" s="77" t="s">
        <v>846</v>
      </c>
      <c r="G6403" s="77" t="s">
        <v>13566</v>
      </c>
      <c r="I6403"/>
      <c r="L6403" s="83"/>
    </row>
    <row r="6404" spans="1:12" x14ac:dyDescent="0.3">
      <c r="A6404" s="77" t="s">
        <v>13568</v>
      </c>
      <c r="B6404" s="77" t="s">
        <v>13569</v>
      </c>
      <c r="C6404" s="77" t="s">
        <v>804</v>
      </c>
      <c r="D6404" s="79"/>
      <c r="F6404" s="77" t="s">
        <v>804</v>
      </c>
      <c r="G6404" s="77" t="s">
        <v>13568</v>
      </c>
      <c r="I6404"/>
      <c r="L6404" s="83"/>
    </row>
    <row r="6405" spans="1:12" x14ac:dyDescent="0.3">
      <c r="A6405" s="77" t="s">
        <v>13570</v>
      </c>
      <c r="B6405" s="77" t="s">
        <v>13571</v>
      </c>
      <c r="C6405" s="77" t="s">
        <v>761</v>
      </c>
      <c r="D6405" s="79"/>
      <c r="F6405" s="77" t="s">
        <v>761</v>
      </c>
      <c r="G6405" s="77" t="s">
        <v>13570</v>
      </c>
      <c r="I6405"/>
      <c r="L6405" s="83"/>
    </row>
    <row r="6406" spans="1:12" x14ac:dyDescent="0.3">
      <c r="A6406" s="77" t="s">
        <v>13572</v>
      </c>
      <c r="B6406" s="77" t="s">
        <v>13573</v>
      </c>
      <c r="C6406" s="77" t="s">
        <v>761</v>
      </c>
      <c r="D6406" s="79"/>
      <c r="F6406" s="77" t="s">
        <v>761</v>
      </c>
      <c r="G6406" s="77" t="s">
        <v>13572</v>
      </c>
      <c r="I6406"/>
      <c r="L6406" s="83"/>
    </row>
    <row r="6407" spans="1:12" x14ac:dyDescent="0.3">
      <c r="A6407" s="77" t="s">
        <v>13574</v>
      </c>
      <c r="B6407" s="77" t="s">
        <v>13575</v>
      </c>
      <c r="C6407" s="77" t="s">
        <v>733</v>
      </c>
      <c r="D6407" s="79"/>
      <c r="F6407" s="77" t="s">
        <v>733</v>
      </c>
      <c r="G6407" s="77" t="s">
        <v>13574</v>
      </c>
      <c r="I6407"/>
      <c r="L6407" s="83"/>
    </row>
    <row r="6408" spans="1:12" x14ac:dyDescent="0.3">
      <c r="A6408" s="77" t="s">
        <v>13576</v>
      </c>
      <c r="B6408" s="77" t="s">
        <v>13577</v>
      </c>
      <c r="C6408" s="77" t="s">
        <v>940</v>
      </c>
      <c r="D6408" s="79"/>
      <c r="F6408" s="77" t="s">
        <v>940</v>
      </c>
      <c r="G6408" s="77" t="s">
        <v>13576</v>
      </c>
      <c r="I6408"/>
      <c r="L6408" s="83"/>
    </row>
    <row r="6409" spans="1:12" x14ac:dyDescent="0.3">
      <c r="A6409" s="77" t="s">
        <v>13578</v>
      </c>
      <c r="B6409" s="77" t="s">
        <v>13579</v>
      </c>
      <c r="C6409" s="77" t="s">
        <v>766</v>
      </c>
      <c r="D6409" s="79"/>
      <c r="F6409" s="77" t="s">
        <v>766</v>
      </c>
      <c r="G6409" s="77" t="s">
        <v>13578</v>
      </c>
      <c r="I6409"/>
      <c r="L6409" s="83"/>
    </row>
    <row r="6410" spans="1:12" x14ac:dyDescent="0.3">
      <c r="A6410" s="77" t="s">
        <v>13580</v>
      </c>
      <c r="B6410" s="77" t="s">
        <v>13581</v>
      </c>
      <c r="C6410" s="77" t="s">
        <v>797</v>
      </c>
      <c r="D6410" s="79"/>
      <c r="F6410" s="77" t="s">
        <v>797</v>
      </c>
      <c r="G6410" s="77" t="s">
        <v>13580</v>
      </c>
      <c r="I6410"/>
      <c r="L6410" s="83"/>
    </row>
    <row r="6411" spans="1:12" x14ac:dyDescent="0.3">
      <c r="A6411" s="77" t="s">
        <v>13582</v>
      </c>
      <c r="B6411" s="77" t="s">
        <v>13583</v>
      </c>
      <c r="C6411" s="77" t="s">
        <v>719</v>
      </c>
      <c r="D6411" s="79"/>
      <c r="F6411" s="77" t="s">
        <v>719</v>
      </c>
      <c r="G6411" s="77" t="s">
        <v>13582</v>
      </c>
      <c r="I6411"/>
      <c r="L6411" s="83"/>
    </row>
    <row r="6412" spans="1:12" x14ac:dyDescent="0.3">
      <c r="A6412" s="77" t="s">
        <v>13584</v>
      </c>
      <c r="B6412" s="77" t="s">
        <v>13585</v>
      </c>
      <c r="C6412" s="77" t="s">
        <v>776</v>
      </c>
      <c r="D6412" s="79"/>
      <c r="F6412" s="77" t="s">
        <v>776</v>
      </c>
      <c r="G6412" s="77" t="s">
        <v>13584</v>
      </c>
      <c r="I6412"/>
      <c r="L6412" s="83"/>
    </row>
    <row r="6413" spans="1:12" x14ac:dyDescent="0.3">
      <c r="A6413" s="77" t="s">
        <v>13586</v>
      </c>
      <c r="B6413" s="77" t="s">
        <v>13587</v>
      </c>
      <c r="C6413" s="77" t="s">
        <v>846</v>
      </c>
      <c r="D6413" s="79"/>
      <c r="F6413" s="77" t="s">
        <v>846</v>
      </c>
      <c r="G6413" s="77" t="s">
        <v>13586</v>
      </c>
      <c r="I6413"/>
      <c r="L6413" s="83"/>
    </row>
    <row r="6414" spans="1:12" x14ac:dyDescent="0.3">
      <c r="A6414" s="77" t="s">
        <v>13588</v>
      </c>
      <c r="B6414" s="77" t="s">
        <v>13589</v>
      </c>
      <c r="C6414" s="77" t="s">
        <v>761</v>
      </c>
      <c r="D6414" s="79"/>
      <c r="F6414" s="77" t="s">
        <v>761</v>
      </c>
      <c r="G6414" s="77" t="s">
        <v>13588</v>
      </c>
      <c r="I6414"/>
      <c r="L6414" s="83"/>
    </row>
    <row r="6415" spans="1:12" x14ac:dyDescent="0.3">
      <c r="A6415" s="77" t="s">
        <v>13590</v>
      </c>
      <c r="B6415" s="77" t="s">
        <v>13591</v>
      </c>
      <c r="C6415" s="77" t="s">
        <v>719</v>
      </c>
      <c r="D6415" s="79"/>
      <c r="F6415" s="77" t="s">
        <v>719</v>
      </c>
      <c r="G6415" s="77" t="s">
        <v>13590</v>
      </c>
      <c r="I6415"/>
      <c r="L6415" s="83"/>
    </row>
    <row r="6416" spans="1:12" x14ac:dyDescent="0.3">
      <c r="A6416" s="77" t="s">
        <v>13592</v>
      </c>
      <c r="B6416" s="77" t="s">
        <v>13593</v>
      </c>
      <c r="C6416" s="77" t="s">
        <v>767</v>
      </c>
      <c r="D6416" s="79"/>
      <c r="F6416" s="77" t="s">
        <v>767</v>
      </c>
      <c r="G6416" s="77" t="s">
        <v>13592</v>
      </c>
      <c r="I6416"/>
      <c r="L6416" s="83"/>
    </row>
    <row r="6417" spans="1:12" x14ac:dyDescent="0.3">
      <c r="A6417" s="77" t="s">
        <v>13594</v>
      </c>
      <c r="B6417" s="77" t="s">
        <v>13595</v>
      </c>
      <c r="C6417" s="77" t="s">
        <v>732</v>
      </c>
      <c r="D6417" s="79"/>
      <c r="F6417" s="77" t="s">
        <v>732</v>
      </c>
      <c r="G6417" s="77" t="s">
        <v>13594</v>
      </c>
      <c r="I6417"/>
      <c r="L6417" s="83"/>
    </row>
    <row r="6418" spans="1:12" x14ac:dyDescent="0.3">
      <c r="A6418" s="77" t="s">
        <v>13596</v>
      </c>
      <c r="B6418" s="77" t="s">
        <v>13597</v>
      </c>
      <c r="C6418" s="77" t="s">
        <v>699</v>
      </c>
      <c r="D6418" s="79"/>
      <c r="F6418" s="77" t="s">
        <v>699</v>
      </c>
      <c r="G6418" s="77" t="s">
        <v>13596</v>
      </c>
      <c r="I6418"/>
      <c r="L6418" s="83"/>
    </row>
    <row r="6419" spans="1:12" x14ac:dyDescent="0.3">
      <c r="A6419" s="77" t="s">
        <v>13598</v>
      </c>
      <c r="B6419" s="77" t="s">
        <v>13599</v>
      </c>
      <c r="C6419" s="77" t="s">
        <v>743</v>
      </c>
      <c r="D6419" s="79"/>
      <c r="F6419" s="77" t="s">
        <v>743</v>
      </c>
      <c r="G6419" s="77" t="s">
        <v>13598</v>
      </c>
      <c r="I6419"/>
      <c r="L6419" s="83"/>
    </row>
    <row r="6420" spans="1:12" x14ac:dyDescent="0.3">
      <c r="A6420" s="77" t="s">
        <v>13600</v>
      </c>
      <c r="B6420" s="77" t="s">
        <v>13601</v>
      </c>
      <c r="C6420" s="77" t="s">
        <v>675</v>
      </c>
      <c r="D6420" s="79"/>
      <c r="F6420" s="77" t="s">
        <v>675</v>
      </c>
      <c r="G6420" s="77" t="s">
        <v>13600</v>
      </c>
      <c r="I6420"/>
      <c r="L6420" s="83"/>
    </row>
    <row r="6421" spans="1:12" x14ac:dyDescent="0.3">
      <c r="A6421" s="77" t="s">
        <v>13602</v>
      </c>
      <c r="B6421" s="77" t="s">
        <v>13603</v>
      </c>
      <c r="C6421" s="77" t="s">
        <v>783</v>
      </c>
      <c r="D6421" s="79"/>
      <c r="F6421" s="77" t="s">
        <v>783</v>
      </c>
      <c r="G6421" s="77" t="s">
        <v>13602</v>
      </c>
      <c r="I6421"/>
      <c r="L6421" s="83"/>
    </row>
    <row r="6422" spans="1:12" x14ac:dyDescent="0.3">
      <c r="A6422" s="77" t="s">
        <v>13604</v>
      </c>
      <c r="B6422" s="77" t="s">
        <v>13605</v>
      </c>
      <c r="C6422" s="77" t="s">
        <v>761</v>
      </c>
      <c r="D6422" s="79"/>
      <c r="F6422" s="77" t="s">
        <v>761</v>
      </c>
      <c r="G6422" s="77" t="s">
        <v>13604</v>
      </c>
      <c r="I6422"/>
      <c r="L6422" s="83"/>
    </row>
    <row r="6423" spans="1:12" x14ac:dyDescent="0.3">
      <c r="A6423" s="77" t="s">
        <v>13606</v>
      </c>
      <c r="B6423" s="77" t="s">
        <v>13607</v>
      </c>
      <c r="C6423" s="77" t="s">
        <v>809</v>
      </c>
      <c r="D6423" s="79"/>
      <c r="F6423" s="77" t="s">
        <v>809</v>
      </c>
      <c r="G6423" s="77" t="s">
        <v>13606</v>
      </c>
      <c r="I6423"/>
      <c r="L6423" s="83"/>
    </row>
    <row r="6424" spans="1:12" x14ac:dyDescent="0.3">
      <c r="A6424" s="77" t="s">
        <v>13608</v>
      </c>
      <c r="B6424" s="77" t="s">
        <v>13609</v>
      </c>
      <c r="C6424" s="77" t="s">
        <v>719</v>
      </c>
      <c r="D6424" s="79"/>
      <c r="F6424" s="77" t="s">
        <v>719</v>
      </c>
      <c r="G6424" s="77" t="s">
        <v>13608</v>
      </c>
      <c r="I6424"/>
      <c r="L6424" s="83"/>
    </row>
    <row r="6425" spans="1:12" x14ac:dyDescent="0.3">
      <c r="A6425" s="77" t="s">
        <v>13610</v>
      </c>
      <c r="B6425" s="77" t="s">
        <v>13611</v>
      </c>
      <c r="C6425" s="77" t="s">
        <v>736</v>
      </c>
      <c r="D6425" s="79"/>
      <c r="F6425" s="77" t="s">
        <v>736</v>
      </c>
      <c r="G6425" s="77" t="s">
        <v>13610</v>
      </c>
      <c r="I6425"/>
      <c r="L6425" s="83"/>
    </row>
    <row r="6426" spans="1:12" x14ac:dyDescent="0.3">
      <c r="A6426" s="77" t="s">
        <v>13612</v>
      </c>
      <c r="B6426" s="77" t="s">
        <v>13613</v>
      </c>
      <c r="C6426" s="77" t="s">
        <v>710</v>
      </c>
      <c r="D6426" s="79"/>
      <c r="F6426" s="77" t="s">
        <v>710</v>
      </c>
      <c r="G6426" s="77" t="s">
        <v>13612</v>
      </c>
      <c r="I6426"/>
      <c r="L6426" s="83"/>
    </row>
    <row r="6427" spans="1:12" x14ac:dyDescent="0.3">
      <c r="A6427" s="77" t="s">
        <v>13614</v>
      </c>
      <c r="B6427" s="77" t="s">
        <v>13615</v>
      </c>
      <c r="C6427" s="77" t="s">
        <v>710</v>
      </c>
      <c r="D6427" s="79"/>
      <c r="F6427" s="77" t="s">
        <v>710</v>
      </c>
      <c r="G6427" s="77" t="s">
        <v>13614</v>
      </c>
      <c r="I6427"/>
      <c r="L6427" s="83"/>
    </row>
    <row r="6428" spans="1:12" x14ac:dyDescent="0.3">
      <c r="A6428" s="77" t="s">
        <v>13616</v>
      </c>
      <c r="B6428" s="77" t="s">
        <v>13617</v>
      </c>
      <c r="C6428" s="77" t="s">
        <v>925</v>
      </c>
      <c r="D6428" s="79"/>
      <c r="F6428" s="77" t="s">
        <v>925</v>
      </c>
      <c r="G6428" s="77" t="s">
        <v>13616</v>
      </c>
      <c r="I6428"/>
      <c r="L6428" s="83"/>
    </row>
    <row r="6429" spans="1:12" x14ac:dyDescent="0.3">
      <c r="A6429" s="77" t="s">
        <v>13618</v>
      </c>
      <c r="B6429" s="77" t="s">
        <v>13619</v>
      </c>
      <c r="C6429" s="77" t="s">
        <v>671</v>
      </c>
      <c r="D6429" s="79"/>
      <c r="F6429" s="77" t="s">
        <v>671</v>
      </c>
      <c r="G6429" s="77" t="s">
        <v>13618</v>
      </c>
      <c r="I6429"/>
      <c r="L6429" s="83"/>
    </row>
    <row r="6430" spans="1:12" x14ac:dyDescent="0.3">
      <c r="A6430" s="77" t="s">
        <v>13620</v>
      </c>
      <c r="B6430" s="77" t="s">
        <v>13621</v>
      </c>
      <c r="C6430" s="77" t="s">
        <v>836</v>
      </c>
      <c r="D6430" s="79"/>
      <c r="F6430" s="77" t="s">
        <v>836</v>
      </c>
      <c r="G6430" s="77" t="s">
        <v>13620</v>
      </c>
      <c r="I6430"/>
      <c r="L6430" s="83"/>
    </row>
    <row r="6431" spans="1:12" x14ac:dyDescent="0.3">
      <c r="A6431" s="77" t="s">
        <v>13622</v>
      </c>
      <c r="B6431" s="77" t="s">
        <v>13623</v>
      </c>
      <c r="C6431" s="77" t="s">
        <v>868</v>
      </c>
      <c r="D6431" s="79"/>
      <c r="F6431" s="77" t="s">
        <v>868</v>
      </c>
      <c r="G6431" s="77" t="s">
        <v>13622</v>
      </c>
      <c r="I6431"/>
      <c r="L6431" s="83"/>
    </row>
    <row r="6432" spans="1:12" x14ac:dyDescent="0.3">
      <c r="A6432" s="77" t="s">
        <v>13624</v>
      </c>
      <c r="B6432" s="77" t="s">
        <v>13625</v>
      </c>
      <c r="C6432" s="77" t="s">
        <v>702</v>
      </c>
      <c r="D6432" s="79"/>
      <c r="F6432" s="77" t="s">
        <v>702</v>
      </c>
      <c r="G6432" s="77" t="s">
        <v>13624</v>
      </c>
      <c r="I6432"/>
      <c r="L6432" s="83"/>
    </row>
    <row r="6433" spans="1:12" x14ac:dyDescent="0.3">
      <c r="A6433" s="77" t="s">
        <v>13626</v>
      </c>
      <c r="B6433" s="77" t="s">
        <v>13627</v>
      </c>
      <c r="C6433" s="77" t="s">
        <v>830</v>
      </c>
      <c r="D6433" s="79"/>
      <c r="F6433" s="77" t="s">
        <v>830</v>
      </c>
      <c r="G6433" s="77" t="s">
        <v>13626</v>
      </c>
      <c r="I6433"/>
      <c r="L6433" s="83"/>
    </row>
    <row r="6434" spans="1:12" x14ac:dyDescent="0.3">
      <c r="A6434" s="77" t="s">
        <v>13628</v>
      </c>
      <c r="B6434" s="77" t="s">
        <v>13629</v>
      </c>
      <c r="C6434" s="77" t="s">
        <v>707</v>
      </c>
      <c r="D6434" s="79"/>
      <c r="F6434" s="77" t="s">
        <v>707</v>
      </c>
      <c r="G6434" s="77" t="s">
        <v>13628</v>
      </c>
      <c r="I6434"/>
      <c r="L6434" s="83"/>
    </row>
    <row r="6435" spans="1:12" x14ac:dyDescent="0.3">
      <c r="A6435" s="77" t="s">
        <v>13630</v>
      </c>
      <c r="B6435" s="77" t="s">
        <v>13631</v>
      </c>
      <c r="C6435" s="77" t="s">
        <v>758</v>
      </c>
      <c r="D6435" s="79"/>
      <c r="F6435" s="77" t="s">
        <v>758</v>
      </c>
      <c r="G6435" s="77" t="s">
        <v>13630</v>
      </c>
      <c r="I6435"/>
      <c r="L6435" s="83"/>
    </row>
    <row r="6436" spans="1:12" x14ac:dyDescent="0.3">
      <c r="A6436" s="77" t="s">
        <v>13632</v>
      </c>
      <c r="B6436" s="77" t="s">
        <v>13633</v>
      </c>
      <c r="C6436" s="77" t="s">
        <v>761</v>
      </c>
      <c r="D6436" s="79"/>
      <c r="F6436" s="77" t="s">
        <v>761</v>
      </c>
      <c r="G6436" s="77" t="s">
        <v>13632</v>
      </c>
      <c r="I6436"/>
      <c r="L6436" s="83"/>
    </row>
    <row r="6437" spans="1:12" x14ac:dyDescent="0.3">
      <c r="A6437" s="77" t="s">
        <v>13634</v>
      </c>
      <c r="B6437" s="77" t="s">
        <v>13635</v>
      </c>
      <c r="C6437" s="77" t="s">
        <v>666</v>
      </c>
      <c r="D6437" s="79"/>
      <c r="F6437" s="77" t="s">
        <v>666</v>
      </c>
      <c r="G6437" s="77" t="s">
        <v>13634</v>
      </c>
      <c r="I6437"/>
      <c r="L6437" s="83"/>
    </row>
    <row r="6438" spans="1:12" x14ac:dyDescent="0.3">
      <c r="A6438" s="77" t="s">
        <v>13636</v>
      </c>
      <c r="B6438" s="77" t="s">
        <v>13637</v>
      </c>
      <c r="C6438" s="77" t="s">
        <v>829</v>
      </c>
      <c r="D6438" s="79"/>
      <c r="F6438" s="77" t="s">
        <v>829</v>
      </c>
      <c r="G6438" s="77" t="s">
        <v>13636</v>
      </c>
      <c r="I6438"/>
      <c r="L6438" s="83"/>
    </row>
    <row r="6439" spans="1:12" x14ac:dyDescent="0.3">
      <c r="A6439" s="77" t="s">
        <v>13638</v>
      </c>
      <c r="B6439" s="77" t="s">
        <v>13639</v>
      </c>
      <c r="C6439" s="77" t="s">
        <v>733</v>
      </c>
      <c r="D6439" s="79"/>
      <c r="F6439" s="77" t="s">
        <v>733</v>
      </c>
      <c r="G6439" s="77" t="s">
        <v>13638</v>
      </c>
      <c r="I6439"/>
      <c r="L6439" s="83"/>
    </row>
    <row r="6440" spans="1:12" x14ac:dyDescent="0.3">
      <c r="A6440" s="77" t="s">
        <v>13640</v>
      </c>
      <c r="B6440" s="77" t="s">
        <v>13641</v>
      </c>
      <c r="C6440" s="77" t="s">
        <v>733</v>
      </c>
      <c r="D6440" s="79"/>
      <c r="F6440" s="77" t="s">
        <v>733</v>
      </c>
      <c r="G6440" s="77" t="s">
        <v>13640</v>
      </c>
      <c r="I6440"/>
      <c r="L6440" s="83"/>
    </row>
    <row r="6441" spans="1:12" x14ac:dyDescent="0.3">
      <c r="A6441" s="77" t="s">
        <v>13642</v>
      </c>
      <c r="B6441" s="77" t="s">
        <v>13643</v>
      </c>
      <c r="C6441" s="77" t="s">
        <v>740</v>
      </c>
      <c r="D6441" s="79"/>
      <c r="F6441" s="77" t="s">
        <v>740</v>
      </c>
      <c r="G6441" s="77" t="s">
        <v>13642</v>
      </c>
      <c r="I6441"/>
      <c r="L6441" s="83"/>
    </row>
    <row r="6442" spans="1:12" x14ac:dyDescent="0.3">
      <c r="A6442" s="77" t="s">
        <v>13644</v>
      </c>
      <c r="B6442" s="77" t="s">
        <v>13645</v>
      </c>
      <c r="C6442" s="77" t="s">
        <v>903</v>
      </c>
      <c r="D6442" s="79"/>
      <c r="F6442" s="77" t="s">
        <v>903</v>
      </c>
      <c r="G6442" s="77" t="s">
        <v>13644</v>
      </c>
      <c r="I6442"/>
      <c r="L6442" s="83"/>
    </row>
    <row r="6443" spans="1:12" x14ac:dyDescent="0.3">
      <c r="A6443" s="77" t="s">
        <v>13646</v>
      </c>
      <c r="B6443" s="77" t="s">
        <v>13647</v>
      </c>
      <c r="C6443" s="77" t="s">
        <v>670</v>
      </c>
      <c r="D6443" s="79"/>
      <c r="F6443" s="77" t="s">
        <v>670</v>
      </c>
      <c r="G6443" s="77" t="s">
        <v>13646</v>
      </c>
      <c r="I6443"/>
      <c r="L6443" s="83"/>
    </row>
    <row r="6444" spans="1:12" x14ac:dyDescent="0.3">
      <c r="A6444" s="77" t="s">
        <v>13648</v>
      </c>
      <c r="B6444" s="77" t="s">
        <v>13649</v>
      </c>
      <c r="C6444" s="77" t="s">
        <v>797</v>
      </c>
      <c r="D6444" s="79"/>
      <c r="F6444" s="77" t="s">
        <v>797</v>
      </c>
      <c r="G6444" s="77" t="s">
        <v>13648</v>
      </c>
      <c r="I6444"/>
      <c r="L6444" s="83"/>
    </row>
    <row r="6445" spans="1:12" x14ac:dyDescent="0.3">
      <c r="A6445" s="77" t="s">
        <v>13650</v>
      </c>
      <c r="B6445" s="77" t="s">
        <v>13651</v>
      </c>
      <c r="C6445" s="77" t="s">
        <v>719</v>
      </c>
      <c r="D6445" s="79"/>
      <c r="F6445" s="77" t="s">
        <v>719</v>
      </c>
      <c r="G6445" s="77" t="s">
        <v>13650</v>
      </c>
      <c r="I6445"/>
      <c r="L6445" s="83"/>
    </row>
    <row r="6446" spans="1:12" x14ac:dyDescent="0.3">
      <c r="A6446" s="77" t="s">
        <v>13652</v>
      </c>
      <c r="B6446" s="77" t="s">
        <v>13653</v>
      </c>
      <c r="C6446" s="77" t="s">
        <v>893</v>
      </c>
      <c r="D6446" s="79"/>
      <c r="F6446" s="77" t="s">
        <v>893</v>
      </c>
      <c r="G6446" s="77" t="s">
        <v>13652</v>
      </c>
      <c r="I6446"/>
      <c r="L6446" s="83"/>
    </row>
    <row r="6447" spans="1:12" x14ac:dyDescent="0.3">
      <c r="A6447" s="77" t="s">
        <v>13654</v>
      </c>
      <c r="B6447" s="77" t="s">
        <v>13655</v>
      </c>
      <c r="C6447" s="77" t="s">
        <v>746</v>
      </c>
      <c r="D6447" s="79"/>
      <c r="F6447" s="77" t="s">
        <v>746</v>
      </c>
      <c r="G6447" s="77" t="s">
        <v>13654</v>
      </c>
      <c r="I6447"/>
      <c r="L6447" s="83"/>
    </row>
    <row r="6448" spans="1:12" x14ac:dyDescent="0.3">
      <c r="A6448" s="77" t="s">
        <v>13656</v>
      </c>
      <c r="B6448" s="77" t="s">
        <v>13657</v>
      </c>
      <c r="C6448" s="77" t="s">
        <v>699</v>
      </c>
      <c r="D6448" s="79"/>
      <c r="F6448" s="77" t="s">
        <v>699</v>
      </c>
      <c r="G6448" s="77" t="s">
        <v>13656</v>
      </c>
      <c r="I6448"/>
      <c r="L6448" s="83"/>
    </row>
    <row r="6449" spans="1:12" x14ac:dyDescent="0.3">
      <c r="A6449" s="77" t="s">
        <v>13658</v>
      </c>
      <c r="B6449" s="77" t="s">
        <v>13659</v>
      </c>
      <c r="C6449" s="77" t="s">
        <v>782</v>
      </c>
      <c r="D6449" s="79"/>
      <c r="F6449" s="77" t="s">
        <v>782</v>
      </c>
      <c r="G6449" s="77" t="s">
        <v>13658</v>
      </c>
      <c r="I6449"/>
      <c r="L6449" s="83"/>
    </row>
    <row r="6450" spans="1:12" x14ac:dyDescent="0.3">
      <c r="A6450" s="77" t="s">
        <v>13660</v>
      </c>
      <c r="B6450" s="77" t="s">
        <v>13661</v>
      </c>
      <c r="C6450" s="77" t="s">
        <v>671</v>
      </c>
      <c r="D6450" s="79"/>
      <c r="F6450" s="77" t="s">
        <v>671</v>
      </c>
      <c r="G6450" s="77" t="s">
        <v>13660</v>
      </c>
      <c r="I6450"/>
      <c r="L6450" s="83"/>
    </row>
    <row r="6451" spans="1:12" x14ac:dyDescent="0.3">
      <c r="A6451" s="77" t="s">
        <v>13662</v>
      </c>
      <c r="B6451" s="77" t="s">
        <v>13663</v>
      </c>
      <c r="C6451" s="77" t="s">
        <v>732</v>
      </c>
      <c r="D6451" s="79"/>
      <c r="F6451" s="77" t="s">
        <v>732</v>
      </c>
      <c r="G6451" s="77" t="s">
        <v>13662</v>
      </c>
      <c r="I6451"/>
      <c r="L6451" s="83"/>
    </row>
    <row r="6452" spans="1:12" x14ac:dyDescent="0.3">
      <c r="A6452" s="77" t="s">
        <v>13664</v>
      </c>
      <c r="B6452" s="77" t="s">
        <v>13665</v>
      </c>
      <c r="C6452" s="77" t="s">
        <v>740</v>
      </c>
      <c r="D6452" s="79"/>
      <c r="F6452" s="77" t="s">
        <v>740</v>
      </c>
      <c r="G6452" s="77" t="s">
        <v>13664</v>
      </c>
      <c r="I6452"/>
      <c r="L6452" s="83"/>
    </row>
    <row r="6453" spans="1:12" x14ac:dyDescent="0.3">
      <c r="A6453" s="77" t="s">
        <v>13666</v>
      </c>
      <c r="B6453" s="77" t="s">
        <v>13667</v>
      </c>
      <c r="C6453" s="77" t="s">
        <v>868</v>
      </c>
      <c r="D6453" s="79"/>
      <c r="F6453" s="77" t="s">
        <v>868</v>
      </c>
      <c r="G6453" s="77" t="s">
        <v>13666</v>
      </c>
      <c r="I6453"/>
      <c r="L6453" s="83"/>
    </row>
    <row r="6454" spans="1:12" x14ac:dyDescent="0.3">
      <c r="A6454" s="77" t="s">
        <v>13668</v>
      </c>
      <c r="B6454" s="77" t="s">
        <v>13669</v>
      </c>
      <c r="C6454" s="77" t="s">
        <v>850</v>
      </c>
      <c r="D6454" s="79"/>
      <c r="F6454" s="77" t="s">
        <v>850</v>
      </c>
      <c r="G6454" s="77" t="s">
        <v>13668</v>
      </c>
      <c r="I6454"/>
      <c r="L6454" s="83"/>
    </row>
    <row r="6455" spans="1:12" x14ac:dyDescent="0.3">
      <c r="A6455" s="77" t="s">
        <v>13670</v>
      </c>
      <c r="B6455" s="77" t="s">
        <v>13671</v>
      </c>
      <c r="C6455" s="77" t="s">
        <v>863</v>
      </c>
      <c r="D6455" s="79"/>
      <c r="F6455" s="77" t="s">
        <v>863</v>
      </c>
      <c r="G6455" s="77" t="s">
        <v>13670</v>
      </c>
      <c r="I6455"/>
      <c r="L6455" s="83"/>
    </row>
    <row r="6456" spans="1:12" x14ac:dyDescent="0.3">
      <c r="A6456" s="77" t="s">
        <v>13672</v>
      </c>
      <c r="B6456" s="77" t="s">
        <v>13673</v>
      </c>
      <c r="C6456" s="77" t="s">
        <v>732</v>
      </c>
      <c r="D6456" s="79"/>
      <c r="F6456" s="77" t="s">
        <v>732</v>
      </c>
      <c r="G6456" s="77" t="s">
        <v>13672</v>
      </c>
      <c r="I6456"/>
      <c r="L6456" s="83"/>
    </row>
    <row r="6457" spans="1:12" x14ac:dyDescent="0.3">
      <c r="A6457" s="77" t="s">
        <v>13674</v>
      </c>
      <c r="B6457" s="77" t="s">
        <v>13675</v>
      </c>
      <c r="C6457" s="77" t="s">
        <v>836</v>
      </c>
      <c r="D6457" s="79"/>
      <c r="F6457" s="77" t="s">
        <v>836</v>
      </c>
      <c r="G6457" s="77" t="s">
        <v>13674</v>
      </c>
      <c r="I6457"/>
      <c r="L6457" s="83"/>
    </row>
    <row r="6458" spans="1:12" x14ac:dyDescent="0.3">
      <c r="A6458" s="77" t="s">
        <v>13676</v>
      </c>
      <c r="B6458" s="77" t="s">
        <v>13677</v>
      </c>
      <c r="C6458" s="77" t="s">
        <v>702</v>
      </c>
      <c r="D6458" s="79"/>
      <c r="F6458" s="77" t="s">
        <v>702</v>
      </c>
      <c r="G6458" s="77" t="s">
        <v>13676</v>
      </c>
      <c r="I6458"/>
      <c r="L6458" s="83"/>
    </row>
    <row r="6459" spans="1:12" x14ac:dyDescent="0.3">
      <c r="A6459" s="77" t="s">
        <v>13678</v>
      </c>
      <c r="B6459" s="77" t="s">
        <v>13679</v>
      </c>
      <c r="C6459" s="77" t="s">
        <v>732</v>
      </c>
      <c r="D6459" s="79"/>
      <c r="F6459" s="77" t="s">
        <v>732</v>
      </c>
      <c r="G6459" s="77" t="s">
        <v>13678</v>
      </c>
      <c r="I6459"/>
      <c r="L6459" s="83"/>
    </row>
    <row r="6460" spans="1:12" x14ac:dyDescent="0.3">
      <c r="A6460" s="77" t="s">
        <v>13680</v>
      </c>
      <c r="B6460" s="77" t="s">
        <v>13681</v>
      </c>
      <c r="C6460" s="77" t="s">
        <v>767</v>
      </c>
      <c r="D6460" s="79"/>
      <c r="F6460" s="77" t="s">
        <v>767</v>
      </c>
      <c r="G6460" s="77" t="s">
        <v>13680</v>
      </c>
      <c r="I6460"/>
      <c r="L6460" s="83"/>
    </row>
    <row r="6461" spans="1:12" x14ac:dyDescent="0.3">
      <c r="A6461" s="77" t="s">
        <v>13682</v>
      </c>
      <c r="B6461" s="77" t="s">
        <v>13683</v>
      </c>
      <c r="C6461" s="77" t="s">
        <v>773</v>
      </c>
      <c r="D6461" s="79"/>
      <c r="F6461" s="77" t="s">
        <v>773</v>
      </c>
      <c r="G6461" s="77" t="s">
        <v>13682</v>
      </c>
      <c r="I6461"/>
      <c r="L6461" s="83"/>
    </row>
    <row r="6462" spans="1:12" x14ac:dyDescent="0.3">
      <c r="A6462" s="77" t="s">
        <v>13684</v>
      </c>
      <c r="B6462" s="77" t="s">
        <v>13685</v>
      </c>
      <c r="C6462" s="77" t="s">
        <v>868</v>
      </c>
      <c r="D6462" s="79"/>
      <c r="F6462" s="77" t="s">
        <v>868</v>
      </c>
      <c r="G6462" s="77" t="s">
        <v>13684</v>
      </c>
      <c r="I6462"/>
      <c r="L6462" s="83"/>
    </row>
    <row r="6463" spans="1:12" x14ac:dyDescent="0.3">
      <c r="A6463" s="77" t="s">
        <v>13686</v>
      </c>
      <c r="B6463" s="77" t="s">
        <v>13687</v>
      </c>
      <c r="C6463" s="77" t="s">
        <v>963</v>
      </c>
      <c r="D6463" s="79"/>
      <c r="F6463" s="77" t="s">
        <v>963</v>
      </c>
      <c r="G6463" s="77" t="s">
        <v>13686</v>
      </c>
      <c r="I6463"/>
      <c r="L6463" s="83"/>
    </row>
    <row r="6464" spans="1:12" x14ac:dyDescent="0.3">
      <c r="A6464" s="77" t="s">
        <v>13688</v>
      </c>
      <c r="B6464" s="77" t="s">
        <v>13689</v>
      </c>
      <c r="C6464" s="77" t="s">
        <v>940</v>
      </c>
      <c r="D6464" s="79"/>
      <c r="F6464" s="77" t="s">
        <v>940</v>
      </c>
      <c r="G6464" s="77" t="s">
        <v>13688</v>
      </c>
      <c r="I6464"/>
      <c r="L6464" s="83"/>
    </row>
    <row r="6465" spans="1:12" x14ac:dyDescent="0.3">
      <c r="A6465" s="77" t="s">
        <v>13690</v>
      </c>
      <c r="B6465" s="77" t="s">
        <v>13691</v>
      </c>
      <c r="C6465" s="77" t="s">
        <v>739</v>
      </c>
      <c r="D6465" s="79"/>
      <c r="F6465" s="77" t="s">
        <v>739</v>
      </c>
      <c r="G6465" s="77" t="s">
        <v>13690</v>
      </c>
      <c r="I6465"/>
      <c r="L6465" s="83"/>
    </row>
    <row r="6466" spans="1:12" x14ac:dyDescent="0.3">
      <c r="A6466" s="77" t="s">
        <v>13692</v>
      </c>
      <c r="B6466" s="77" t="s">
        <v>13693</v>
      </c>
      <c r="C6466" s="77" t="s">
        <v>950</v>
      </c>
      <c r="D6466" s="79"/>
      <c r="F6466" s="77" t="s">
        <v>950</v>
      </c>
      <c r="G6466" s="77" t="s">
        <v>13692</v>
      </c>
      <c r="I6466"/>
      <c r="L6466" s="83"/>
    </row>
    <row r="6467" spans="1:12" x14ac:dyDescent="0.3">
      <c r="A6467" s="77" t="s">
        <v>13694</v>
      </c>
      <c r="B6467" s="77" t="s">
        <v>13695</v>
      </c>
      <c r="C6467" s="77" t="s">
        <v>699</v>
      </c>
      <c r="D6467" s="79"/>
      <c r="F6467" s="77" t="s">
        <v>699</v>
      </c>
      <c r="G6467" s="77" t="s">
        <v>13694</v>
      </c>
      <c r="I6467"/>
      <c r="L6467" s="83"/>
    </row>
    <row r="6468" spans="1:12" x14ac:dyDescent="0.3">
      <c r="A6468" s="77" t="s">
        <v>13696</v>
      </c>
      <c r="B6468" s="77" t="s">
        <v>13697</v>
      </c>
      <c r="C6468" s="77" t="s">
        <v>714</v>
      </c>
      <c r="D6468" s="79"/>
      <c r="F6468" s="77" t="s">
        <v>714</v>
      </c>
      <c r="G6468" s="77" t="s">
        <v>13696</v>
      </c>
      <c r="I6468"/>
      <c r="L6468" s="83"/>
    </row>
    <row r="6469" spans="1:12" x14ac:dyDescent="0.3">
      <c r="A6469" s="77" t="s">
        <v>13698</v>
      </c>
      <c r="B6469" s="77" t="s">
        <v>13699</v>
      </c>
      <c r="C6469" s="77" t="s">
        <v>726</v>
      </c>
      <c r="D6469" s="79"/>
      <c r="F6469" s="77" t="s">
        <v>726</v>
      </c>
      <c r="G6469" s="77" t="s">
        <v>13698</v>
      </c>
      <c r="I6469"/>
      <c r="L6469" s="83"/>
    </row>
    <row r="6470" spans="1:12" x14ac:dyDescent="0.3">
      <c r="A6470" s="77" t="s">
        <v>13700</v>
      </c>
      <c r="B6470" s="77" t="s">
        <v>13701</v>
      </c>
      <c r="C6470" s="77" t="s">
        <v>876</v>
      </c>
      <c r="D6470" s="79"/>
      <c r="F6470" s="77" t="s">
        <v>876</v>
      </c>
      <c r="G6470" s="77" t="s">
        <v>13700</v>
      </c>
      <c r="I6470"/>
      <c r="L6470" s="83"/>
    </row>
    <row r="6471" spans="1:12" x14ac:dyDescent="0.3">
      <c r="A6471" s="77" t="s">
        <v>13702</v>
      </c>
      <c r="B6471" s="77" t="s">
        <v>13703</v>
      </c>
      <c r="C6471" s="77" t="s">
        <v>908</v>
      </c>
      <c r="D6471" s="79"/>
      <c r="F6471" s="77" t="s">
        <v>908</v>
      </c>
      <c r="G6471" s="77" t="s">
        <v>13702</v>
      </c>
      <c r="I6471"/>
      <c r="L6471" s="83"/>
    </row>
    <row r="6472" spans="1:12" x14ac:dyDescent="0.3">
      <c r="A6472" s="77" t="s">
        <v>13704</v>
      </c>
      <c r="B6472" s="77" t="s">
        <v>13705</v>
      </c>
      <c r="C6472" s="77" t="s">
        <v>719</v>
      </c>
      <c r="D6472" s="79"/>
      <c r="F6472" s="77" t="s">
        <v>719</v>
      </c>
      <c r="G6472" s="77" t="s">
        <v>13704</v>
      </c>
      <c r="I6472"/>
      <c r="L6472" s="83"/>
    </row>
    <row r="6473" spans="1:12" x14ac:dyDescent="0.3">
      <c r="A6473" s="77" t="s">
        <v>13706</v>
      </c>
      <c r="B6473" s="77" t="s">
        <v>13707</v>
      </c>
      <c r="C6473" s="77" t="s">
        <v>850</v>
      </c>
      <c r="D6473" s="79"/>
      <c r="F6473" s="77" t="s">
        <v>850</v>
      </c>
      <c r="G6473" s="77" t="s">
        <v>13706</v>
      </c>
      <c r="I6473"/>
      <c r="L6473" s="83"/>
    </row>
    <row r="6474" spans="1:12" x14ac:dyDescent="0.3">
      <c r="A6474" s="77" t="s">
        <v>13708</v>
      </c>
      <c r="B6474" s="77" t="s">
        <v>13709</v>
      </c>
      <c r="C6474" s="77" t="s">
        <v>674</v>
      </c>
      <c r="D6474" s="79"/>
      <c r="F6474" s="77" t="s">
        <v>674</v>
      </c>
      <c r="G6474" s="77" t="s">
        <v>13708</v>
      </c>
      <c r="I6474"/>
      <c r="L6474" s="83"/>
    </row>
    <row r="6475" spans="1:12" x14ac:dyDescent="0.3">
      <c r="A6475" s="77" t="s">
        <v>13710</v>
      </c>
      <c r="B6475" s="77" t="s">
        <v>13711</v>
      </c>
      <c r="C6475" s="77" t="s">
        <v>761</v>
      </c>
      <c r="D6475" s="79"/>
      <c r="F6475" s="77" t="s">
        <v>761</v>
      </c>
      <c r="G6475" s="77" t="s">
        <v>13710</v>
      </c>
      <c r="I6475"/>
      <c r="L6475" s="83"/>
    </row>
    <row r="6476" spans="1:12" x14ac:dyDescent="0.3">
      <c r="A6476" s="77" t="s">
        <v>13712</v>
      </c>
      <c r="B6476" s="77" t="s">
        <v>13713</v>
      </c>
      <c r="C6476" s="77" t="s">
        <v>699</v>
      </c>
      <c r="D6476" s="79"/>
      <c r="F6476" s="77" t="s">
        <v>699</v>
      </c>
      <c r="G6476" s="77" t="s">
        <v>13712</v>
      </c>
      <c r="I6476"/>
      <c r="L6476" s="83"/>
    </row>
    <row r="6477" spans="1:12" x14ac:dyDescent="0.3">
      <c r="A6477" s="77" t="s">
        <v>13714</v>
      </c>
      <c r="B6477" s="77" t="s">
        <v>13715</v>
      </c>
      <c r="C6477" s="77" t="s">
        <v>767</v>
      </c>
      <c r="D6477" s="79"/>
      <c r="F6477" s="77" t="s">
        <v>767</v>
      </c>
      <c r="G6477" s="77" t="s">
        <v>13714</v>
      </c>
      <c r="I6477"/>
      <c r="L6477" s="83"/>
    </row>
    <row r="6478" spans="1:12" x14ac:dyDescent="0.3">
      <c r="A6478" s="77" t="s">
        <v>13716</v>
      </c>
      <c r="B6478" s="77" t="s">
        <v>13717</v>
      </c>
      <c r="C6478" s="77" t="s">
        <v>767</v>
      </c>
      <c r="D6478" s="79"/>
      <c r="F6478" s="77" t="s">
        <v>767</v>
      </c>
      <c r="G6478" s="77" t="s">
        <v>13716</v>
      </c>
      <c r="I6478"/>
      <c r="L6478" s="83"/>
    </row>
    <row r="6479" spans="1:12" x14ac:dyDescent="0.3">
      <c r="A6479" s="77" t="s">
        <v>13718</v>
      </c>
      <c r="B6479" s="77" t="s">
        <v>13719</v>
      </c>
      <c r="C6479" s="77" t="s">
        <v>743</v>
      </c>
      <c r="D6479" s="79"/>
      <c r="F6479" s="77" t="s">
        <v>743</v>
      </c>
      <c r="G6479" s="77" t="s">
        <v>13718</v>
      </c>
      <c r="I6479"/>
      <c r="L6479" s="83"/>
    </row>
    <row r="6480" spans="1:12" x14ac:dyDescent="0.3">
      <c r="A6480" s="77" t="s">
        <v>13720</v>
      </c>
      <c r="B6480" s="77" t="s">
        <v>13721</v>
      </c>
      <c r="C6480" s="77" t="s">
        <v>719</v>
      </c>
      <c r="D6480" s="79"/>
      <c r="F6480" s="77" t="s">
        <v>719</v>
      </c>
      <c r="G6480" s="77" t="s">
        <v>13720</v>
      </c>
      <c r="I6480"/>
      <c r="L6480" s="83"/>
    </row>
    <row r="6481" spans="1:12" x14ac:dyDescent="0.3">
      <c r="A6481" s="77" t="s">
        <v>13722</v>
      </c>
      <c r="B6481" s="77" t="s">
        <v>13723</v>
      </c>
      <c r="C6481" s="77" t="s">
        <v>682</v>
      </c>
      <c r="D6481" s="79"/>
      <c r="F6481" s="77" t="s">
        <v>682</v>
      </c>
      <c r="G6481" s="77" t="s">
        <v>13722</v>
      </c>
      <c r="I6481"/>
      <c r="L6481" s="83"/>
    </row>
    <row r="6482" spans="1:12" x14ac:dyDescent="0.3">
      <c r="A6482" s="77" t="s">
        <v>13724</v>
      </c>
      <c r="B6482" s="77" t="s">
        <v>13725</v>
      </c>
      <c r="C6482" s="77" t="s">
        <v>715</v>
      </c>
      <c r="D6482" s="79"/>
      <c r="F6482" s="77" t="s">
        <v>715</v>
      </c>
      <c r="G6482" s="77" t="s">
        <v>13724</v>
      </c>
      <c r="I6482"/>
      <c r="L6482" s="83"/>
    </row>
    <row r="6483" spans="1:12" x14ac:dyDescent="0.3">
      <c r="A6483" s="77" t="s">
        <v>13726</v>
      </c>
      <c r="B6483" s="77" t="s">
        <v>13727</v>
      </c>
      <c r="C6483" s="77" t="s">
        <v>682</v>
      </c>
      <c r="D6483" s="79"/>
      <c r="F6483" s="77" t="s">
        <v>682</v>
      </c>
      <c r="G6483" s="77" t="s">
        <v>13726</v>
      </c>
      <c r="I6483"/>
      <c r="L6483" s="83"/>
    </row>
    <row r="6484" spans="1:12" x14ac:dyDescent="0.3">
      <c r="A6484" s="77" t="s">
        <v>13728</v>
      </c>
      <c r="B6484" s="77" t="s">
        <v>13729</v>
      </c>
      <c r="C6484" s="77" t="s">
        <v>733</v>
      </c>
      <c r="D6484" s="79"/>
      <c r="F6484" s="77" t="s">
        <v>733</v>
      </c>
      <c r="G6484" s="77" t="s">
        <v>13728</v>
      </c>
      <c r="I6484"/>
      <c r="L6484" s="83"/>
    </row>
    <row r="6485" spans="1:12" x14ac:dyDescent="0.3">
      <c r="A6485" s="77" t="s">
        <v>13730</v>
      </c>
      <c r="B6485" s="77" t="s">
        <v>13731</v>
      </c>
      <c r="C6485" s="77" t="s">
        <v>885</v>
      </c>
      <c r="D6485" s="79"/>
      <c r="F6485" s="77" t="s">
        <v>885</v>
      </c>
      <c r="G6485" s="77" t="s">
        <v>13730</v>
      </c>
      <c r="I6485"/>
      <c r="L6485" s="83"/>
    </row>
    <row r="6486" spans="1:12" x14ac:dyDescent="0.3">
      <c r="A6486" s="77" t="s">
        <v>13732</v>
      </c>
      <c r="B6486" s="77" t="s">
        <v>13733</v>
      </c>
      <c r="C6486" s="77" t="s">
        <v>782</v>
      </c>
      <c r="D6486" s="79"/>
      <c r="F6486" s="77" t="s">
        <v>782</v>
      </c>
      <c r="G6486" s="77" t="s">
        <v>13732</v>
      </c>
      <c r="I6486"/>
      <c r="L6486" s="83"/>
    </row>
    <row r="6487" spans="1:12" x14ac:dyDescent="0.3">
      <c r="A6487" s="77" t="s">
        <v>13734</v>
      </c>
      <c r="B6487" s="77" t="s">
        <v>13735</v>
      </c>
      <c r="C6487" s="77" t="s">
        <v>729</v>
      </c>
      <c r="D6487" s="79"/>
      <c r="F6487" s="77" t="s">
        <v>729</v>
      </c>
      <c r="G6487" s="77" t="s">
        <v>13734</v>
      </c>
      <c r="I6487"/>
      <c r="L6487" s="83"/>
    </row>
    <row r="6488" spans="1:12" x14ac:dyDescent="0.3">
      <c r="A6488" s="77" t="s">
        <v>13736</v>
      </c>
      <c r="B6488" s="77" t="s">
        <v>13737</v>
      </c>
      <c r="C6488" s="77" t="s">
        <v>702</v>
      </c>
      <c r="D6488" s="79"/>
      <c r="F6488" s="77" t="s">
        <v>702</v>
      </c>
      <c r="G6488" s="77" t="s">
        <v>13736</v>
      </c>
      <c r="I6488"/>
      <c r="L6488" s="83"/>
    </row>
    <row r="6489" spans="1:12" x14ac:dyDescent="0.3">
      <c r="A6489" s="77" t="s">
        <v>13738</v>
      </c>
      <c r="B6489" s="77" t="s">
        <v>13739</v>
      </c>
      <c r="C6489" s="77" t="s">
        <v>736</v>
      </c>
      <c r="D6489" s="79"/>
      <c r="F6489" s="77" t="s">
        <v>736</v>
      </c>
      <c r="G6489" s="77" t="s">
        <v>13738</v>
      </c>
      <c r="I6489"/>
      <c r="L6489" s="83"/>
    </row>
    <row r="6490" spans="1:12" x14ac:dyDescent="0.3">
      <c r="A6490" s="77" t="s">
        <v>13740</v>
      </c>
      <c r="B6490" s="77" t="s">
        <v>13741</v>
      </c>
      <c r="C6490" s="77" t="s">
        <v>850</v>
      </c>
      <c r="D6490" s="79"/>
      <c r="F6490" s="77" t="s">
        <v>850</v>
      </c>
      <c r="G6490" s="77" t="s">
        <v>13740</v>
      </c>
      <c r="I6490"/>
      <c r="L6490" s="83"/>
    </row>
    <row r="6491" spans="1:12" x14ac:dyDescent="0.3">
      <c r="A6491" s="77" t="s">
        <v>13742</v>
      </c>
      <c r="B6491" s="77" t="s">
        <v>13743</v>
      </c>
      <c r="C6491" s="77" t="s">
        <v>707</v>
      </c>
      <c r="D6491" s="79"/>
      <c r="F6491" s="77" t="s">
        <v>707</v>
      </c>
      <c r="G6491" s="77" t="s">
        <v>13742</v>
      </c>
      <c r="I6491"/>
      <c r="L6491" s="83"/>
    </row>
    <row r="6492" spans="1:12" x14ac:dyDescent="0.3">
      <c r="A6492" s="77" t="s">
        <v>13744</v>
      </c>
      <c r="B6492" s="77" t="s">
        <v>13745</v>
      </c>
      <c r="C6492" s="77" t="s">
        <v>710</v>
      </c>
      <c r="D6492" s="79"/>
      <c r="F6492" s="77" t="s">
        <v>710</v>
      </c>
      <c r="G6492" s="77" t="s">
        <v>13744</v>
      </c>
      <c r="I6492"/>
      <c r="L6492" s="83"/>
    </row>
    <row r="6493" spans="1:12" x14ac:dyDescent="0.3">
      <c r="A6493" s="77" t="s">
        <v>13746</v>
      </c>
      <c r="B6493" s="77" t="s">
        <v>13747</v>
      </c>
      <c r="C6493" s="77" t="s">
        <v>675</v>
      </c>
      <c r="D6493" s="79"/>
      <c r="F6493" s="77" t="s">
        <v>675</v>
      </c>
      <c r="G6493" s="77" t="s">
        <v>13746</v>
      </c>
      <c r="I6493"/>
      <c r="L6493" s="83"/>
    </row>
    <row r="6494" spans="1:12" x14ac:dyDescent="0.3">
      <c r="A6494" s="77" t="s">
        <v>13748</v>
      </c>
      <c r="B6494" s="77" t="s">
        <v>13749</v>
      </c>
      <c r="C6494" s="77" t="s">
        <v>695</v>
      </c>
      <c r="D6494" s="79"/>
      <c r="F6494" s="77" t="s">
        <v>695</v>
      </c>
      <c r="G6494" s="77" t="s">
        <v>13748</v>
      </c>
      <c r="I6494"/>
      <c r="L6494" s="83"/>
    </row>
    <row r="6495" spans="1:12" x14ac:dyDescent="0.3">
      <c r="A6495" s="77" t="s">
        <v>13750</v>
      </c>
      <c r="B6495" s="77" t="s">
        <v>13751</v>
      </c>
      <c r="C6495" s="77" t="s">
        <v>707</v>
      </c>
      <c r="D6495" s="79"/>
      <c r="F6495" s="77" t="s">
        <v>707</v>
      </c>
      <c r="G6495" s="77" t="s">
        <v>13750</v>
      </c>
      <c r="I6495"/>
      <c r="L6495" s="83"/>
    </row>
    <row r="6496" spans="1:12" x14ac:dyDescent="0.3">
      <c r="A6496" s="77" t="s">
        <v>13752</v>
      </c>
      <c r="B6496" s="77" t="s">
        <v>13753</v>
      </c>
      <c r="C6496" s="77" t="s">
        <v>797</v>
      </c>
      <c r="D6496" s="79"/>
      <c r="F6496" s="77" t="s">
        <v>797</v>
      </c>
      <c r="G6496" s="77" t="s">
        <v>13752</v>
      </c>
      <c r="I6496"/>
      <c r="L6496" s="83"/>
    </row>
    <row r="6497" spans="1:12" x14ac:dyDescent="0.3">
      <c r="A6497" s="77" t="s">
        <v>13754</v>
      </c>
      <c r="B6497" s="77" t="s">
        <v>13755</v>
      </c>
      <c r="C6497" s="77" t="s">
        <v>809</v>
      </c>
      <c r="D6497" s="79"/>
      <c r="F6497" s="77" t="s">
        <v>809</v>
      </c>
      <c r="G6497" s="77" t="s">
        <v>13754</v>
      </c>
      <c r="I6497"/>
      <c r="L6497" s="83"/>
    </row>
    <row r="6498" spans="1:12" x14ac:dyDescent="0.3">
      <c r="A6498" s="77" t="s">
        <v>13756</v>
      </c>
      <c r="B6498" s="77" t="s">
        <v>13757</v>
      </c>
      <c r="C6498" s="77" t="s">
        <v>783</v>
      </c>
      <c r="D6498" s="79"/>
      <c r="F6498" s="77" t="s">
        <v>783</v>
      </c>
      <c r="G6498" s="77" t="s">
        <v>13756</v>
      </c>
      <c r="I6498"/>
      <c r="L6498" s="83"/>
    </row>
    <row r="6499" spans="1:12" x14ac:dyDescent="0.3">
      <c r="A6499" s="77" t="s">
        <v>13758</v>
      </c>
      <c r="B6499" s="77" t="s">
        <v>13759</v>
      </c>
      <c r="C6499" s="77" t="s">
        <v>809</v>
      </c>
      <c r="D6499" s="79"/>
      <c r="F6499" s="77" t="s">
        <v>809</v>
      </c>
      <c r="G6499" s="77" t="s">
        <v>13758</v>
      </c>
      <c r="I6499"/>
      <c r="L6499" s="83"/>
    </row>
    <row r="6500" spans="1:12" x14ac:dyDescent="0.3">
      <c r="A6500" s="77" t="s">
        <v>13760</v>
      </c>
      <c r="B6500" s="77" t="s">
        <v>13761</v>
      </c>
      <c r="C6500" s="77" t="s">
        <v>767</v>
      </c>
      <c r="D6500" s="79"/>
      <c r="F6500" s="77" t="s">
        <v>767</v>
      </c>
      <c r="G6500" s="77" t="s">
        <v>13760</v>
      </c>
      <c r="I6500"/>
      <c r="L6500" s="83"/>
    </row>
    <row r="6501" spans="1:12" x14ac:dyDescent="0.3">
      <c r="A6501" s="77" t="s">
        <v>13762</v>
      </c>
      <c r="B6501" s="77" t="s">
        <v>13763</v>
      </c>
      <c r="C6501" s="77" t="s">
        <v>925</v>
      </c>
      <c r="D6501" s="79"/>
      <c r="F6501" s="77" t="s">
        <v>925</v>
      </c>
      <c r="G6501" s="77" t="s">
        <v>13762</v>
      </c>
      <c r="I6501"/>
      <c r="L6501" s="83"/>
    </row>
    <row r="6502" spans="1:12" x14ac:dyDescent="0.3">
      <c r="A6502" s="77" t="s">
        <v>13764</v>
      </c>
      <c r="B6502" s="77" t="s">
        <v>13765</v>
      </c>
      <c r="C6502" s="77" t="s">
        <v>732</v>
      </c>
      <c r="D6502" s="79"/>
      <c r="F6502" s="77" t="s">
        <v>732</v>
      </c>
      <c r="G6502" s="77" t="s">
        <v>13764</v>
      </c>
      <c r="I6502"/>
      <c r="L6502" s="83"/>
    </row>
    <row r="6503" spans="1:12" x14ac:dyDescent="0.3">
      <c r="A6503" s="77" t="s">
        <v>13766</v>
      </c>
      <c r="B6503" s="77" t="s">
        <v>13767</v>
      </c>
      <c r="C6503" s="77" t="s">
        <v>767</v>
      </c>
      <c r="D6503" s="79"/>
      <c r="F6503" s="77" t="s">
        <v>767</v>
      </c>
      <c r="G6503" s="77" t="s">
        <v>13766</v>
      </c>
      <c r="I6503"/>
      <c r="L6503" s="83"/>
    </row>
    <row r="6504" spans="1:12" x14ac:dyDescent="0.3">
      <c r="A6504" s="77" t="s">
        <v>13768</v>
      </c>
      <c r="B6504" s="77" t="s">
        <v>13769</v>
      </c>
      <c r="C6504" s="77" t="s">
        <v>800</v>
      </c>
      <c r="D6504" s="79"/>
      <c r="F6504" s="77" t="s">
        <v>800</v>
      </c>
      <c r="G6504" s="77" t="s">
        <v>13768</v>
      </c>
      <c r="I6504"/>
      <c r="L6504" s="83"/>
    </row>
    <row r="6505" spans="1:12" x14ac:dyDescent="0.3">
      <c r="A6505" s="77" t="s">
        <v>13770</v>
      </c>
      <c r="B6505" s="77" t="s">
        <v>13771</v>
      </c>
      <c r="C6505" s="77" t="s">
        <v>739</v>
      </c>
      <c r="D6505" s="79"/>
      <c r="F6505" s="77" t="s">
        <v>739</v>
      </c>
      <c r="G6505" s="77" t="s">
        <v>13770</v>
      </c>
      <c r="I6505"/>
      <c r="L6505" s="83"/>
    </row>
    <row r="6506" spans="1:12" x14ac:dyDescent="0.3">
      <c r="A6506" s="77" t="s">
        <v>13772</v>
      </c>
      <c r="B6506" s="77" t="s">
        <v>13773</v>
      </c>
      <c r="C6506" s="77" t="s">
        <v>950</v>
      </c>
      <c r="D6506" s="79"/>
      <c r="F6506" s="77" t="s">
        <v>950</v>
      </c>
      <c r="G6506" s="77" t="s">
        <v>13772</v>
      </c>
      <c r="I6506"/>
      <c r="L6506" s="83"/>
    </row>
    <row r="6507" spans="1:12" x14ac:dyDescent="0.3">
      <c r="A6507" s="77" t="s">
        <v>13774</v>
      </c>
      <c r="B6507" s="77" t="s">
        <v>13775</v>
      </c>
      <c r="C6507" s="77" t="s">
        <v>715</v>
      </c>
      <c r="D6507" s="79"/>
      <c r="F6507" s="77" t="s">
        <v>715</v>
      </c>
      <c r="G6507" s="77" t="s">
        <v>13774</v>
      </c>
      <c r="I6507"/>
      <c r="L6507" s="83"/>
    </row>
    <row r="6508" spans="1:12" x14ac:dyDescent="0.3">
      <c r="A6508" s="77" t="s">
        <v>13776</v>
      </c>
      <c r="B6508" s="77" t="s">
        <v>13777</v>
      </c>
      <c r="C6508" s="77" t="s">
        <v>846</v>
      </c>
      <c r="D6508" s="79"/>
      <c r="F6508" s="77" t="s">
        <v>846</v>
      </c>
      <c r="G6508" s="77" t="s">
        <v>13776</v>
      </c>
      <c r="I6508"/>
      <c r="L6508" s="83"/>
    </row>
    <row r="6509" spans="1:12" x14ac:dyDescent="0.3">
      <c r="A6509" s="77" t="s">
        <v>13778</v>
      </c>
      <c r="B6509" s="77" t="s">
        <v>13779</v>
      </c>
      <c r="C6509" s="77" t="s">
        <v>953</v>
      </c>
      <c r="D6509" s="79"/>
      <c r="F6509" s="77" t="s">
        <v>953</v>
      </c>
      <c r="G6509" s="77" t="s">
        <v>13778</v>
      </c>
      <c r="I6509"/>
      <c r="L6509" s="83"/>
    </row>
    <row r="6510" spans="1:12" x14ac:dyDescent="0.3">
      <c r="A6510" s="77" t="s">
        <v>13780</v>
      </c>
      <c r="B6510" s="77" t="s">
        <v>13781</v>
      </c>
      <c r="C6510" s="77" t="s">
        <v>836</v>
      </c>
      <c r="D6510" s="79"/>
      <c r="F6510" s="77" t="s">
        <v>836</v>
      </c>
      <c r="G6510" s="77" t="s">
        <v>13780</v>
      </c>
      <c r="I6510"/>
      <c r="L6510" s="83"/>
    </row>
    <row r="6511" spans="1:12" x14ac:dyDescent="0.3">
      <c r="A6511" s="77" t="s">
        <v>13782</v>
      </c>
      <c r="B6511" s="77" t="s">
        <v>13783</v>
      </c>
      <c r="C6511" s="77" t="s">
        <v>761</v>
      </c>
      <c r="D6511" s="79"/>
      <c r="F6511" s="77" t="s">
        <v>761</v>
      </c>
      <c r="G6511" s="77" t="s">
        <v>13782</v>
      </c>
      <c r="I6511"/>
      <c r="L6511" s="83"/>
    </row>
    <row r="6512" spans="1:12" x14ac:dyDescent="0.3">
      <c r="A6512" s="77" t="s">
        <v>13784</v>
      </c>
      <c r="B6512" s="77" t="s">
        <v>13785</v>
      </c>
      <c r="C6512" s="77" t="s">
        <v>836</v>
      </c>
      <c r="D6512" s="79"/>
      <c r="F6512" s="77" t="s">
        <v>836</v>
      </c>
      <c r="G6512" s="77" t="s">
        <v>13784</v>
      </c>
      <c r="I6512"/>
      <c r="L6512" s="83"/>
    </row>
    <row r="6513" spans="1:12" x14ac:dyDescent="0.3">
      <c r="A6513" s="77" t="s">
        <v>13786</v>
      </c>
      <c r="B6513" s="77" t="s">
        <v>13787</v>
      </c>
      <c r="C6513" s="77" t="s">
        <v>722</v>
      </c>
      <c r="D6513" s="79"/>
      <c r="F6513" s="77" t="s">
        <v>722</v>
      </c>
      <c r="G6513" s="77" t="s">
        <v>13786</v>
      </c>
      <c r="I6513"/>
      <c r="L6513" s="83"/>
    </row>
    <row r="6514" spans="1:12" x14ac:dyDescent="0.3">
      <c r="A6514" s="77" t="s">
        <v>13788</v>
      </c>
      <c r="B6514" s="77" t="s">
        <v>13789</v>
      </c>
      <c r="C6514" s="77" t="s">
        <v>849</v>
      </c>
      <c r="D6514" s="79"/>
      <c r="F6514" s="77" t="s">
        <v>849</v>
      </c>
      <c r="G6514" s="77" t="s">
        <v>13788</v>
      </c>
      <c r="I6514"/>
      <c r="L6514" s="83"/>
    </row>
    <row r="6515" spans="1:12" x14ac:dyDescent="0.3">
      <c r="A6515" s="77" t="s">
        <v>13790</v>
      </c>
      <c r="B6515" s="77" t="s">
        <v>13791</v>
      </c>
      <c r="C6515" s="77" t="s">
        <v>666</v>
      </c>
      <c r="D6515" s="79"/>
      <c r="F6515" s="77" t="s">
        <v>666</v>
      </c>
      <c r="G6515" s="77" t="s">
        <v>13790</v>
      </c>
      <c r="I6515"/>
      <c r="L6515" s="83"/>
    </row>
    <row r="6516" spans="1:12" x14ac:dyDescent="0.3">
      <c r="A6516" s="77" t="s">
        <v>13792</v>
      </c>
      <c r="B6516" s="77" t="s">
        <v>13793</v>
      </c>
      <c r="C6516" s="77" t="s">
        <v>761</v>
      </c>
      <c r="D6516" s="79"/>
      <c r="F6516" s="77" t="s">
        <v>761</v>
      </c>
      <c r="G6516" s="77" t="s">
        <v>13792</v>
      </c>
      <c r="I6516"/>
      <c r="L6516" s="83"/>
    </row>
    <row r="6517" spans="1:12" x14ac:dyDescent="0.3">
      <c r="A6517" s="77" t="s">
        <v>13794</v>
      </c>
      <c r="B6517" s="77" t="s">
        <v>13795</v>
      </c>
      <c r="C6517" s="77" t="s">
        <v>782</v>
      </c>
      <c r="D6517" s="79"/>
      <c r="F6517" s="77" t="s">
        <v>782</v>
      </c>
      <c r="G6517" s="77" t="s">
        <v>13794</v>
      </c>
      <c r="I6517"/>
      <c r="L6517" s="83"/>
    </row>
    <row r="6518" spans="1:12" x14ac:dyDescent="0.3">
      <c r="A6518" s="77" t="s">
        <v>13796</v>
      </c>
      <c r="B6518" s="77" t="s">
        <v>13797</v>
      </c>
      <c r="C6518" s="77" t="s">
        <v>743</v>
      </c>
      <c r="D6518" s="79"/>
      <c r="F6518" s="77" t="s">
        <v>743</v>
      </c>
      <c r="G6518" s="77" t="s">
        <v>13796</v>
      </c>
      <c r="I6518"/>
      <c r="L6518" s="83"/>
    </row>
    <row r="6519" spans="1:12" x14ac:dyDescent="0.3">
      <c r="A6519" s="77" t="s">
        <v>13798</v>
      </c>
      <c r="B6519" s="77" t="s">
        <v>13799</v>
      </c>
      <c r="C6519" s="77" t="s">
        <v>850</v>
      </c>
      <c r="D6519" s="79"/>
      <c r="F6519" s="77" t="s">
        <v>850</v>
      </c>
      <c r="G6519" s="77" t="s">
        <v>13798</v>
      </c>
      <c r="I6519"/>
      <c r="L6519" s="83"/>
    </row>
    <row r="6520" spans="1:12" x14ac:dyDescent="0.3">
      <c r="A6520" s="77" t="s">
        <v>13800</v>
      </c>
      <c r="B6520" s="77" t="s">
        <v>13801</v>
      </c>
      <c r="C6520" s="77" t="s">
        <v>908</v>
      </c>
      <c r="D6520" s="79"/>
      <c r="F6520" s="77" t="s">
        <v>908</v>
      </c>
      <c r="G6520" s="77" t="s">
        <v>13800</v>
      </c>
      <c r="I6520"/>
      <c r="L6520" s="83"/>
    </row>
    <row r="6521" spans="1:12" x14ac:dyDescent="0.3">
      <c r="A6521" s="77" t="s">
        <v>13802</v>
      </c>
      <c r="B6521" s="77" t="s">
        <v>13803</v>
      </c>
      <c r="C6521" s="77" t="s">
        <v>868</v>
      </c>
      <c r="D6521" s="79"/>
      <c r="F6521" s="77" t="s">
        <v>868</v>
      </c>
      <c r="G6521" s="77" t="s">
        <v>13802</v>
      </c>
      <c r="I6521"/>
      <c r="L6521" s="83"/>
    </row>
    <row r="6522" spans="1:12" x14ac:dyDescent="0.3">
      <c r="A6522" s="77" t="s">
        <v>13804</v>
      </c>
      <c r="B6522" s="77" t="s">
        <v>13805</v>
      </c>
      <c r="C6522" s="77" t="s">
        <v>726</v>
      </c>
      <c r="D6522" s="79"/>
      <c r="F6522" s="77" t="s">
        <v>726</v>
      </c>
      <c r="G6522" s="77" t="s">
        <v>13804</v>
      </c>
      <c r="I6522"/>
      <c r="L6522" s="83"/>
    </row>
    <row r="6523" spans="1:12" x14ac:dyDescent="0.3">
      <c r="A6523" s="77" t="s">
        <v>13806</v>
      </c>
      <c r="B6523" s="77" t="s">
        <v>13807</v>
      </c>
      <c r="C6523" s="77" t="s">
        <v>666</v>
      </c>
      <c r="D6523" s="79"/>
      <c r="F6523" s="77" t="s">
        <v>666</v>
      </c>
      <c r="G6523" s="77" t="s">
        <v>13806</v>
      </c>
      <c r="I6523"/>
      <c r="L6523" s="83"/>
    </row>
    <row r="6524" spans="1:12" x14ac:dyDescent="0.3">
      <c r="A6524" s="77" t="s">
        <v>13808</v>
      </c>
      <c r="B6524" s="77" t="s">
        <v>13809</v>
      </c>
      <c r="C6524" s="77" t="s">
        <v>687</v>
      </c>
      <c r="D6524" s="79"/>
      <c r="F6524" s="77" t="s">
        <v>687</v>
      </c>
      <c r="G6524" s="77" t="s">
        <v>13808</v>
      </c>
      <c r="I6524"/>
      <c r="L6524" s="83"/>
    </row>
    <row r="6525" spans="1:12" x14ac:dyDescent="0.3">
      <c r="A6525" s="77" t="s">
        <v>13810</v>
      </c>
      <c r="B6525" s="77" t="s">
        <v>13811</v>
      </c>
      <c r="C6525" s="77" t="s">
        <v>840</v>
      </c>
      <c r="D6525" s="79"/>
      <c r="F6525" s="77" t="s">
        <v>840</v>
      </c>
      <c r="G6525" s="77" t="s">
        <v>13810</v>
      </c>
      <c r="I6525"/>
      <c r="L6525" s="83"/>
    </row>
    <row r="6526" spans="1:12" x14ac:dyDescent="0.3">
      <c r="A6526" s="77" t="s">
        <v>13812</v>
      </c>
      <c r="B6526" s="77" t="s">
        <v>13813</v>
      </c>
      <c r="C6526" s="77" t="s">
        <v>903</v>
      </c>
      <c r="D6526" s="79"/>
      <c r="F6526" s="77" t="s">
        <v>903</v>
      </c>
      <c r="G6526" s="77" t="s">
        <v>13812</v>
      </c>
      <c r="I6526"/>
      <c r="L6526" s="83"/>
    </row>
    <row r="6527" spans="1:12" x14ac:dyDescent="0.3">
      <c r="A6527" s="77" t="s">
        <v>13814</v>
      </c>
      <c r="B6527" s="77" t="s">
        <v>13815</v>
      </c>
      <c r="C6527" s="77" t="s">
        <v>953</v>
      </c>
      <c r="D6527" s="79"/>
      <c r="F6527" s="77" t="s">
        <v>953</v>
      </c>
      <c r="G6527" s="77" t="s">
        <v>13814</v>
      </c>
      <c r="I6527"/>
      <c r="L6527" s="83"/>
    </row>
    <row r="6528" spans="1:12" x14ac:dyDescent="0.3">
      <c r="A6528" s="77" t="s">
        <v>13816</v>
      </c>
      <c r="B6528" s="77" t="s">
        <v>13817</v>
      </c>
      <c r="C6528" s="77" t="s">
        <v>740</v>
      </c>
      <c r="D6528" s="79"/>
      <c r="F6528" s="77" t="s">
        <v>740</v>
      </c>
      <c r="G6528" s="77" t="s">
        <v>13816</v>
      </c>
      <c r="I6528"/>
      <c r="L6528" s="83"/>
    </row>
    <row r="6529" spans="1:12" x14ac:dyDescent="0.3">
      <c r="A6529" s="77" t="s">
        <v>13818</v>
      </c>
      <c r="B6529" s="77" t="s">
        <v>13819</v>
      </c>
      <c r="C6529" s="77" t="s">
        <v>868</v>
      </c>
      <c r="D6529" s="79"/>
      <c r="F6529" s="77" t="s">
        <v>868</v>
      </c>
      <c r="G6529" s="77" t="s">
        <v>13818</v>
      </c>
      <c r="I6529"/>
      <c r="L6529" s="83"/>
    </row>
    <row r="6530" spans="1:12" x14ac:dyDescent="0.3">
      <c r="A6530" s="77" t="s">
        <v>13820</v>
      </c>
      <c r="B6530" s="77" t="s">
        <v>13821</v>
      </c>
      <c r="C6530" s="77" t="s">
        <v>833</v>
      </c>
      <c r="D6530" s="79"/>
      <c r="F6530" s="77" t="s">
        <v>833</v>
      </c>
      <c r="G6530" s="77" t="s">
        <v>13820</v>
      </c>
      <c r="I6530"/>
      <c r="L6530" s="83"/>
    </row>
    <row r="6531" spans="1:12" x14ac:dyDescent="0.3">
      <c r="A6531" s="77" t="s">
        <v>13822</v>
      </c>
      <c r="B6531" s="77" t="s">
        <v>13823</v>
      </c>
      <c r="C6531" s="77" t="s">
        <v>743</v>
      </c>
      <c r="D6531" s="79"/>
      <c r="F6531" s="77" t="s">
        <v>743</v>
      </c>
      <c r="G6531" s="77" t="s">
        <v>13822</v>
      </c>
      <c r="I6531"/>
      <c r="L6531" s="83"/>
    </row>
    <row r="6532" spans="1:12" x14ac:dyDescent="0.3">
      <c r="A6532" s="77" t="s">
        <v>13824</v>
      </c>
      <c r="B6532" s="77" t="s">
        <v>13825</v>
      </c>
      <c r="C6532" s="77" t="s">
        <v>699</v>
      </c>
      <c r="D6532" s="79"/>
      <c r="F6532" s="77" t="s">
        <v>699</v>
      </c>
      <c r="G6532" s="77" t="s">
        <v>13824</v>
      </c>
      <c r="I6532"/>
      <c r="L6532" s="83"/>
    </row>
    <row r="6533" spans="1:12" x14ac:dyDescent="0.3">
      <c r="A6533" s="77" t="s">
        <v>13826</v>
      </c>
      <c r="B6533" s="77" t="s">
        <v>13827</v>
      </c>
      <c r="C6533" s="77" t="s">
        <v>743</v>
      </c>
      <c r="D6533" s="79"/>
      <c r="F6533" s="77" t="s">
        <v>743</v>
      </c>
      <c r="G6533" s="77" t="s">
        <v>13826</v>
      </c>
      <c r="I6533"/>
      <c r="L6533" s="83"/>
    </row>
    <row r="6534" spans="1:12" x14ac:dyDescent="0.3">
      <c r="A6534" s="77" t="s">
        <v>13828</v>
      </c>
      <c r="B6534" s="77" t="s">
        <v>13829</v>
      </c>
      <c r="C6534" s="77" t="s">
        <v>846</v>
      </c>
      <c r="D6534" s="79"/>
      <c r="F6534" s="77" t="s">
        <v>846</v>
      </c>
      <c r="G6534" s="77" t="s">
        <v>13828</v>
      </c>
      <c r="I6534"/>
      <c r="L6534" s="83"/>
    </row>
    <row r="6535" spans="1:12" x14ac:dyDescent="0.3">
      <c r="A6535" s="77" t="s">
        <v>13830</v>
      </c>
      <c r="B6535" s="77" t="s">
        <v>13831</v>
      </c>
      <c r="C6535" s="77" t="s">
        <v>833</v>
      </c>
      <c r="D6535" s="79"/>
      <c r="F6535" s="77" t="s">
        <v>833</v>
      </c>
      <c r="G6535" s="77" t="s">
        <v>13830</v>
      </c>
      <c r="I6535"/>
      <c r="L6535" s="83"/>
    </row>
    <row r="6536" spans="1:12" x14ac:dyDescent="0.3">
      <c r="A6536" s="77" t="s">
        <v>13832</v>
      </c>
      <c r="B6536" s="77" t="s">
        <v>13833</v>
      </c>
      <c r="C6536" s="77" t="s">
        <v>678</v>
      </c>
      <c r="D6536" s="79"/>
      <c r="F6536" s="77" t="s">
        <v>678</v>
      </c>
      <c r="G6536" s="77" t="s">
        <v>13832</v>
      </c>
      <c r="I6536"/>
      <c r="L6536" s="83"/>
    </row>
    <row r="6537" spans="1:12" x14ac:dyDescent="0.3">
      <c r="A6537" s="77" t="s">
        <v>13834</v>
      </c>
      <c r="B6537" s="77" t="s">
        <v>13835</v>
      </c>
      <c r="C6537" s="77" t="s">
        <v>882</v>
      </c>
      <c r="D6537" s="79"/>
      <c r="F6537" s="77" t="s">
        <v>882</v>
      </c>
      <c r="G6537" s="77" t="s">
        <v>13834</v>
      </c>
      <c r="I6537"/>
      <c r="L6537" s="83"/>
    </row>
    <row r="6538" spans="1:12" x14ac:dyDescent="0.3">
      <c r="A6538" s="77" t="s">
        <v>13836</v>
      </c>
      <c r="B6538" s="77" t="s">
        <v>13837</v>
      </c>
      <c r="C6538" s="77" t="s">
        <v>868</v>
      </c>
      <c r="D6538" s="79"/>
      <c r="F6538" s="77" t="s">
        <v>868</v>
      </c>
      <c r="G6538" s="77" t="s">
        <v>13836</v>
      </c>
      <c r="I6538"/>
      <c r="L6538" s="83"/>
    </row>
    <row r="6539" spans="1:12" x14ac:dyDescent="0.3">
      <c r="A6539" s="77" t="s">
        <v>13838</v>
      </c>
      <c r="B6539" s="77" t="s">
        <v>13839</v>
      </c>
      <c r="C6539" s="77" t="s">
        <v>846</v>
      </c>
      <c r="D6539" s="79"/>
      <c r="F6539" s="77" t="s">
        <v>846</v>
      </c>
      <c r="G6539" s="77" t="s">
        <v>13838</v>
      </c>
      <c r="I6539"/>
      <c r="L6539" s="83"/>
    </row>
    <row r="6540" spans="1:12" x14ac:dyDescent="0.3">
      <c r="A6540" s="77" t="s">
        <v>13840</v>
      </c>
      <c r="B6540" s="77" t="s">
        <v>13841</v>
      </c>
      <c r="C6540" s="77" t="s">
        <v>670</v>
      </c>
      <c r="D6540" s="79"/>
      <c r="F6540" s="77" t="s">
        <v>670</v>
      </c>
      <c r="G6540" s="77" t="s">
        <v>13840</v>
      </c>
      <c r="I6540"/>
      <c r="L6540" s="83"/>
    </row>
    <row r="6541" spans="1:12" x14ac:dyDescent="0.3">
      <c r="A6541" s="77" t="s">
        <v>13842</v>
      </c>
      <c r="B6541" s="77" t="s">
        <v>13843</v>
      </c>
      <c r="C6541" s="77" t="s">
        <v>820</v>
      </c>
      <c r="D6541" s="79"/>
      <c r="F6541" s="77" t="s">
        <v>820</v>
      </c>
      <c r="G6541" s="77" t="s">
        <v>13842</v>
      </c>
      <c r="I6541"/>
      <c r="L6541" s="83"/>
    </row>
    <row r="6542" spans="1:12" x14ac:dyDescent="0.3">
      <c r="A6542" s="77" t="s">
        <v>13844</v>
      </c>
      <c r="B6542" s="77" t="s">
        <v>13845</v>
      </c>
      <c r="C6542" s="77" t="s">
        <v>732</v>
      </c>
      <c r="D6542" s="79"/>
      <c r="F6542" s="77" t="s">
        <v>732</v>
      </c>
      <c r="G6542" s="77" t="s">
        <v>13844</v>
      </c>
      <c r="I6542"/>
      <c r="L6542" s="83"/>
    </row>
    <row r="6543" spans="1:12" x14ac:dyDescent="0.3">
      <c r="A6543" s="77" t="s">
        <v>13846</v>
      </c>
      <c r="B6543" s="77" t="s">
        <v>13847</v>
      </c>
      <c r="C6543" s="77" t="s">
        <v>809</v>
      </c>
      <c r="D6543" s="79"/>
      <c r="F6543" s="77" t="s">
        <v>809</v>
      </c>
      <c r="G6543" s="77" t="s">
        <v>13846</v>
      </c>
      <c r="I6543"/>
      <c r="L6543" s="83"/>
    </row>
    <row r="6544" spans="1:12" x14ac:dyDescent="0.3">
      <c r="A6544" s="77" t="s">
        <v>13848</v>
      </c>
      <c r="B6544" s="77" t="s">
        <v>13849</v>
      </c>
      <c r="C6544" s="77" t="s">
        <v>671</v>
      </c>
      <c r="D6544" s="79"/>
      <c r="F6544" s="77" t="s">
        <v>671</v>
      </c>
      <c r="G6544" s="77" t="s">
        <v>13848</v>
      </c>
      <c r="I6544"/>
      <c r="L6544" s="83"/>
    </row>
    <row r="6545" spans="1:12" x14ac:dyDescent="0.3">
      <c r="A6545" s="77" t="s">
        <v>13850</v>
      </c>
      <c r="B6545" s="77" t="s">
        <v>13851</v>
      </c>
      <c r="C6545" s="77" t="s">
        <v>719</v>
      </c>
      <c r="D6545" s="79"/>
      <c r="F6545" s="77" t="s">
        <v>719</v>
      </c>
      <c r="G6545" s="77" t="s">
        <v>13850</v>
      </c>
      <c r="I6545"/>
      <c r="L6545" s="83"/>
    </row>
    <row r="6546" spans="1:12" x14ac:dyDescent="0.3">
      <c r="A6546" s="77" t="s">
        <v>13852</v>
      </c>
      <c r="B6546" s="77" t="s">
        <v>13853</v>
      </c>
      <c r="C6546" s="77" t="s">
        <v>746</v>
      </c>
      <c r="D6546" s="79"/>
      <c r="F6546" s="77" t="s">
        <v>746</v>
      </c>
      <c r="G6546" s="77" t="s">
        <v>13852</v>
      </c>
      <c r="I6546"/>
      <c r="L6546" s="83"/>
    </row>
    <row r="6547" spans="1:12" x14ac:dyDescent="0.3">
      <c r="A6547" s="77" t="s">
        <v>13854</v>
      </c>
      <c r="B6547" s="77" t="s">
        <v>13855</v>
      </c>
      <c r="C6547" s="77" t="s">
        <v>736</v>
      </c>
      <c r="D6547" s="79"/>
      <c r="F6547" s="77" t="s">
        <v>736</v>
      </c>
      <c r="G6547" s="77" t="s">
        <v>13854</v>
      </c>
      <c r="I6547"/>
      <c r="L6547" s="83"/>
    </row>
    <row r="6548" spans="1:12" x14ac:dyDescent="0.3">
      <c r="A6548" s="77" t="s">
        <v>13856</v>
      </c>
      <c r="B6548" s="77" t="s">
        <v>13857</v>
      </c>
      <c r="C6548" s="77" t="s">
        <v>671</v>
      </c>
      <c r="D6548" s="79"/>
      <c r="F6548" s="77" t="s">
        <v>671</v>
      </c>
      <c r="G6548" s="77" t="s">
        <v>13856</v>
      </c>
      <c r="I6548"/>
      <c r="L6548" s="83"/>
    </row>
    <row r="6549" spans="1:12" x14ac:dyDescent="0.3">
      <c r="A6549" s="77" t="s">
        <v>13858</v>
      </c>
      <c r="B6549" s="77" t="s">
        <v>13859</v>
      </c>
      <c r="C6549" s="77" t="s">
        <v>868</v>
      </c>
      <c r="D6549" s="79"/>
      <c r="F6549" s="77" t="s">
        <v>868</v>
      </c>
      <c r="G6549" s="77" t="s">
        <v>13858</v>
      </c>
      <c r="I6549"/>
      <c r="L6549" s="83"/>
    </row>
    <row r="6550" spans="1:12" x14ac:dyDescent="0.3">
      <c r="A6550" s="77" t="s">
        <v>13860</v>
      </c>
      <c r="B6550" s="77" t="s">
        <v>13861</v>
      </c>
      <c r="C6550" s="77" t="s">
        <v>868</v>
      </c>
      <c r="D6550" s="79"/>
      <c r="F6550" s="77" t="s">
        <v>868</v>
      </c>
      <c r="G6550" s="77" t="s">
        <v>13860</v>
      </c>
      <c r="I6550"/>
      <c r="L6550" s="83"/>
    </row>
    <row r="6551" spans="1:12" x14ac:dyDescent="0.3">
      <c r="A6551" s="77" t="s">
        <v>13862</v>
      </c>
      <c r="B6551" s="77" t="s">
        <v>13863</v>
      </c>
      <c r="C6551" s="77" t="s">
        <v>885</v>
      </c>
      <c r="D6551" s="79"/>
      <c r="F6551" s="77" t="s">
        <v>885</v>
      </c>
      <c r="G6551" s="77" t="s">
        <v>13862</v>
      </c>
      <c r="I6551"/>
      <c r="L6551" s="83"/>
    </row>
    <row r="6552" spans="1:12" x14ac:dyDescent="0.3">
      <c r="A6552" s="77" t="s">
        <v>13864</v>
      </c>
      <c r="B6552" s="77" t="s">
        <v>13865</v>
      </c>
      <c r="C6552" s="77" t="s">
        <v>702</v>
      </c>
      <c r="D6552" s="79"/>
      <c r="F6552" s="77" t="s">
        <v>702</v>
      </c>
      <c r="G6552" s="77" t="s">
        <v>13864</v>
      </c>
      <c r="I6552"/>
      <c r="L6552" s="83"/>
    </row>
    <row r="6553" spans="1:12" x14ac:dyDescent="0.3">
      <c r="A6553" s="77" t="s">
        <v>13866</v>
      </c>
      <c r="B6553" s="77" t="s">
        <v>13867</v>
      </c>
      <c r="C6553" s="77" t="s">
        <v>754</v>
      </c>
      <c r="D6553" s="79"/>
      <c r="F6553" s="77" t="s">
        <v>754</v>
      </c>
      <c r="G6553" s="77" t="s">
        <v>13866</v>
      </c>
      <c r="I6553"/>
      <c r="L6553" s="83"/>
    </row>
    <row r="6554" spans="1:12" x14ac:dyDescent="0.3">
      <c r="A6554" s="77" t="s">
        <v>13868</v>
      </c>
      <c r="B6554" s="77" t="s">
        <v>13869</v>
      </c>
      <c r="C6554" s="77" t="s">
        <v>710</v>
      </c>
      <c r="D6554" s="79"/>
      <c r="F6554" s="77" t="s">
        <v>710</v>
      </c>
      <c r="G6554" s="77" t="s">
        <v>13868</v>
      </c>
      <c r="I6554"/>
      <c r="L6554" s="83"/>
    </row>
    <row r="6555" spans="1:12" x14ac:dyDescent="0.3">
      <c r="A6555" s="77" t="s">
        <v>13870</v>
      </c>
      <c r="B6555" s="77" t="s">
        <v>13871</v>
      </c>
      <c r="C6555" s="77" t="s">
        <v>674</v>
      </c>
      <c r="D6555" s="79"/>
      <c r="F6555" s="77" t="s">
        <v>674</v>
      </c>
      <c r="G6555" s="77" t="s">
        <v>13870</v>
      </c>
      <c r="I6555"/>
      <c r="L6555" s="83"/>
    </row>
    <row r="6556" spans="1:12" x14ac:dyDescent="0.3">
      <c r="A6556" s="77" t="s">
        <v>13872</v>
      </c>
      <c r="B6556" s="77" t="s">
        <v>13873</v>
      </c>
      <c r="C6556" s="77" t="s">
        <v>699</v>
      </c>
      <c r="D6556" s="79"/>
      <c r="F6556" s="77" t="s">
        <v>699</v>
      </c>
      <c r="G6556" s="77" t="s">
        <v>13872</v>
      </c>
      <c r="I6556"/>
      <c r="L6556" s="83"/>
    </row>
    <row r="6557" spans="1:12" x14ac:dyDescent="0.3">
      <c r="A6557" s="77" t="s">
        <v>13874</v>
      </c>
      <c r="B6557" s="77" t="s">
        <v>13875</v>
      </c>
      <c r="C6557" s="77" t="s">
        <v>767</v>
      </c>
      <c r="D6557" s="79"/>
      <c r="F6557" s="77" t="s">
        <v>767</v>
      </c>
      <c r="G6557" s="77" t="s">
        <v>13874</v>
      </c>
      <c r="I6557"/>
      <c r="L6557" s="83"/>
    </row>
    <row r="6558" spans="1:12" x14ac:dyDescent="0.3">
      <c r="A6558" s="77" t="s">
        <v>13876</v>
      </c>
      <c r="B6558" s="77" t="s">
        <v>13877</v>
      </c>
      <c r="C6558" s="77" t="s">
        <v>761</v>
      </c>
      <c r="D6558" s="79"/>
      <c r="F6558" s="77" t="s">
        <v>761</v>
      </c>
      <c r="G6558" s="77" t="s">
        <v>13876</v>
      </c>
      <c r="I6558"/>
      <c r="L6558" s="83"/>
    </row>
    <row r="6559" spans="1:12" x14ac:dyDescent="0.3">
      <c r="A6559" s="77" t="s">
        <v>13878</v>
      </c>
      <c r="B6559" s="77" t="s">
        <v>13879</v>
      </c>
      <c r="C6559" s="77" t="s">
        <v>682</v>
      </c>
      <c r="D6559" s="79"/>
      <c r="F6559" s="77" t="s">
        <v>682</v>
      </c>
      <c r="G6559" s="77" t="s">
        <v>13878</v>
      </c>
      <c r="I6559"/>
      <c r="L6559" s="83"/>
    </row>
    <row r="6560" spans="1:12" x14ac:dyDescent="0.3">
      <c r="A6560" s="77" t="s">
        <v>13880</v>
      </c>
      <c r="B6560" s="77" t="s">
        <v>13881</v>
      </c>
      <c r="C6560" s="77" t="s">
        <v>743</v>
      </c>
      <c r="D6560" s="79"/>
      <c r="F6560" s="77" t="s">
        <v>743</v>
      </c>
      <c r="G6560" s="77" t="s">
        <v>13880</v>
      </c>
      <c r="I6560"/>
      <c r="L6560" s="83"/>
    </row>
    <row r="6561" spans="1:12" x14ac:dyDescent="0.3">
      <c r="A6561" s="77" t="s">
        <v>13882</v>
      </c>
      <c r="B6561" s="77" t="s">
        <v>13883</v>
      </c>
      <c r="C6561" s="77" t="s">
        <v>809</v>
      </c>
      <c r="D6561" s="79"/>
      <c r="F6561" s="77" t="s">
        <v>809</v>
      </c>
      <c r="G6561" s="77" t="s">
        <v>13882</v>
      </c>
      <c r="I6561"/>
      <c r="L6561" s="83"/>
    </row>
    <row r="6562" spans="1:12" x14ac:dyDescent="0.3">
      <c r="A6562" s="77" t="s">
        <v>13884</v>
      </c>
      <c r="B6562" s="77" t="s">
        <v>13885</v>
      </c>
      <c r="C6562" s="77" t="s">
        <v>853</v>
      </c>
      <c r="D6562" s="79"/>
      <c r="F6562" s="77" t="s">
        <v>853</v>
      </c>
      <c r="G6562" s="77" t="s">
        <v>13884</v>
      </c>
      <c r="I6562"/>
      <c r="L6562" s="83"/>
    </row>
    <row r="6563" spans="1:12" x14ac:dyDescent="0.3">
      <c r="A6563" s="77" t="s">
        <v>13886</v>
      </c>
      <c r="B6563" s="77" t="s">
        <v>13887</v>
      </c>
      <c r="C6563" s="77" t="s">
        <v>715</v>
      </c>
      <c r="D6563" s="79"/>
      <c r="F6563" s="77" t="s">
        <v>715</v>
      </c>
      <c r="G6563" s="77" t="s">
        <v>13886</v>
      </c>
      <c r="I6563"/>
      <c r="L6563" s="83"/>
    </row>
    <row r="6564" spans="1:12" x14ac:dyDescent="0.3">
      <c r="A6564" s="77" t="s">
        <v>13888</v>
      </c>
      <c r="B6564" s="77" t="s">
        <v>13889</v>
      </c>
      <c r="C6564" s="77" t="s">
        <v>746</v>
      </c>
      <c r="D6564" s="79"/>
      <c r="F6564" s="77" t="s">
        <v>746</v>
      </c>
      <c r="G6564" s="77" t="s">
        <v>13888</v>
      </c>
      <c r="I6564"/>
      <c r="L6564" s="83"/>
    </row>
    <row r="6565" spans="1:12" x14ac:dyDescent="0.3">
      <c r="A6565" s="77" t="s">
        <v>13890</v>
      </c>
      <c r="B6565" s="77" t="s">
        <v>13891</v>
      </c>
      <c r="C6565" s="77" t="s">
        <v>732</v>
      </c>
      <c r="D6565" s="79"/>
      <c r="F6565" s="77" t="s">
        <v>732</v>
      </c>
      <c r="G6565" s="77" t="s">
        <v>13890</v>
      </c>
      <c r="I6565"/>
      <c r="L6565" s="83"/>
    </row>
    <row r="6566" spans="1:12" x14ac:dyDescent="0.3">
      <c r="A6566" s="77" t="s">
        <v>13892</v>
      </c>
      <c r="B6566" s="77" t="s">
        <v>13893</v>
      </c>
      <c r="C6566" s="77" t="s">
        <v>791</v>
      </c>
      <c r="D6566" s="79"/>
      <c r="F6566" s="77" t="s">
        <v>791</v>
      </c>
      <c r="G6566" s="77" t="s">
        <v>13892</v>
      </c>
      <c r="I6566"/>
      <c r="L6566" s="83"/>
    </row>
    <row r="6567" spans="1:12" x14ac:dyDescent="0.3">
      <c r="A6567" s="77" t="s">
        <v>13894</v>
      </c>
      <c r="B6567" s="77" t="s">
        <v>13895</v>
      </c>
      <c r="C6567" s="77" t="s">
        <v>953</v>
      </c>
      <c r="D6567" s="79"/>
      <c r="F6567" s="77" t="s">
        <v>953</v>
      </c>
      <c r="G6567" s="77" t="s">
        <v>13894</v>
      </c>
      <c r="I6567"/>
      <c r="L6567" s="83"/>
    </row>
    <row r="6568" spans="1:12" x14ac:dyDescent="0.3">
      <c r="A6568" s="77" t="s">
        <v>13896</v>
      </c>
      <c r="B6568" s="77" t="s">
        <v>13897</v>
      </c>
      <c r="C6568" s="77" t="s">
        <v>682</v>
      </c>
      <c r="D6568" s="79"/>
      <c r="F6568" s="77" t="s">
        <v>682</v>
      </c>
      <c r="G6568" s="77" t="s">
        <v>13896</v>
      </c>
      <c r="I6568"/>
      <c r="L6568" s="83"/>
    </row>
    <row r="6569" spans="1:12" x14ac:dyDescent="0.3">
      <c r="A6569" s="77" t="s">
        <v>13898</v>
      </c>
      <c r="B6569" s="77" t="s">
        <v>13899</v>
      </c>
      <c r="C6569" s="77" t="s">
        <v>812</v>
      </c>
      <c r="D6569" s="79"/>
      <c r="F6569" s="77" t="s">
        <v>812</v>
      </c>
      <c r="G6569" s="77" t="s">
        <v>13898</v>
      </c>
      <c r="I6569"/>
      <c r="L6569" s="83"/>
    </row>
    <row r="6570" spans="1:12" x14ac:dyDescent="0.3">
      <c r="A6570" s="77" t="s">
        <v>13900</v>
      </c>
      <c r="B6570" s="77" t="s">
        <v>13901</v>
      </c>
      <c r="C6570" s="77" t="s">
        <v>761</v>
      </c>
      <c r="D6570" s="79"/>
      <c r="F6570" s="77" t="s">
        <v>761</v>
      </c>
      <c r="G6570" s="77" t="s">
        <v>13900</v>
      </c>
      <c r="I6570"/>
      <c r="L6570" s="83"/>
    </row>
    <row r="6571" spans="1:12" x14ac:dyDescent="0.3">
      <c r="A6571" s="77" t="s">
        <v>13902</v>
      </c>
      <c r="B6571" s="77" t="s">
        <v>13903</v>
      </c>
      <c r="C6571" s="77" t="s">
        <v>687</v>
      </c>
      <c r="D6571" s="79"/>
      <c r="F6571" s="77" t="s">
        <v>687</v>
      </c>
      <c r="G6571" s="77" t="s">
        <v>13902</v>
      </c>
      <c r="I6571"/>
      <c r="L6571" s="83"/>
    </row>
    <row r="6572" spans="1:12" x14ac:dyDescent="0.3">
      <c r="A6572" s="77" t="s">
        <v>13904</v>
      </c>
      <c r="B6572" s="77" t="s">
        <v>13905</v>
      </c>
      <c r="C6572" s="77" t="s">
        <v>736</v>
      </c>
      <c r="D6572" s="79"/>
      <c r="F6572" s="77" t="s">
        <v>736</v>
      </c>
      <c r="G6572" s="77" t="s">
        <v>13904</v>
      </c>
      <c r="I6572"/>
      <c r="L6572" s="83"/>
    </row>
    <row r="6573" spans="1:12" x14ac:dyDescent="0.3">
      <c r="A6573" s="77" t="s">
        <v>13906</v>
      </c>
      <c r="B6573" s="77" t="s">
        <v>13907</v>
      </c>
      <c r="C6573" s="77" t="s">
        <v>682</v>
      </c>
      <c r="D6573" s="79"/>
      <c r="F6573" s="77" t="s">
        <v>682</v>
      </c>
      <c r="G6573" s="77" t="s">
        <v>13906</v>
      </c>
      <c r="I6573"/>
      <c r="L6573" s="83"/>
    </row>
    <row r="6574" spans="1:12" x14ac:dyDescent="0.3">
      <c r="A6574" s="77" t="s">
        <v>13908</v>
      </c>
      <c r="B6574" s="77" t="s">
        <v>13909</v>
      </c>
      <c r="C6574" s="77" t="s">
        <v>882</v>
      </c>
      <c r="D6574" s="79"/>
      <c r="F6574" s="77" t="s">
        <v>882</v>
      </c>
      <c r="G6574" s="77" t="s">
        <v>13908</v>
      </c>
      <c r="I6574"/>
      <c r="L6574" s="83"/>
    </row>
    <row r="6575" spans="1:12" x14ac:dyDescent="0.3">
      <c r="A6575" s="77" t="s">
        <v>13910</v>
      </c>
      <c r="B6575" s="77" t="s">
        <v>13911</v>
      </c>
      <c r="C6575" s="77" t="s">
        <v>925</v>
      </c>
      <c r="D6575" s="79"/>
      <c r="F6575" s="77" t="s">
        <v>925</v>
      </c>
      <c r="G6575" s="77" t="s">
        <v>13910</v>
      </c>
      <c r="I6575"/>
      <c r="L6575" s="83"/>
    </row>
    <row r="6576" spans="1:12" x14ac:dyDescent="0.3">
      <c r="A6576" s="77" t="s">
        <v>13912</v>
      </c>
      <c r="B6576" s="77" t="s">
        <v>13913</v>
      </c>
      <c r="C6576" s="77" t="s">
        <v>746</v>
      </c>
      <c r="D6576" s="79"/>
      <c r="F6576" s="77" t="s">
        <v>746</v>
      </c>
      <c r="G6576" s="77" t="s">
        <v>13912</v>
      </c>
      <c r="I6576"/>
      <c r="L6576" s="83"/>
    </row>
    <row r="6577" spans="1:12" x14ac:dyDescent="0.3">
      <c r="A6577" s="77" t="s">
        <v>13914</v>
      </c>
      <c r="B6577" s="77" t="s">
        <v>13915</v>
      </c>
      <c r="C6577" s="77" t="s">
        <v>782</v>
      </c>
      <c r="D6577" s="79"/>
      <c r="F6577" s="77" t="s">
        <v>782</v>
      </c>
      <c r="G6577" s="77" t="s">
        <v>13914</v>
      </c>
      <c r="I6577"/>
      <c r="L6577" s="83"/>
    </row>
    <row r="6578" spans="1:12" x14ac:dyDescent="0.3">
      <c r="A6578" s="77" t="s">
        <v>13916</v>
      </c>
      <c r="B6578" s="77" t="s">
        <v>13917</v>
      </c>
      <c r="C6578" s="77" t="s">
        <v>715</v>
      </c>
      <c r="D6578" s="79"/>
      <c r="F6578" s="77" t="s">
        <v>715</v>
      </c>
      <c r="G6578" s="77" t="s">
        <v>13916</v>
      </c>
      <c r="I6578"/>
      <c r="L6578" s="83"/>
    </row>
    <row r="6579" spans="1:12" x14ac:dyDescent="0.3">
      <c r="A6579" s="77" t="s">
        <v>13918</v>
      </c>
      <c r="B6579" s="77" t="s">
        <v>13919</v>
      </c>
      <c r="C6579" s="77" t="s">
        <v>925</v>
      </c>
      <c r="D6579" s="79"/>
      <c r="F6579" s="77" t="s">
        <v>925</v>
      </c>
      <c r="G6579" s="77" t="s">
        <v>13918</v>
      </c>
      <c r="I6579"/>
      <c r="L6579" s="83"/>
    </row>
    <row r="6580" spans="1:12" x14ac:dyDescent="0.3">
      <c r="A6580" s="77" t="s">
        <v>13920</v>
      </c>
      <c r="B6580" s="77" t="s">
        <v>13921</v>
      </c>
      <c r="C6580" s="77" t="s">
        <v>908</v>
      </c>
      <c r="D6580" s="79"/>
      <c r="F6580" s="77" t="s">
        <v>908</v>
      </c>
      <c r="G6580" s="77" t="s">
        <v>13920</v>
      </c>
      <c r="I6580"/>
      <c r="L6580" s="83"/>
    </row>
    <row r="6581" spans="1:12" x14ac:dyDescent="0.3">
      <c r="A6581" s="77" t="s">
        <v>13922</v>
      </c>
      <c r="B6581" s="77" t="s">
        <v>13923</v>
      </c>
      <c r="C6581" s="77" t="s">
        <v>797</v>
      </c>
      <c r="D6581" s="79"/>
      <c r="F6581" s="77" t="s">
        <v>797</v>
      </c>
      <c r="G6581" s="77" t="s">
        <v>13922</v>
      </c>
      <c r="I6581"/>
      <c r="L6581" s="83"/>
    </row>
    <row r="6582" spans="1:12" x14ac:dyDescent="0.3">
      <c r="A6582" s="77" t="s">
        <v>13924</v>
      </c>
      <c r="B6582" s="77" t="s">
        <v>13925</v>
      </c>
      <c r="C6582" s="77" t="s">
        <v>945</v>
      </c>
      <c r="D6582" s="79"/>
      <c r="F6582" s="77" t="s">
        <v>945</v>
      </c>
      <c r="G6582" s="77" t="s">
        <v>13924</v>
      </c>
      <c r="I6582"/>
      <c r="L6582" s="83"/>
    </row>
    <row r="6583" spans="1:12" x14ac:dyDescent="0.3">
      <c r="A6583" s="77" t="s">
        <v>13926</v>
      </c>
      <c r="B6583" s="77" t="s">
        <v>13927</v>
      </c>
      <c r="C6583" s="77" t="s">
        <v>840</v>
      </c>
      <c r="D6583" s="79"/>
      <c r="F6583" s="77" t="s">
        <v>840</v>
      </c>
      <c r="G6583" s="77" t="s">
        <v>13926</v>
      </c>
      <c r="I6583"/>
      <c r="L6583" s="83"/>
    </row>
    <row r="6584" spans="1:12" x14ac:dyDescent="0.3">
      <c r="A6584" s="77" t="s">
        <v>13928</v>
      </c>
      <c r="B6584" s="77" t="s">
        <v>13929</v>
      </c>
      <c r="C6584" s="77" t="s">
        <v>767</v>
      </c>
      <c r="D6584" s="79"/>
      <c r="F6584" s="77" t="s">
        <v>767</v>
      </c>
      <c r="G6584" s="77" t="s">
        <v>13928</v>
      </c>
      <c r="I6584"/>
      <c r="L6584" s="83"/>
    </row>
    <row r="6585" spans="1:12" x14ac:dyDescent="0.3">
      <c r="A6585" s="77" t="s">
        <v>13930</v>
      </c>
      <c r="B6585" s="77" t="s">
        <v>13931</v>
      </c>
      <c r="C6585" s="77" t="s">
        <v>743</v>
      </c>
      <c r="D6585" s="79"/>
      <c r="F6585" s="77" t="s">
        <v>743</v>
      </c>
      <c r="G6585" s="77" t="s">
        <v>13930</v>
      </c>
      <c r="I6585"/>
      <c r="L6585" s="83"/>
    </row>
    <row r="6586" spans="1:12" x14ac:dyDescent="0.3">
      <c r="A6586" s="77" t="s">
        <v>13932</v>
      </c>
      <c r="B6586" s="77" t="s">
        <v>13933</v>
      </c>
      <c r="C6586" s="77" t="s">
        <v>694</v>
      </c>
      <c r="D6586" s="79"/>
      <c r="F6586" s="77" t="s">
        <v>694</v>
      </c>
      <c r="G6586" s="77" t="s">
        <v>13932</v>
      </c>
      <c r="I6586"/>
      <c r="L6586" s="83"/>
    </row>
    <row r="6587" spans="1:12" x14ac:dyDescent="0.3">
      <c r="A6587" s="77" t="s">
        <v>13934</v>
      </c>
      <c r="B6587" s="77" t="s">
        <v>13935</v>
      </c>
      <c r="C6587" s="77" t="s">
        <v>836</v>
      </c>
      <c r="D6587" s="79"/>
      <c r="F6587" s="77" t="s">
        <v>836</v>
      </c>
      <c r="G6587" s="77" t="s">
        <v>13934</v>
      </c>
      <c r="I6587"/>
      <c r="L6587" s="83"/>
    </row>
    <row r="6588" spans="1:12" x14ac:dyDescent="0.3">
      <c r="A6588" s="77" t="s">
        <v>13936</v>
      </c>
      <c r="B6588" s="77" t="s">
        <v>13937</v>
      </c>
      <c r="C6588" s="77" t="s">
        <v>729</v>
      </c>
      <c r="D6588" s="79"/>
      <c r="F6588" s="77" t="s">
        <v>729</v>
      </c>
      <c r="G6588" s="77" t="s">
        <v>13936</v>
      </c>
      <c r="I6588"/>
      <c r="L6588" s="83"/>
    </row>
    <row r="6589" spans="1:12" x14ac:dyDescent="0.3">
      <c r="A6589" s="77" t="s">
        <v>13938</v>
      </c>
      <c r="B6589" s="77" t="s">
        <v>13939</v>
      </c>
      <c r="C6589" s="77" t="s">
        <v>694</v>
      </c>
      <c r="D6589" s="79"/>
      <c r="F6589" s="77" t="s">
        <v>694</v>
      </c>
      <c r="G6589" s="77" t="s">
        <v>13938</v>
      </c>
      <c r="I6589"/>
      <c r="L6589" s="83"/>
    </row>
    <row r="6590" spans="1:12" x14ac:dyDescent="0.3">
      <c r="A6590" s="77" t="s">
        <v>13940</v>
      </c>
      <c r="B6590" s="77" t="s">
        <v>13941</v>
      </c>
      <c r="C6590" s="77" t="s">
        <v>893</v>
      </c>
      <c r="D6590" s="79"/>
      <c r="F6590" s="77" t="s">
        <v>893</v>
      </c>
      <c r="G6590" s="77" t="s">
        <v>13940</v>
      </c>
      <c r="I6590"/>
      <c r="L6590" s="83"/>
    </row>
    <row r="6591" spans="1:12" x14ac:dyDescent="0.3">
      <c r="A6591" s="77" t="s">
        <v>13942</v>
      </c>
      <c r="B6591" s="77" t="s">
        <v>13943</v>
      </c>
      <c r="C6591" s="77" t="s">
        <v>953</v>
      </c>
      <c r="D6591" s="79"/>
      <c r="F6591" s="77" t="s">
        <v>953</v>
      </c>
      <c r="G6591" s="77" t="s">
        <v>13942</v>
      </c>
      <c r="I6591"/>
      <c r="L6591" s="83"/>
    </row>
    <row r="6592" spans="1:12" x14ac:dyDescent="0.3">
      <c r="A6592" s="77" t="s">
        <v>13944</v>
      </c>
      <c r="B6592" s="77" t="s">
        <v>13945</v>
      </c>
      <c r="C6592" s="77" t="s">
        <v>782</v>
      </c>
      <c r="D6592" s="79"/>
      <c r="F6592" s="77" t="s">
        <v>782</v>
      </c>
      <c r="G6592" s="77" t="s">
        <v>13944</v>
      </c>
      <c r="I6592"/>
      <c r="L6592" s="83"/>
    </row>
    <row r="6593" spans="1:12" x14ac:dyDescent="0.3">
      <c r="A6593" s="77" t="s">
        <v>13946</v>
      </c>
      <c r="B6593" s="77" t="s">
        <v>13947</v>
      </c>
      <c r="C6593" s="77" t="s">
        <v>711</v>
      </c>
      <c r="D6593" s="79"/>
      <c r="F6593" s="77" t="s">
        <v>711</v>
      </c>
      <c r="G6593" s="77" t="s">
        <v>13946</v>
      </c>
      <c r="I6593"/>
      <c r="L6593" s="83"/>
    </row>
    <row r="6594" spans="1:12" x14ac:dyDescent="0.3">
      <c r="A6594" s="77" t="s">
        <v>13948</v>
      </c>
      <c r="B6594" s="77" t="s">
        <v>13949</v>
      </c>
      <c r="C6594" s="77" t="s">
        <v>908</v>
      </c>
      <c r="D6594" s="79"/>
      <c r="F6594" s="77" t="s">
        <v>908</v>
      </c>
      <c r="G6594" s="77" t="s">
        <v>13948</v>
      </c>
      <c r="I6594"/>
      <c r="L6594" s="83"/>
    </row>
    <row r="6595" spans="1:12" x14ac:dyDescent="0.3">
      <c r="A6595" s="77" t="s">
        <v>13950</v>
      </c>
      <c r="B6595" s="77" t="s">
        <v>13951</v>
      </c>
      <c r="C6595" s="77" t="s">
        <v>714</v>
      </c>
      <c r="D6595" s="79"/>
      <c r="F6595" s="77" t="s">
        <v>714</v>
      </c>
      <c r="G6595" s="77" t="s">
        <v>13950</v>
      </c>
      <c r="I6595"/>
      <c r="L6595" s="83"/>
    </row>
    <row r="6596" spans="1:12" x14ac:dyDescent="0.3">
      <c r="A6596" s="77" t="s">
        <v>13952</v>
      </c>
      <c r="B6596" s="77" t="s">
        <v>13953</v>
      </c>
      <c r="C6596" s="77" t="s">
        <v>714</v>
      </c>
      <c r="D6596" s="79"/>
      <c r="F6596" s="77" t="s">
        <v>714</v>
      </c>
      <c r="G6596" s="77" t="s">
        <v>13952</v>
      </c>
      <c r="I6596"/>
      <c r="L6596" s="83"/>
    </row>
    <row r="6597" spans="1:12" x14ac:dyDescent="0.3">
      <c r="A6597" s="77" t="s">
        <v>13954</v>
      </c>
      <c r="B6597" s="77" t="s">
        <v>13955</v>
      </c>
      <c r="C6597" s="77" t="s">
        <v>868</v>
      </c>
      <c r="D6597" s="79"/>
      <c r="F6597" s="77" t="s">
        <v>868</v>
      </c>
      <c r="G6597" s="77" t="s">
        <v>13954</v>
      </c>
      <c r="I6597"/>
      <c r="L6597" s="83"/>
    </row>
    <row r="6598" spans="1:12" x14ac:dyDescent="0.3">
      <c r="A6598" s="77" t="s">
        <v>13956</v>
      </c>
      <c r="B6598" s="77" t="s">
        <v>13957</v>
      </c>
      <c r="C6598" s="77" t="s">
        <v>892</v>
      </c>
      <c r="D6598" s="79"/>
      <c r="F6598" s="77" t="s">
        <v>892</v>
      </c>
      <c r="G6598" s="77" t="s">
        <v>13956</v>
      </c>
      <c r="I6598"/>
      <c r="L6598" s="83"/>
    </row>
    <row r="6599" spans="1:12" x14ac:dyDescent="0.3">
      <c r="A6599" s="77" t="s">
        <v>13958</v>
      </c>
      <c r="B6599" s="77" t="s">
        <v>13959</v>
      </c>
      <c r="C6599" s="77" t="s">
        <v>761</v>
      </c>
      <c r="D6599" s="79"/>
      <c r="F6599" s="77" t="s">
        <v>761</v>
      </c>
      <c r="G6599" s="77" t="s">
        <v>13958</v>
      </c>
      <c r="I6599"/>
      <c r="L6599" s="83"/>
    </row>
    <row r="6600" spans="1:12" x14ac:dyDescent="0.3">
      <c r="A6600" s="77" t="s">
        <v>13960</v>
      </c>
      <c r="B6600" s="77" t="s">
        <v>13961</v>
      </c>
      <c r="C6600" s="77" t="s">
        <v>836</v>
      </c>
      <c r="D6600" s="79"/>
      <c r="F6600" s="77" t="s">
        <v>836</v>
      </c>
      <c r="G6600" s="77" t="s">
        <v>13960</v>
      </c>
      <c r="I6600"/>
      <c r="L6600" s="83"/>
    </row>
    <row r="6601" spans="1:12" x14ac:dyDescent="0.3">
      <c r="A6601" s="77" t="s">
        <v>13962</v>
      </c>
      <c r="B6601" s="77" t="s">
        <v>13963</v>
      </c>
      <c r="C6601" s="77" t="s">
        <v>682</v>
      </c>
      <c r="D6601" s="79"/>
      <c r="F6601" s="77" t="s">
        <v>682</v>
      </c>
      <c r="G6601" s="77" t="s">
        <v>13962</v>
      </c>
      <c r="I6601"/>
      <c r="L6601" s="83"/>
    </row>
    <row r="6602" spans="1:12" x14ac:dyDescent="0.3">
      <c r="A6602" s="77" t="s">
        <v>13964</v>
      </c>
      <c r="B6602" s="77" t="s">
        <v>13965</v>
      </c>
      <c r="C6602" s="77" t="s">
        <v>893</v>
      </c>
      <c r="D6602" s="79"/>
      <c r="F6602" s="77" t="s">
        <v>893</v>
      </c>
      <c r="G6602" s="77" t="s">
        <v>13964</v>
      </c>
      <c r="I6602"/>
      <c r="L6602" s="83"/>
    </row>
    <row r="6603" spans="1:12" x14ac:dyDescent="0.3">
      <c r="A6603" s="77" t="s">
        <v>13966</v>
      </c>
      <c r="B6603" s="77" t="s">
        <v>13967</v>
      </c>
      <c r="C6603" s="77" t="s">
        <v>703</v>
      </c>
      <c r="D6603" s="79"/>
      <c r="F6603" s="77" t="s">
        <v>703</v>
      </c>
      <c r="G6603" s="77" t="s">
        <v>13966</v>
      </c>
      <c r="I6603"/>
      <c r="L6603" s="83"/>
    </row>
    <row r="6604" spans="1:12" x14ac:dyDescent="0.3">
      <c r="A6604" s="77" t="s">
        <v>13968</v>
      </c>
      <c r="B6604" s="77" t="s">
        <v>13969</v>
      </c>
      <c r="C6604" s="77" t="s">
        <v>710</v>
      </c>
      <c r="D6604" s="79"/>
      <c r="F6604" s="77" t="s">
        <v>710</v>
      </c>
      <c r="G6604" s="77" t="s">
        <v>13968</v>
      </c>
      <c r="I6604"/>
      <c r="L6604" s="83"/>
    </row>
    <row r="6605" spans="1:12" x14ac:dyDescent="0.3">
      <c r="A6605" s="77" t="s">
        <v>13970</v>
      </c>
      <c r="B6605" s="77" t="s">
        <v>13971</v>
      </c>
      <c r="C6605" s="77" t="s">
        <v>782</v>
      </c>
      <c r="D6605" s="79"/>
      <c r="F6605" s="77" t="s">
        <v>782</v>
      </c>
      <c r="G6605" s="77" t="s">
        <v>13970</v>
      </c>
      <c r="I6605"/>
      <c r="L6605" s="83"/>
    </row>
    <row r="6606" spans="1:12" x14ac:dyDescent="0.3">
      <c r="A6606" s="77" t="s">
        <v>13972</v>
      </c>
      <c r="B6606" s="77" t="s">
        <v>13973</v>
      </c>
      <c r="C6606" s="77" t="s">
        <v>804</v>
      </c>
      <c r="D6606" s="79"/>
      <c r="F6606" s="77" t="s">
        <v>804</v>
      </c>
      <c r="G6606" s="77" t="s">
        <v>13972</v>
      </c>
      <c r="I6606"/>
      <c r="L6606" s="83"/>
    </row>
    <row r="6607" spans="1:12" x14ac:dyDescent="0.3">
      <c r="A6607" s="77" t="s">
        <v>13974</v>
      </c>
      <c r="B6607" s="77" t="s">
        <v>13975</v>
      </c>
      <c r="C6607" s="77" t="s">
        <v>691</v>
      </c>
      <c r="D6607" s="79"/>
      <c r="F6607" s="77" t="s">
        <v>691</v>
      </c>
      <c r="G6607" s="77" t="s">
        <v>13974</v>
      </c>
      <c r="I6607"/>
      <c r="L6607" s="83"/>
    </row>
    <row r="6608" spans="1:12" x14ac:dyDescent="0.3">
      <c r="A6608" s="77" t="s">
        <v>13976</v>
      </c>
      <c r="B6608" s="77" t="s">
        <v>13977</v>
      </c>
      <c r="C6608" s="77" t="s">
        <v>707</v>
      </c>
      <c r="D6608" s="79"/>
      <c r="F6608" s="77" t="s">
        <v>707</v>
      </c>
      <c r="G6608" s="77" t="s">
        <v>13976</v>
      </c>
      <c r="I6608"/>
      <c r="L6608" s="83"/>
    </row>
    <row r="6609" spans="1:12" x14ac:dyDescent="0.3">
      <c r="A6609" s="77" t="s">
        <v>13978</v>
      </c>
      <c r="B6609" s="77" t="s">
        <v>13979</v>
      </c>
      <c r="C6609" s="77" t="s">
        <v>761</v>
      </c>
      <c r="D6609" s="79"/>
      <c r="F6609" s="77" t="s">
        <v>761</v>
      </c>
      <c r="G6609" s="77" t="s">
        <v>13978</v>
      </c>
      <c r="I6609"/>
      <c r="L6609" s="83"/>
    </row>
    <row r="6610" spans="1:12" x14ac:dyDescent="0.3">
      <c r="A6610" s="77" t="s">
        <v>13980</v>
      </c>
      <c r="B6610" s="77" t="s">
        <v>13981</v>
      </c>
      <c r="C6610" s="77" t="s">
        <v>767</v>
      </c>
      <c r="D6610" s="79"/>
      <c r="F6610" s="77" t="s">
        <v>767</v>
      </c>
      <c r="G6610" s="77" t="s">
        <v>13980</v>
      </c>
      <c r="I6610"/>
      <c r="L6610" s="83"/>
    </row>
    <row r="6611" spans="1:12" x14ac:dyDescent="0.3">
      <c r="A6611" s="77" t="s">
        <v>13982</v>
      </c>
      <c r="B6611" s="77" t="s">
        <v>13983</v>
      </c>
      <c r="C6611" s="77" t="s">
        <v>749</v>
      </c>
      <c r="D6611" s="79"/>
      <c r="F6611" s="77" t="s">
        <v>749</v>
      </c>
      <c r="G6611" s="77" t="s">
        <v>13982</v>
      </c>
      <c r="I6611"/>
      <c r="L6611" s="83"/>
    </row>
    <row r="6612" spans="1:12" x14ac:dyDescent="0.3">
      <c r="A6612" s="77" t="s">
        <v>13984</v>
      </c>
      <c r="B6612" s="77" t="s">
        <v>13985</v>
      </c>
      <c r="C6612" s="77" t="s">
        <v>782</v>
      </c>
      <c r="D6612" s="79"/>
      <c r="F6612" s="77" t="s">
        <v>782</v>
      </c>
      <c r="G6612" s="77" t="s">
        <v>13984</v>
      </c>
      <c r="I6612"/>
      <c r="L6612" s="83"/>
    </row>
    <row r="6613" spans="1:12" x14ac:dyDescent="0.3">
      <c r="A6613" s="77" t="s">
        <v>13986</v>
      </c>
      <c r="B6613" s="77" t="s">
        <v>13987</v>
      </c>
      <c r="C6613" s="77" t="s">
        <v>846</v>
      </c>
      <c r="D6613" s="79"/>
      <c r="F6613" s="77" t="s">
        <v>846</v>
      </c>
      <c r="G6613" s="77" t="s">
        <v>13986</v>
      </c>
      <c r="I6613"/>
      <c r="L6613" s="83"/>
    </row>
    <row r="6614" spans="1:12" x14ac:dyDescent="0.3">
      <c r="A6614" s="77" t="s">
        <v>13988</v>
      </c>
      <c r="B6614" s="77" t="s">
        <v>13989</v>
      </c>
      <c r="C6614" s="77" t="s">
        <v>893</v>
      </c>
      <c r="D6614" s="79"/>
      <c r="F6614" s="77" t="s">
        <v>893</v>
      </c>
      <c r="G6614" s="77" t="s">
        <v>13988</v>
      </c>
      <c r="I6614"/>
      <c r="L6614" s="83"/>
    </row>
    <row r="6615" spans="1:12" x14ac:dyDescent="0.3">
      <c r="A6615" s="77" t="s">
        <v>13990</v>
      </c>
      <c r="B6615" s="77" t="s">
        <v>13991</v>
      </c>
      <c r="C6615" s="77" t="s">
        <v>863</v>
      </c>
      <c r="D6615" s="79"/>
      <c r="F6615" s="77" t="s">
        <v>863</v>
      </c>
      <c r="G6615" s="77" t="s">
        <v>13990</v>
      </c>
      <c r="I6615"/>
      <c r="L6615" s="83"/>
    </row>
    <row r="6616" spans="1:12" x14ac:dyDescent="0.3">
      <c r="A6616" s="77" t="s">
        <v>13992</v>
      </c>
      <c r="B6616" s="77" t="s">
        <v>13993</v>
      </c>
      <c r="C6616" s="77" t="s">
        <v>733</v>
      </c>
      <c r="D6616" s="79"/>
      <c r="F6616" s="77" t="s">
        <v>733</v>
      </c>
      <c r="G6616" s="77" t="s">
        <v>13992</v>
      </c>
      <c r="I6616"/>
      <c r="L6616" s="83"/>
    </row>
    <row r="6617" spans="1:12" x14ac:dyDescent="0.3">
      <c r="A6617" s="77" t="s">
        <v>13994</v>
      </c>
      <c r="B6617" s="77" t="s">
        <v>13995</v>
      </c>
      <c r="C6617" s="77" t="s">
        <v>706</v>
      </c>
      <c r="D6617" s="79"/>
      <c r="F6617" s="77" t="s">
        <v>706</v>
      </c>
      <c r="G6617" s="77" t="s">
        <v>13994</v>
      </c>
      <c r="I6617"/>
      <c r="L6617" s="83"/>
    </row>
    <row r="6618" spans="1:12" x14ac:dyDescent="0.3">
      <c r="A6618" s="77" t="s">
        <v>13996</v>
      </c>
      <c r="B6618" s="77" t="s">
        <v>13997</v>
      </c>
      <c r="C6618" s="77" t="s">
        <v>719</v>
      </c>
      <c r="D6618" s="79"/>
      <c r="F6618" s="77" t="s">
        <v>719</v>
      </c>
      <c r="G6618" s="77" t="s">
        <v>13996</v>
      </c>
      <c r="I6618"/>
      <c r="L6618" s="83"/>
    </row>
    <row r="6619" spans="1:12" x14ac:dyDescent="0.3">
      <c r="A6619" s="77" t="s">
        <v>13998</v>
      </c>
      <c r="B6619" s="77" t="s">
        <v>13999</v>
      </c>
      <c r="C6619" s="77" t="s">
        <v>797</v>
      </c>
      <c r="D6619" s="79"/>
      <c r="F6619" s="77" t="s">
        <v>797</v>
      </c>
      <c r="G6619" s="77" t="s">
        <v>13998</v>
      </c>
      <c r="I6619"/>
      <c r="L6619" s="83"/>
    </row>
    <row r="6620" spans="1:12" x14ac:dyDescent="0.3">
      <c r="A6620" s="77" t="s">
        <v>14000</v>
      </c>
      <c r="B6620" s="77" t="s">
        <v>14001</v>
      </c>
      <c r="C6620" s="77" t="s">
        <v>740</v>
      </c>
      <c r="D6620" s="79"/>
      <c r="F6620" s="77" t="s">
        <v>740</v>
      </c>
      <c r="G6620" s="77" t="s">
        <v>14000</v>
      </c>
      <c r="I6620"/>
      <c r="L6620" s="83"/>
    </row>
    <row r="6621" spans="1:12" x14ac:dyDescent="0.3">
      <c r="A6621" s="77" t="s">
        <v>14002</v>
      </c>
      <c r="B6621" s="77" t="s">
        <v>14003</v>
      </c>
      <c r="C6621" s="77" t="s">
        <v>783</v>
      </c>
      <c r="D6621" s="79"/>
      <c r="F6621" s="77" t="s">
        <v>783</v>
      </c>
      <c r="G6621" s="77" t="s">
        <v>14002</v>
      </c>
      <c r="I6621"/>
      <c r="L6621" s="83"/>
    </row>
    <row r="6622" spans="1:12" x14ac:dyDescent="0.3">
      <c r="A6622" s="77" t="s">
        <v>14004</v>
      </c>
      <c r="B6622" s="77" t="s">
        <v>14005</v>
      </c>
      <c r="C6622" s="77" t="s">
        <v>761</v>
      </c>
      <c r="D6622" s="79"/>
      <c r="F6622" s="77" t="s">
        <v>761</v>
      </c>
      <c r="G6622" s="77" t="s">
        <v>14004</v>
      </c>
      <c r="I6622"/>
      <c r="L6622" s="83"/>
    </row>
    <row r="6623" spans="1:12" x14ac:dyDescent="0.3">
      <c r="A6623" s="77" t="s">
        <v>14006</v>
      </c>
      <c r="B6623" s="77" t="s">
        <v>14007</v>
      </c>
      <c r="C6623" s="77" t="s">
        <v>809</v>
      </c>
      <c r="D6623" s="79"/>
      <c r="F6623" s="77" t="s">
        <v>809</v>
      </c>
      <c r="G6623" s="77" t="s">
        <v>14006</v>
      </c>
      <c r="I6623"/>
      <c r="L6623" s="83"/>
    </row>
    <row r="6624" spans="1:12" x14ac:dyDescent="0.3">
      <c r="A6624" s="77" t="s">
        <v>14008</v>
      </c>
      <c r="B6624" s="77" t="s">
        <v>14009</v>
      </c>
      <c r="C6624" s="77" t="s">
        <v>667</v>
      </c>
      <c r="D6624" s="79"/>
      <c r="F6624" s="77" t="s">
        <v>667</v>
      </c>
      <c r="G6624" s="77" t="s">
        <v>14008</v>
      </c>
      <c r="I6624"/>
      <c r="L6624" s="83"/>
    </row>
    <row r="6625" spans="1:12" x14ac:dyDescent="0.3">
      <c r="A6625" s="77" t="s">
        <v>14010</v>
      </c>
      <c r="B6625" s="77" t="s">
        <v>14011</v>
      </c>
      <c r="C6625" s="77" t="s">
        <v>801</v>
      </c>
      <c r="D6625" s="79"/>
      <c r="F6625" s="77" t="s">
        <v>801</v>
      </c>
      <c r="G6625" s="77" t="s">
        <v>14010</v>
      </c>
      <c r="I6625"/>
      <c r="L6625" s="83"/>
    </row>
    <row r="6626" spans="1:12" x14ac:dyDescent="0.3">
      <c r="A6626" s="77" t="s">
        <v>14012</v>
      </c>
      <c r="B6626" s="77" t="s">
        <v>14013</v>
      </c>
      <c r="C6626" s="77" t="s">
        <v>863</v>
      </c>
      <c r="D6626" s="79"/>
      <c r="F6626" s="77" t="s">
        <v>863</v>
      </c>
      <c r="G6626" s="77" t="s">
        <v>14012</v>
      </c>
      <c r="I6626"/>
      <c r="L6626" s="83"/>
    </row>
    <row r="6627" spans="1:12" x14ac:dyDescent="0.3">
      <c r="A6627" s="77" t="s">
        <v>14014</v>
      </c>
      <c r="B6627" s="77" t="s">
        <v>14015</v>
      </c>
      <c r="C6627" s="77" t="s">
        <v>893</v>
      </c>
      <c r="D6627" s="79"/>
      <c r="F6627" s="77" t="s">
        <v>893</v>
      </c>
      <c r="G6627" s="77" t="s">
        <v>14014</v>
      </c>
      <c r="I6627"/>
      <c r="L6627" s="83"/>
    </row>
    <row r="6628" spans="1:12" x14ac:dyDescent="0.3">
      <c r="A6628" s="77" t="s">
        <v>14016</v>
      </c>
      <c r="B6628" s="77" t="s">
        <v>14017</v>
      </c>
      <c r="C6628" s="77" t="s">
        <v>682</v>
      </c>
      <c r="D6628" s="79"/>
      <c r="F6628" s="77" t="s">
        <v>682</v>
      </c>
      <c r="G6628" s="77" t="s">
        <v>14016</v>
      </c>
      <c r="I6628"/>
      <c r="L6628" s="83"/>
    </row>
    <row r="6629" spans="1:12" x14ac:dyDescent="0.3">
      <c r="A6629" s="77" t="s">
        <v>14018</v>
      </c>
      <c r="B6629" s="77" t="s">
        <v>14019</v>
      </c>
      <c r="C6629" s="77" t="s">
        <v>715</v>
      </c>
      <c r="D6629" s="79"/>
      <c r="F6629" s="77" t="s">
        <v>715</v>
      </c>
      <c r="G6629" s="77" t="s">
        <v>14018</v>
      </c>
      <c r="I6629"/>
      <c r="L6629" s="83"/>
    </row>
    <row r="6630" spans="1:12" x14ac:dyDescent="0.3">
      <c r="A6630" s="77" t="s">
        <v>14020</v>
      </c>
      <c r="B6630" s="77" t="s">
        <v>14021</v>
      </c>
      <c r="C6630" s="77" t="s">
        <v>666</v>
      </c>
      <c r="D6630" s="79"/>
      <c r="F6630" s="77" t="s">
        <v>666</v>
      </c>
      <c r="G6630" s="77" t="s">
        <v>14020</v>
      </c>
      <c r="I6630"/>
      <c r="L6630" s="83"/>
    </row>
    <row r="6631" spans="1:12" x14ac:dyDescent="0.3">
      <c r="A6631" s="77" t="s">
        <v>14022</v>
      </c>
      <c r="B6631" s="77" t="s">
        <v>14023</v>
      </c>
      <c r="C6631" s="77" t="s">
        <v>876</v>
      </c>
      <c r="D6631" s="79"/>
      <c r="F6631" s="77" t="s">
        <v>876</v>
      </c>
      <c r="G6631" s="77" t="s">
        <v>14022</v>
      </c>
      <c r="I6631"/>
      <c r="L6631" s="83"/>
    </row>
    <row r="6632" spans="1:12" x14ac:dyDescent="0.3">
      <c r="A6632" s="77" t="s">
        <v>14024</v>
      </c>
      <c r="B6632" s="77" t="s">
        <v>14025</v>
      </c>
      <c r="C6632" s="77" t="s">
        <v>809</v>
      </c>
      <c r="D6632" s="79"/>
      <c r="F6632" s="77" t="s">
        <v>809</v>
      </c>
      <c r="G6632" s="77" t="s">
        <v>14024</v>
      </c>
      <c r="I6632"/>
      <c r="L6632" s="83"/>
    </row>
    <row r="6633" spans="1:12" x14ac:dyDescent="0.3">
      <c r="A6633" s="77" t="s">
        <v>14026</v>
      </c>
      <c r="B6633" s="77" t="s">
        <v>14027</v>
      </c>
      <c r="C6633" s="77" t="s">
        <v>953</v>
      </c>
      <c r="D6633" s="79"/>
      <c r="F6633" s="77" t="s">
        <v>953</v>
      </c>
      <c r="G6633" s="77" t="s">
        <v>14026</v>
      </c>
      <c r="I6633"/>
      <c r="L6633" s="83"/>
    </row>
    <row r="6634" spans="1:12" x14ac:dyDescent="0.3">
      <c r="A6634" s="77" t="s">
        <v>14028</v>
      </c>
      <c r="B6634" s="77" t="s">
        <v>14029</v>
      </c>
      <c r="C6634" s="77" t="s">
        <v>699</v>
      </c>
      <c r="D6634" s="79"/>
      <c r="F6634" s="77" t="s">
        <v>699</v>
      </c>
      <c r="G6634" s="77" t="s">
        <v>14028</v>
      </c>
      <c r="I6634"/>
      <c r="L6634" s="83"/>
    </row>
    <row r="6635" spans="1:12" x14ac:dyDescent="0.3">
      <c r="A6635" s="77" t="s">
        <v>14030</v>
      </c>
      <c r="B6635" s="77" t="s">
        <v>14031</v>
      </c>
      <c r="C6635" s="77" t="s">
        <v>797</v>
      </c>
      <c r="D6635" s="79"/>
      <c r="F6635" s="77" t="s">
        <v>797</v>
      </c>
      <c r="G6635" s="77" t="s">
        <v>14030</v>
      </c>
      <c r="I6635"/>
      <c r="L6635" s="83"/>
    </row>
    <row r="6636" spans="1:12" x14ac:dyDescent="0.3">
      <c r="A6636" s="77" t="s">
        <v>14032</v>
      </c>
      <c r="B6636" s="77" t="s">
        <v>14033</v>
      </c>
      <c r="C6636" s="77" t="s">
        <v>666</v>
      </c>
      <c r="D6636" s="79"/>
      <c r="F6636" s="77" t="s">
        <v>666</v>
      </c>
      <c r="G6636" s="77" t="s">
        <v>14032</v>
      </c>
      <c r="I6636"/>
      <c r="L6636" s="83"/>
    </row>
    <row r="6637" spans="1:12" x14ac:dyDescent="0.3">
      <c r="A6637" s="77" t="s">
        <v>14034</v>
      </c>
      <c r="B6637" s="77" t="s">
        <v>14035</v>
      </c>
      <c r="C6637" s="77" t="s">
        <v>667</v>
      </c>
      <c r="D6637" s="79"/>
      <c r="F6637" s="77" t="s">
        <v>667</v>
      </c>
      <c r="G6637" s="77" t="s">
        <v>14034</v>
      </c>
      <c r="I6637"/>
      <c r="L6637" s="83"/>
    </row>
    <row r="6638" spans="1:12" x14ac:dyDescent="0.3">
      <c r="A6638" s="77" t="s">
        <v>14036</v>
      </c>
      <c r="B6638" s="77" t="s">
        <v>14037</v>
      </c>
      <c r="C6638" s="77" t="s">
        <v>893</v>
      </c>
      <c r="D6638" s="79"/>
      <c r="F6638" s="77" t="s">
        <v>893</v>
      </c>
      <c r="G6638" s="77" t="s">
        <v>14036</v>
      </c>
      <c r="I6638"/>
      <c r="L6638" s="83"/>
    </row>
    <row r="6639" spans="1:12" x14ac:dyDescent="0.3">
      <c r="A6639" s="77" t="s">
        <v>14038</v>
      </c>
      <c r="B6639" s="77" t="s">
        <v>14039</v>
      </c>
      <c r="C6639" s="77" t="s">
        <v>794</v>
      </c>
      <c r="D6639" s="79"/>
      <c r="F6639" s="77" t="s">
        <v>794</v>
      </c>
      <c r="G6639" s="77" t="s">
        <v>14038</v>
      </c>
      <c r="I6639"/>
      <c r="L6639" s="83"/>
    </row>
    <row r="6640" spans="1:12" x14ac:dyDescent="0.3">
      <c r="A6640" s="77" t="s">
        <v>14040</v>
      </c>
      <c r="B6640" s="77" t="s">
        <v>14041</v>
      </c>
      <c r="C6640" s="77" t="s">
        <v>876</v>
      </c>
      <c r="D6640" s="79"/>
      <c r="F6640" s="77" t="s">
        <v>876</v>
      </c>
      <c r="G6640" s="77" t="s">
        <v>14040</v>
      </c>
      <c r="I6640"/>
      <c r="L6640" s="83"/>
    </row>
    <row r="6641" spans="1:12" x14ac:dyDescent="0.3">
      <c r="A6641" s="77" t="s">
        <v>14042</v>
      </c>
      <c r="B6641" s="77" t="s">
        <v>14043</v>
      </c>
      <c r="C6641" s="77" t="s">
        <v>743</v>
      </c>
      <c r="D6641" s="79"/>
      <c r="F6641" s="77" t="s">
        <v>743</v>
      </c>
      <c r="G6641" s="77" t="s">
        <v>14042</v>
      </c>
      <c r="I6641"/>
      <c r="L6641" s="83"/>
    </row>
    <row r="6642" spans="1:12" x14ac:dyDescent="0.3">
      <c r="A6642" s="77" t="s">
        <v>14044</v>
      </c>
      <c r="B6642" s="77" t="s">
        <v>14045</v>
      </c>
      <c r="C6642" s="77" t="s">
        <v>743</v>
      </c>
      <c r="D6642" s="79"/>
      <c r="F6642" s="77" t="s">
        <v>743</v>
      </c>
      <c r="G6642" s="77" t="s">
        <v>14044</v>
      </c>
      <c r="I6642"/>
      <c r="L6642" s="83"/>
    </row>
    <row r="6643" spans="1:12" x14ac:dyDescent="0.3">
      <c r="A6643" s="77" t="s">
        <v>14046</v>
      </c>
      <c r="B6643" s="77" t="s">
        <v>14047</v>
      </c>
      <c r="C6643" s="77" t="s">
        <v>856</v>
      </c>
      <c r="D6643" s="79"/>
      <c r="F6643" s="77" t="s">
        <v>856</v>
      </c>
      <c r="G6643" s="77" t="s">
        <v>14046</v>
      </c>
      <c r="I6643"/>
      <c r="L6643" s="83"/>
    </row>
    <row r="6644" spans="1:12" x14ac:dyDescent="0.3">
      <c r="A6644" s="77" t="s">
        <v>14048</v>
      </c>
      <c r="B6644" s="77" t="s">
        <v>14049</v>
      </c>
      <c r="C6644" s="77" t="s">
        <v>761</v>
      </c>
      <c r="D6644" s="79"/>
      <c r="F6644" s="77" t="s">
        <v>761</v>
      </c>
      <c r="G6644" s="77" t="s">
        <v>14048</v>
      </c>
      <c r="I6644"/>
      <c r="L6644" s="83"/>
    </row>
    <row r="6645" spans="1:12" x14ac:dyDescent="0.3">
      <c r="A6645" s="77" t="s">
        <v>14050</v>
      </c>
      <c r="B6645" s="77" t="s">
        <v>14051</v>
      </c>
      <c r="C6645" s="77" t="s">
        <v>800</v>
      </c>
      <c r="D6645" s="79"/>
      <c r="F6645" s="77" t="s">
        <v>800</v>
      </c>
      <c r="G6645" s="77" t="s">
        <v>14050</v>
      </c>
      <c r="I6645"/>
      <c r="L6645" s="83"/>
    </row>
    <row r="6646" spans="1:12" x14ac:dyDescent="0.3">
      <c r="A6646" s="77" t="s">
        <v>14052</v>
      </c>
      <c r="B6646" s="77" t="s">
        <v>14053</v>
      </c>
      <c r="C6646" s="77" t="s">
        <v>893</v>
      </c>
      <c r="D6646" s="79"/>
      <c r="F6646" s="77" t="s">
        <v>893</v>
      </c>
      <c r="G6646" s="77" t="s">
        <v>14052</v>
      </c>
      <c r="I6646"/>
      <c r="L6646" s="83"/>
    </row>
    <row r="6647" spans="1:12" x14ac:dyDescent="0.3">
      <c r="A6647" s="77" t="s">
        <v>14054</v>
      </c>
      <c r="B6647" s="77" t="s">
        <v>14055</v>
      </c>
      <c r="C6647" s="77" t="s">
        <v>739</v>
      </c>
      <c r="D6647" s="79"/>
      <c r="F6647" s="77" t="s">
        <v>739</v>
      </c>
      <c r="G6647" s="77" t="s">
        <v>14054</v>
      </c>
      <c r="I6647"/>
      <c r="L6647" s="83"/>
    </row>
    <row r="6648" spans="1:12" x14ac:dyDescent="0.3">
      <c r="A6648" s="77" t="s">
        <v>14056</v>
      </c>
      <c r="B6648" s="77" t="s">
        <v>14057</v>
      </c>
      <c r="C6648" s="77" t="s">
        <v>674</v>
      </c>
      <c r="D6648" s="79"/>
      <c r="F6648" s="77" t="s">
        <v>674</v>
      </c>
      <c r="G6648" s="77" t="s">
        <v>14056</v>
      </c>
      <c r="I6648"/>
      <c r="L6648" s="83"/>
    </row>
    <row r="6649" spans="1:12" x14ac:dyDescent="0.3">
      <c r="A6649" s="77" t="s">
        <v>14058</v>
      </c>
      <c r="B6649" s="77" t="s">
        <v>14059</v>
      </c>
      <c r="C6649" s="77" t="s">
        <v>963</v>
      </c>
      <c r="D6649" s="79"/>
      <c r="F6649" s="77" t="s">
        <v>963</v>
      </c>
      <c r="G6649" s="77" t="s">
        <v>14058</v>
      </c>
      <c r="I6649"/>
      <c r="L6649" s="83"/>
    </row>
    <row r="6650" spans="1:12" x14ac:dyDescent="0.3">
      <c r="A6650" s="77" t="s">
        <v>14060</v>
      </c>
      <c r="B6650" s="77" t="s">
        <v>14061</v>
      </c>
      <c r="C6650" s="77" t="s">
        <v>674</v>
      </c>
      <c r="D6650" s="79"/>
      <c r="F6650" s="77" t="s">
        <v>674</v>
      </c>
      <c r="G6650" s="77" t="s">
        <v>14060</v>
      </c>
      <c r="I6650"/>
      <c r="L6650" s="83"/>
    </row>
    <row r="6651" spans="1:12" x14ac:dyDescent="0.3">
      <c r="A6651" s="77" t="s">
        <v>14062</v>
      </c>
      <c r="B6651" s="77" t="s">
        <v>14063</v>
      </c>
      <c r="C6651" s="77" t="s">
        <v>746</v>
      </c>
      <c r="D6651" s="79"/>
      <c r="F6651" s="77" t="s">
        <v>746</v>
      </c>
      <c r="G6651" s="77" t="s">
        <v>14062</v>
      </c>
      <c r="I6651"/>
      <c r="L6651" s="83"/>
    </row>
    <row r="6652" spans="1:12" x14ac:dyDescent="0.3">
      <c r="A6652" s="77" t="s">
        <v>14064</v>
      </c>
      <c r="B6652" s="77" t="s">
        <v>14065</v>
      </c>
      <c r="C6652" s="77" t="s">
        <v>736</v>
      </c>
      <c r="D6652" s="79"/>
      <c r="F6652" s="77" t="s">
        <v>736</v>
      </c>
      <c r="G6652" s="77" t="s">
        <v>14064</v>
      </c>
      <c r="I6652"/>
      <c r="L6652" s="83"/>
    </row>
    <row r="6653" spans="1:12" x14ac:dyDescent="0.3">
      <c r="A6653" s="77" t="s">
        <v>14066</v>
      </c>
      <c r="B6653" s="77" t="s">
        <v>14067</v>
      </c>
      <c r="C6653" s="77" t="s">
        <v>743</v>
      </c>
      <c r="D6653" s="79"/>
      <c r="F6653" s="77" t="s">
        <v>743</v>
      </c>
      <c r="G6653" s="77" t="s">
        <v>14066</v>
      </c>
      <c r="I6653"/>
      <c r="L6653" s="83"/>
    </row>
    <row r="6654" spans="1:12" x14ac:dyDescent="0.3">
      <c r="A6654" s="77" t="s">
        <v>14068</v>
      </c>
      <c r="B6654" s="77" t="s">
        <v>14069</v>
      </c>
      <c r="C6654" s="77" t="s">
        <v>925</v>
      </c>
      <c r="D6654" s="79"/>
      <c r="F6654" s="77" t="s">
        <v>925</v>
      </c>
      <c r="G6654" s="77" t="s">
        <v>14068</v>
      </c>
      <c r="I6654"/>
      <c r="L6654" s="83"/>
    </row>
    <row r="6655" spans="1:12" x14ac:dyDescent="0.3">
      <c r="A6655" s="77" t="s">
        <v>14070</v>
      </c>
      <c r="B6655" s="77" t="s">
        <v>14071</v>
      </c>
      <c r="C6655" s="77" t="s">
        <v>850</v>
      </c>
      <c r="D6655" s="79"/>
      <c r="F6655" s="77" t="s">
        <v>850</v>
      </c>
      <c r="G6655" s="77" t="s">
        <v>14070</v>
      </c>
      <c r="I6655"/>
      <c r="L6655" s="83"/>
    </row>
    <row r="6656" spans="1:12" x14ac:dyDescent="0.3">
      <c r="A6656" s="77" t="s">
        <v>14072</v>
      </c>
      <c r="B6656" s="77" t="s">
        <v>14073</v>
      </c>
      <c r="C6656" s="77" t="s">
        <v>675</v>
      </c>
      <c r="D6656" s="79"/>
      <c r="F6656" s="77" t="s">
        <v>675</v>
      </c>
      <c r="G6656" s="77" t="s">
        <v>14072</v>
      </c>
      <c r="I6656"/>
      <c r="L6656" s="83"/>
    </row>
    <row r="6657" spans="1:12" x14ac:dyDescent="0.3">
      <c r="A6657" s="77" t="s">
        <v>14074</v>
      </c>
      <c r="B6657" s="77" t="s">
        <v>14075</v>
      </c>
      <c r="C6657" s="77" t="s">
        <v>674</v>
      </c>
      <c r="D6657" s="79"/>
      <c r="F6657" s="77" t="s">
        <v>674</v>
      </c>
      <c r="G6657" s="77" t="s">
        <v>14074</v>
      </c>
      <c r="I6657"/>
      <c r="L6657" s="83"/>
    </row>
    <row r="6658" spans="1:12" x14ac:dyDescent="0.3">
      <c r="A6658" s="77" t="s">
        <v>14076</v>
      </c>
      <c r="B6658" s="77" t="s">
        <v>14077</v>
      </c>
      <c r="C6658" s="77" t="s">
        <v>732</v>
      </c>
      <c r="D6658" s="79"/>
      <c r="F6658" s="77" t="s">
        <v>732</v>
      </c>
      <c r="G6658" s="77" t="s">
        <v>14076</v>
      </c>
      <c r="I6658"/>
      <c r="L6658" s="83"/>
    </row>
    <row r="6659" spans="1:12" x14ac:dyDescent="0.3">
      <c r="A6659" s="77" t="s">
        <v>14078</v>
      </c>
      <c r="B6659" s="77" t="s">
        <v>14079</v>
      </c>
      <c r="C6659" s="77" t="s">
        <v>809</v>
      </c>
      <c r="D6659" s="79"/>
      <c r="F6659" s="77" t="s">
        <v>809</v>
      </c>
      <c r="G6659" s="77" t="s">
        <v>14078</v>
      </c>
      <c r="I6659"/>
      <c r="L6659" s="83"/>
    </row>
    <row r="6660" spans="1:12" x14ac:dyDescent="0.3">
      <c r="A6660" s="77" t="s">
        <v>14080</v>
      </c>
      <c r="B6660" s="77" t="s">
        <v>14081</v>
      </c>
      <c r="C6660" s="77" t="s">
        <v>840</v>
      </c>
      <c r="D6660" s="79"/>
      <c r="F6660" s="77" t="s">
        <v>840</v>
      </c>
      <c r="G6660" s="77" t="s">
        <v>14080</v>
      </c>
      <c r="I6660"/>
      <c r="L6660" s="83"/>
    </row>
    <row r="6661" spans="1:12" x14ac:dyDescent="0.3">
      <c r="A6661" s="77" t="s">
        <v>14082</v>
      </c>
      <c r="B6661" s="77" t="s">
        <v>14083</v>
      </c>
      <c r="C6661" s="77" t="s">
        <v>945</v>
      </c>
      <c r="D6661" s="79"/>
      <c r="F6661" s="77" t="s">
        <v>945</v>
      </c>
      <c r="G6661" s="77" t="s">
        <v>14082</v>
      </c>
      <c r="I6661"/>
      <c r="L6661" s="83"/>
    </row>
    <row r="6662" spans="1:12" x14ac:dyDescent="0.3">
      <c r="A6662" s="77" t="s">
        <v>14084</v>
      </c>
      <c r="B6662" s="77" t="s">
        <v>14085</v>
      </c>
      <c r="C6662" s="77" t="s">
        <v>699</v>
      </c>
      <c r="D6662" s="79"/>
      <c r="F6662" s="77" t="s">
        <v>699</v>
      </c>
      <c r="G6662" s="77" t="s">
        <v>14084</v>
      </c>
      <c r="I6662"/>
      <c r="L6662" s="83"/>
    </row>
    <row r="6663" spans="1:12" x14ac:dyDescent="0.3">
      <c r="A6663" s="77" t="s">
        <v>14086</v>
      </c>
      <c r="B6663" s="77" t="s">
        <v>14087</v>
      </c>
      <c r="C6663" s="77" t="s">
        <v>767</v>
      </c>
      <c r="D6663" s="79"/>
      <c r="F6663" s="77" t="s">
        <v>767</v>
      </c>
      <c r="G6663" s="77" t="s">
        <v>14086</v>
      </c>
      <c r="I6663"/>
      <c r="L6663" s="83"/>
    </row>
    <row r="6664" spans="1:12" x14ac:dyDescent="0.3">
      <c r="A6664" s="77" t="s">
        <v>14088</v>
      </c>
      <c r="B6664" s="77" t="s">
        <v>14089</v>
      </c>
      <c r="C6664" s="77" t="s">
        <v>773</v>
      </c>
      <c r="D6664" s="79"/>
      <c r="F6664" s="77" t="s">
        <v>773</v>
      </c>
      <c r="G6664" s="77" t="s">
        <v>14088</v>
      </c>
      <c r="I6664"/>
      <c r="L6664" s="83"/>
    </row>
    <row r="6665" spans="1:12" x14ac:dyDescent="0.3">
      <c r="A6665" s="77" t="s">
        <v>14090</v>
      </c>
      <c r="B6665" s="77" t="s">
        <v>14091</v>
      </c>
      <c r="C6665" s="77" t="s">
        <v>761</v>
      </c>
      <c r="D6665" s="79"/>
      <c r="F6665" s="77" t="s">
        <v>761</v>
      </c>
      <c r="G6665" s="77" t="s">
        <v>14090</v>
      </c>
      <c r="I6665"/>
      <c r="L6665" s="83"/>
    </row>
    <row r="6666" spans="1:12" x14ac:dyDescent="0.3">
      <c r="A6666" s="77" t="s">
        <v>14092</v>
      </c>
      <c r="B6666" s="77" t="s">
        <v>14093</v>
      </c>
      <c r="C6666" s="77" t="s">
        <v>809</v>
      </c>
      <c r="D6666" s="79"/>
      <c r="F6666" s="77" t="s">
        <v>809</v>
      </c>
      <c r="G6666" s="77" t="s">
        <v>14092</v>
      </c>
      <c r="I6666"/>
      <c r="L6666" s="83"/>
    </row>
    <row r="6667" spans="1:12" x14ac:dyDescent="0.3">
      <c r="A6667" s="77" t="s">
        <v>14094</v>
      </c>
      <c r="B6667" s="77" t="s">
        <v>14095</v>
      </c>
      <c r="C6667" s="77" t="s">
        <v>856</v>
      </c>
      <c r="D6667" s="79"/>
      <c r="F6667" s="77" t="s">
        <v>856</v>
      </c>
      <c r="G6667" s="77" t="s">
        <v>14094</v>
      </c>
      <c r="I6667"/>
      <c r="L6667" s="83"/>
    </row>
    <row r="6668" spans="1:12" x14ac:dyDescent="0.3">
      <c r="A6668" s="77" t="s">
        <v>14096</v>
      </c>
      <c r="B6668" s="77" t="s">
        <v>14097</v>
      </c>
      <c r="C6668" s="77" t="s">
        <v>739</v>
      </c>
      <c r="D6668" s="79"/>
      <c r="F6668" s="77" t="s">
        <v>739</v>
      </c>
      <c r="G6668" s="77" t="s">
        <v>14096</v>
      </c>
      <c r="I6668"/>
      <c r="L6668" s="83"/>
    </row>
    <row r="6669" spans="1:12" x14ac:dyDescent="0.3">
      <c r="A6669" s="77" t="s">
        <v>14098</v>
      </c>
      <c r="B6669" s="77" t="s">
        <v>14099</v>
      </c>
      <c r="C6669" s="77" t="s">
        <v>714</v>
      </c>
      <c r="D6669" s="79"/>
      <c r="F6669" s="77" t="s">
        <v>714</v>
      </c>
      <c r="G6669" s="77" t="s">
        <v>14098</v>
      </c>
      <c r="I6669"/>
      <c r="L6669" s="83"/>
    </row>
    <row r="6670" spans="1:12" x14ac:dyDescent="0.3">
      <c r="A6670" s="77" t="s">
        <v>14100</v>
      </c>
      <c r="B6670" s="77" t="s">
        <v>14101</v>
      </c>
      <c r="C6670" s="77" t="s">
        <v>683</v>
      </c>
      <c r="D6670" s="79"/>
      <c r="F6670" s="77" t="s">
        <v>683</v>
      </c>
      <c r="G6670" s="77" t="s">
        <v>14100</v>
      </c>
      <c r="I6670"/>
      <c r="L6670" s="83"/>
    </row>
    <row r="6671" spans="1:12" x14ac:dyDescent="0.3">
      <c r="A6671" s="77" t="s">
        <v>14102</v>
      </c>
      <c r="B6671" s="77" t="s">
        <v>14103</v>
      </c>
      <c r="C6671" s="77" t="s">
        <v>674</v>
      </c>
      <c r="D6671" s="79"/>
      <c r="F6671" s="77" t="s">
        <v>674</v>
      </c>
      <c r="G6671" s="77" t="s">
        <v>14102</v>
      </c>
      <c r="I6671"/>
      <c r="L6671" s="83"/>
    </row>
    <row r="6672" spans="1:12" x14ac:dyDescent="0.3">
      <c r="A6672" s="77" t="s">
        <v>14104</v>
      </c>
      <c r="B6672" s="77" t="s">
        <v>14105</v>
      </c>
      <c r="C6672" s="77" t="s">
        <v>682</v>
      </c>
      <c r="D6672" s="79"/>
      <c r="F6672" s="77" t="s">
        <v>682</v>
      </c>
      <c r="G6672" s="77" t="s">
        <v>14104</v>
      </c>
      <c r="I6672"/>
      <c r="L6672" s="83"/>
    </row>
    <row r="6673" spans="1:12" x14ac:dyDescent="0.3">
      <c r="A6673" s="77" t="s">
        <v>14106</v>
      </c>
      <c r="B6673" s="77" t="s">
        <v>14107</v>
      </c>
      <c r="C6673" s="77" t="s">
        <v>800</v>
      </c>
      <c r="D6673" s="79"/>
      <c r="F6673" s="77" t="s">
        <v>800</v>
      </c>
      <c r="G6673" s="77" t="s">
        <v>14106</v>
      </c>
      <c r="I6673"/>
      <c r="L6673" s="83"/>
    </row>
    <row r="6674" spans="1:12" x14ac:dyDescent="0.3">
      <c r="A6674" s="77" t="s">
        <v>14108</v>
      </c>
      <c r="B6674" s="77" t="s">
        <v>14109</v>
      </c>
      <c r="C6674" s="77" t="s">
        <v>722</v>
      </c>
      <c r="D6674" s="79"/>
      <c r="F6674" s="77" t="s">
        <v>722</v>
      </c>
      <c r="G6674" s="77" t="s">
        <v>14108</v>
      </c>
      <c r="I6674"/>
      <c r="L6674" s="83"/>
    </row>
    <row r="6675" spans="1:12" x14ac:dyDescent="0.3">
      <c r="A6675" s="77" t="s">
        <v>14110</v>
      </c>
      <c r="B6675" s="77" t="s">
        <v>14111</v>
      </c>
      <c r="C6675" s="77" t="s">
        <v>719</v>
      </c>
      <c r="D6675" s="79"/>
      <c r="F6675" s="77" t="s">
        <v>719</v>
      </c>
      <c r="G6675" s="77" t="s">
        <v>14110</v>
      </c>
      <c r="I6675"/>
      <c r="L6675" s="83"/>
    </row>
    <row r="6676" spans="1:12" x14ac:dyDescent="0.3">
      <c r="A6676" s="77" t="s">
        <v>14112</v>
      </c>
      <c r="B6676" s="77" t="s">
        <v>14113</v>
      </c>
      <c r="C6676" s="77" t="s">
        <v>846</v>
      </c>
      <c r="D6676" s="79"/>
      <c r="F6676" s="77" t="s">
        <v>846</v>
      </c>
      <c r="G6676" s="77" t="s">
        <v>14112</v>
      </c>
      <c r="I6676"/>
      <c r="L6676" s="83"/>
    </row>
    <row r="6677" spans="1:12" x14ac:dyDescent="0.3">
      <c r="A6677" s="77" t="s">
        <v>14114</v>
      </c>
      <c r="B6677" s="77" t="s">
        <v>14115</v>
      </c>
      <c r="C6677" s="77" t="s">
        <v>761</v>
      </c>
      <c r="D6677" s="79"/>
      <c r="F6677" s="77" t="s">
        <v>761</v>
      </c>
      <c r="G6677" s="77" t="s">
        <v>14114</v>
      </c>
      <c r="I6677"/>
      <c r="L6677" s="83"/>
    </row>
    <row r="6678" spans="1:12" x14ac:dyDescent="0.3">
      <c r="A6678" s="77" t="s">
        <v>14116</v>
      </c>
      <c r="B6678" s="77" t="s">
        <v>14117</v>
      </c>
      <c r="C6678" s="77" t="s">
        <v>809</v>
      </c>
      <c r="D6678" s="79"/>
      <c r="F6678" s="77" t="s">
        <v>809</v>
      </c>
      <c r="G6678" s="77" t="s">
        <v>14116</v>
      </c>
      <c r="I6678"/>
      <c r="L6678" s="83"/>
    </row>
    <row r="6679" spans="1:12" x14ac:dyDescent="0.3">
      <c r="A6679" s="77" t="s">
        <v>14118</v>
      </c>
      <c r="B6679" s="77" t="s">
        <v>14119</v>
      </c>
      <c r="C6679" s="77" t="s">
        <v>710</v>
      </c>
      <c r="D6679" s="79"/>
      <c r="F6679" s="77" t="s">
        <v>710</v>
      </c>
      <c r="G6679" s="77" t="s">
        <v>14118</v>
      </c>
      <c r="I6679"/>
      <c r="L6679" s="83"/>
    </row>
    <row r="6680" spans="1:12" x14ac:dyDescent="0.3">
      <c r="A6680" s="77" t="s">
        <v>14120</v>
      </c>
      <c r="B6680" s="77" t="s">
        <v>14121</v>
      </c>
      <c r="C6680" s="77" t="s">
        <v>766</v>
      </c>
      <c r="D6680" s="79"/>
      <c r="F6680" s="77" t="s">
        <v>766</v>
      </c>
      <c r="G6680" s="77" t="s">
        <v>14120</v>
      </c>
      <c r="I6680"/>
      <c r="L6680" s="83"/>
    </row>
    <row r="6681" spans="1:12" x14ac:dyDescent="0.3">
      <c r="A6681" s="77" t="s">
        <v>14122</v>
      </c>
      <c r="B6681" s="77" t="s">
        <v>14123</v>
      </c>
      <c r="C6681" s="77" t="s">
        <v>671</v>
      </c>
      <c r="D6681" s="79"/>
      <c r="F6681" s="77" t="s">
        <v>671</v>
      </c>
      <c r="G6681" s="77" t="s">
        <v>14122</v>
      </c>
      <c r="I6681"/>
      <c r="L6681" s="83"/>
    </row>
    <row r="6682" spans="1:12" x14ac:dyDescent="0.3">
      <c r="A6682" s="77" t="s">
        <v>14124</v>
      </c>
      <c r="B6682" s="77" t="s">
        <v>14125</v>
      </c>
      <c r="C6682" s="77" t="s">
        <v>739</v>
      </c>
      <c r="D6682" s="79"/>
      <c r="F6682" s="77" t="s">
        <v>739</v>
      </c>
      <c r="G6682" s="77" t="s">
        <v>14124</v>
      </c>
      <c r="I6682"/>
      <c r="L6682" s="83"/>
    </row>
    <row r="6683" spans="1:12" x14ac:dyDescent="0.3">
      <c r="A6683" s="77" t="s">
        <v>14126</v>
      </c>
      <c r="B6683" s="77" t="s">
        <v>14127</v>
      </c>
      <c r="C6683" s="77" t="s">
        <v>898</v>
      </c>
      <c r="D6683" s="79"/>
      <c r="F6683" s="77" t="s">
        <v>898</v>
      </c>
      <c r="G6683" s="77" t="s">
        <v>14126</v>
      </c>
      <c r="I6683"/>
      <c r="L6683" s="83"/>
    </row>
    <row r="6684" spans="1:12" x14ac:dyDescent="0.3">
      <c r="A6684" s="77" t="s">
        <v>14128</v>
      </c>
      <c r="B6684" s="77" t="s">
        <v>14129</v>
      </c>
      <c r="C6684" s="77" t="s">
        <v>736</v>
      </c>
      <c r="D6684" s="79"/>
      <c r="F6684" s="77" t="s">
        <v>736</v>
      </c>
      <c r="G6684" s="77" t="s">
        <v>14128</v>
      </c>
      <c r="I6684"/>
      <c r="L6684" s="83"/>
    </row>
    <row r="6685" spans="1:12" x14ac:dyDescent="0.3">
      <c r="A6685" s="77" t="s">
        <v>14130</v>
      </c>
      <c r="B6685" s="77" t="s">
        <v>14131</v>
      </c>
      <c r="C6685" s="77" t="s">
        <v>777</v>
      </c>
      <c r="D6685" s="79"/>
      <c r="F6685" s="77" t="s">
        <v>777</v>
      </c>
      <c r="G6685" s="77" t="s">
        <v>14130</v>
      </c>
      <c r="I6685"/>
      <c r="L6685" s="83"/>
    </row>
    <row r="6686" spans="1:12" x14ac:dyDescent="0.3">
      <c r="A6686" s="77" t="s">
        <v>14132</v>
      </c>
      <c r="B6686" s="77" t="s">
        <v>14133</v>
      </c>
      <c r="C6686" s="77" t="s">
        <v>714</v>
      </c>
      <c r="D6686" s="79"/>
      <c r="F6686" s="77" t="s">
        <v>714</v>
      </c>
      <c r="G6686" s="77" t="s">
        <v>14132</v>
      </c>
      <c r="I6686"/>
      <c r="L6686" s="83"/>
    </row>
    <row r="6687" spans="1:12" x14ac:dyDescent="0.3">
      <c r="A6687" s="77" t="s">
        <v>14134</v>
      </c>
      <c r="B6687" s="77" t="s">
        <v>14135</v>
      </c>
      <c r="C6687" s="77" t="s">
        <v>893</v>
      </c>
      <c r="D6687" s="79"/>
      <c r="F6687" s="77" t="s">
        <v>893</v>
      </c>
      <c r="G6687" s="77" t="s">
        <v>14134</v>
      </c>
      <c r="I6687"/>
      <c r="L6687" s="83"/>
    </row>
    <row r="6688" spans="1:12" x14ac:dyDescent="0.3">
      <c r="A6688" s="77" t="s">
        <v>14136</v>
      </c>
      <c r="B6688" s="77" t="s">
        <v>14137</v>
      </c>
      <c r="C6688" s="77" t="s">
        <v>846</v>
      </c>
      <c r="D6688" s="79"/>
      <c r="F6688" s="77" t="s">
        <v>846</v>
      </c>
      <c r="G6688" s="77" t="s">
        <v>14136</v>
      </c>
      <c r="I6688"/>
      <c r="L6688" s="83"/>
    </row>
    <row r="6689" spans="1:12" x14ac:dyDescent="0.3">
      <c r="A6689" s="77" t="s">
        <v>14138</v>
      </c>
      <c r="B6689" s="77" t="s">
        <v>14139</v>
      </c>
      <c r="C6689" s="77" t="s">
        <v>809</v>
      </c>
      <c r="D6689" s="79"/>
      <c r="F6689" s="77" t="s">
        <v>809</v>
      </c>
      <c r="G6689" s="77" t="s">
        <v>14138</v>
      </c>
      <c r="I6689"/>
      <c r="L6689" s="83"/>
    </row>
    <row r="6690" spans="1:12" x14ac:dyDescent="0.3">
      <c r="A6690" s="77" t="s">
        <v>14140</v>
      </c>
      <c r="B6690" s="77" t="s">
        <v>14141</v>
      </c>
      <c r="C6690" s="77" t="s">
        <v>739</v>
      </c>
      <c r="D6690" s="79"/>
      <c r="F6690" s="77" t="s">
        <v>739</v>
      </c>
      <c r="G6690" s="77" t="s">
        <v>14140</v>
      </c>
      <c r="I6690"/>
      <c r="L6690" s="83"/>
    </row>
    <row r="6691" spans="1:12" x14ac:dyDescent="0.3">
      <c r="A6691" s="77" t="s">
        <v>14142</v>
      </c>
      <c r="B6691" s="77" t="s">
        <v>14143</v>
      </c>
      <c r="C6691" s="77" t="s">
        <v>868</v>
      </c>
      <c r="D6691" s="79"/>
      <c r="F6691" s="77" t="s">
        <v>868</v>
      </c>
      <c r="G6691" s="77" t="s">
        <v>14142</v>
      </c>
      <c r="I6691"/>
      <c r="L6691" s="83"/>
    </row>
    <row r="6692" spans="1:12" x14ac:dyDescent="0.3">
      <c r="A6692" s="77" t="s">
        <v>14144</v>
      </c>
      <c r="B6692" s="77" t="s">
        <v>14145</v>
      </c>
      <c r="C6692" s="77" t="s">
        <v>836</v>
      </c>
      <c r="D6692" s="79"/>
      <c r="F6692" s="77" t="s">
        <v>836</v>
      </c>
      <c r="G6692" s="77" t="s">
        <v>14144</v>
      </c>
      <c r="I6692"/>
      <c r="L6692" s="83"/>
    </row>
    <row r="6693" spans="1:12" x14ac:dyDescent="0.3">
      <c r="A6693" s="77" t="s">
        <v>14146</v>
      </c>
      <c r="B6693" s="77" t="s">
        <v>14147</v>
      </c>
      <c r="C6693" s="77" t="s">
        <v>743</v>
      </c>
      <c r="D6693" s="79"/>
      <c r="F6693" s="77" t="s">
        <v>743</v>
      </c>
      <c r="G6693" s="77" t="s">
        <v>14146</v>
      </c>
      <c r="I6693"/>
      <c r="L6693" s="83"/>
    </row>
    <row r="6694" spans="1:12" x14ac:dyDescent="0.3">
      <c r="A6694" s="77" t="s">
        <v>14148</v>
      </c>
      <c r="B6694" s="77" t="s">
        <v>14149</v>
      </c>
      <c r="C6694" s="77" t="s">
        <v>736</v>
      </c>
      <c r="D6694" s="79"/>
      <c r="F6694" s="77" t="s">
        <v>736</v>
      </c>
      <c r="G6694" s="77" t="s">
        <v>14148</v>
      </c>
      <c r="I6694"/>
      <c r="L6694" s="83"/>
    </row>
    <row r="6695" spans="1:12" x14ac:dyDescent="0.3">
      <c r="A6695" s="77" t="s">
        <v>14150</v>
      </c>
      <c r="B6695" s="77" t="s">
        <v>14151</v>
      </c>
      <c r="C6695" s="77" t="s">
        <v>873</v>
      </c>
      <c r="D6695" s="79"/>
      <c r="F6695" s="77" t="s">
        <v>873</v>
      </c>
      <c r="G6695" s="77" t="s">
        <v>14150</v>
      </c>
      <c r="I6695"/>
      <c r="L6695" s="83"/>
    </row>
    <row r="6696" spans="1:12" x14ac:dyDescent="0.3">
      <c r="A6696" s="77" t="s">
        <v>14152</v>
      </c>
      <c r="B6696" s="77" t="s">
        <v>14153</v>
      </c>
      <c r="C6696" s="77" t="s">
        <v>767</v>
      </c>
      <c r="D6696" s="79"/>
      <c r="F6696" s="77" t="s">
        <v>767</v>
      </c>
      <c r="G6696" s="77" t="s">
        <v>14152</v>
      </c>
      <c r="I6696"/>
      <c r="L6696" s="83"/>
    </row>
    <row r="6697" spans="1:12" x14ac:dyDescent="0.3">
      <c r="A6697" s="77" t="s">
        <v>14154</v>
      </c>
      <c r="B6697" s="77" t="s">
        <v>14155</v>
      </c>
      <c r="C6697" s="77" t="s">
        <v>743</v>
      </c>
      <c r="D6697" s="79"/>
      <c r="F6697" s="77" t="s">
        <v>743</v>
      </c>
      <c r="G6697" s="77" t="s">
        <v>14154</v>
      </c>
      <c r="I6697"/>
      <c r="L6697" s="83"/>
    </row>
    <row r="6698" spans="1:12" x14ac:dyDescent="0.3">
      <c r="A6698" s="77" t="s">
        <v>14156</v>
      </c>
      <c r="B6698" s="77" t="s">
        <v>14157</v>
      </c>
      <c r="C6698" s="77" t="s">
        <v>699</v>
      </c>
      <c r="D6698" s="79"/>
      <c r="F6698" s="77" t="s">
        <v>699</v>
      </c>
      <c r="G6698" s="77" t="s">
        <v>14156</v>
      </c>
      <c r="I6698"/>
      <c r="L6698" s="83"/>
    </row>
    <row r="6699" spans="1:12" x14ac:dyDescent="0.3">
      <c r="A6699" s="77" t="s">
        <v>14158</v>
      </c>
      <c r="B6699" s="77" t="s">
        <v>14159</v>
      </c>
      <c r="C6699" s="77" t="s">
        <v>682</v>
      </c>
      <c r="D6699" s="79"/>
      <c r="F6699" s="77" t="s">
        <v>682</v>
      </c>
      <c r="G6699" s="77" t="s">
        <v>14158</v>
      </c>
      <c r="I6699"/>
      <c r="L6699" s="83"/>
    </row>
    <row r="6700" spans="1:12" x14ac:dyDescent="0.3">
      <c r="A6700" s="77" t="s">
        <v>14160</v>
      </c>
      <c r="B6700" s="77" t="s">
        <v>14161</v>
      </c>
      <c r="C6700" s="77" t="s">
        <v>719</v>
      </c>
      <c r="D6700" s="79"/>
      <c r="F6700" s="77" t="s">
        <v>719</v>
      </c>
      <c r="G6700" s="77" t="s">
        <v>14160</v>
      </c>
      <c r="I6700"/>
      <c r="L6700" s="83"/>
    </row>
    <row r="6701" spans="1:12" x14ac:dyDescent="0.3">
      <c r="A6701" s="77" t="s">
        <v>14162</v>
      </c>
      <c r="B6701" s="77" t="s">
        <v>14163</v>
      </c>
      <c r="C6701" s="77" t="s">
        <v>732</v>
      </c>
      <c r="D6701" s="79"/>
      <c r="F6701" s="77" t="s">
        <v>732</v>
      </c>
      <c r="G6701" s="77" t="s">
        <v>14162</v>
      </c>
      <c r="I6701"/>
      <c r="L6701" s="83"/>
    </row>
    <row r="6702" spans="1:12" x14ac:dyDescent="0.3">
      <c r="A6702" s="77" t="s">
        <v>14164</v>
      </c>
      <c r="B6702" s="77" t="s">
        <v>14165</v>
      </c>
      <c r="C6702" s="77" t="s">
        <v>699</v>
      </c>
      <c r="D6702" s="79"/>
      <c r="F6702" s="77" t="s">
        <v>699</v>
      </c>
      <c r="G6702" s="77" t="s">
        <v>14164</v>
      </c>
      <c r="I6702"/>
      <c r="L6702" s="83"/>
    </row>
    <row r="6703" spans="1:12" x14ac:dyDescent="0.3">
      <c r="A6703" s="77" t="s">
        <v>14166</v>
      </c>
      <c r="B6703" s="77" t="s">
        <v>14167</v>
      </c>
      <c r="C6703" s="77" t="s">
        <v>699</v>
      </c>
      <c r="D6703" s="79"/>
      <c r="F6703" s="77" t="s">
        <v>699</v>
      </c>
      <c r="G6703" s="77" t="s">
        <v>14166</v>
      </c>
      <c r="I6703"/>
      <c r="L6703" s="83"/>
    </row>
    <row r="6704" spans="1:12" x14ac:dyDescent="0.3">
      <c r="A6704" s="77" t="s">
        <v>14168</v>
      </c>
      <c r="B6704" s="77" t="s">
        <v>14169</v>
      </c>
      <c r="C6704" s="77" t="s">
        <v>743</v>
      </c>
      <c r="D6704" s="79"/>
      <c r="F6704" s="77" t="s">
        <v>743</v>
      </c>
      <c r="G6704" s="77" t="s">
        <v>14168</v>
      </c>
      <c r="I6704"/>
      <c r="L6704" s="83"/>
    </row>
    <row r="6705" spans="1:12" x14ac:dyDescent="0.3">
      <c r="A6705" s="77" t="s">
        <v>14170</v>
      </c>
      <c r="B6705" s="77" t="s">
        <v>14171</v>
      </c>
      <c r="C6705" s="77" t="s">
        <v>699</v>
      </c>
      <c r="D6705" s="79"/>
      <c r="F6705" s="77" t="s">
        <v>699</v>
      </c>
      <c r="G6705" s="77" t="s">
        <v>14170</v>
      </c>
      <c r="I6705"/>
      <c r="L6705" s="83"/>
    </row>
    <row r="6706" spans="1:12" x14ac:dyDescent="0.3">
      <c r="A6706" s="77" t="s">
        <v>14172</v>
      </c>
      <c r="B6706" s="77" t="s">
        <v>14173</v>
      </c>
      <c r="C6706" s="77" t="s">
        <v>800</v>
      </c>
      <c r="D6706" s="79"/>
      <c r="F6706" s="77" t="s">
        <v>800</v>
      </c>
      <c r="G6706" s="77" t="s">
        <v>14172</v>
      </c>
      <c r="I6706"/>
      <c r="L6706" s="83"/>
    </row>
    <row r="6707" spans="1:12" x14ac:dyDescent="0.3">
      <c r="A6707" s="77" t="s">
        <v>14174</v>
      </c>
      <c r="B6707" s="77" t="s">
        <v>14175</v>
      </c>
      <c r="C6707" s="77" t="s">
        <v>809</v>
      </c>
      <c r="D6707" s="79"/>
      <c r="F6707" s="77" t="s">
        <v>809</v>
      </c>
      <c r="G6707" s="77" t="s">
        <v>14174</v>
      </c>
      <c r="I6707"/>
      <c r="L6707" s="83"/>
    </row>
    <row r="6708" spans="1:12" x14ac:dyDescent="0.3">
      <c r="A6708" s="77" t="s">
        <v>14176</v>
      </c>
      <c r="B6708" s="77" t="s">
        <v>14177</v>
      </c>
      <c r="C6708" s="77" t="s">
        <v>666</v>
      </c>
      <c r="D6708" s="79"/>
      <c r="F6708" s="77" t="s">
        <v>666</v>
      </c>
      <c r="G6708" s="77" t="s">
        <v>14176</v>
      </c>
      <c r="I6708"/>
      <c r="L6708" s="83"/>
    </row>
    <row r="6709" spans="1:12" x14ac:dyDescent="0.3">
      <c r="A6709" s="77" t="s">
        <v>14178</v>
      </c>
      <c r="B6709" s="77" t="s">
        <v>14179</v>
      </c>
      <c r="C6709" s="77" t="s">
        <v>766</v>
      </c>
      <c r="D6709" s="79"/>
      <c r="F6709" s="77" t="s">
        <v>766</v>
      </c>
      <c r="G6709" s="77" t="s">
        <v>14178</v>
      </c>
      <c r="I6709"/>
      <c r="L6709" s="83"/>
    </row>
    <row r="6710" spans="1:12" x14ac:dyDescent="0.3">
      <c r="A6710" s="77" t="s">
        <v>14180</v>
      </c>
      <c r="B6710" s="77" t="s">
        <v>14181</v>
      </c>
      <c r="C6710" s="77" t="s">
        <v>754</v>
      </c>
      <c r="D6710" s="79"/>
      <c r="F6710" s="77" t="s">
        <v>754</v>
      </c>
      <c r="G6710" s="77" t="s">
        <v>14180</v>
      </c>
      <c r="I6710"/>
      <c r="L6710" s="83"/>
    </row>
    <row r="6711" spans="1:12" x14ac:dyDescent="0.3">
      <c r="A6711" s="77" t="s">
        <v>14182</v>
      </c>
      <c r="B6711" s="77" t="s">
        <v>14183</v>
      </c>
      <c r="C6711" s="77" t="s">
        <v>766</v>
      </c>
      <c r="D6711" s="79"/>
      <c r="F6711" s="77" t="s">
        <v>766</v>
      </c>
      <c r="G6711" s="77" t="s">
        <v>14182</v>
      </c>
      <c r="I6711"/>
      <c r="L6711" s="83"/>
    </row>
    <row r="6712" spans="1:12" x14ac:dyDescent="0.3">
      <c r="A6712" s="77" t="s">
        <v>14184</v>
      </c>
      <c r="B6712" s="77" t="s">
        <v>14185</v>
      </c>
      <c r="C6712" s="77" t="s">
        <v>702</v>
      </c>
      <c r="D6712" s="79"/>
      <c r="F6712" s="77" t="s">
        <v>702</v>
      </c>
      <c r="G6712" s="77" t="s">
        <v>14184</v>
      </c>
      <c r="I6712"/>
      <c r="L6712" s="83"/>
    </row>
    <row r="6713" spans="1:12" x14ac:dyDescent="0.3">
      <c r="A6713" s="77" t="s">
        <v>14186</v>
      </c>
      <c r="B6713" s="77" t="s">
        <v>14187</v>
      </c>
      <c r="C6713" s="77" t="s">
        <v>740</v>
      </c>
      <c r="D6713" s="79"/>
      <c r="F6713" s="77" t="s">
        <v>740</v>
      </c>
      <c r="G6713" s="77" t="s">
        <v>14186</v>
      </c>
      <c r="I6713"/>
      <c r="L6713" s="83"/>
    </row>
    <row r="6714" spans="1:12" x14ac:dyDescent="0.3">
      <c r="A6714" s="77" t="s">
        <v>14188</v>
      </c>
      <c r="B6714" s="77" t="s">
        <v>14189</v>
      </c>
      <c r="C6714" s="77" t="s">
        <v>694</v>
      </c>
      <c r="D6714" s="79"/>
      <c r="F6714" s="77" t="s">
        <v>694</v>
      </c>
      <c r="G6714" s="77" t="s">
        <v>14188</v>
      </c>
      <c r="I6714"/>
      <c r="L6714" s="83"/>
    </row>
    <row r="6715" spans="1:12" x14ac:dyDescent="0.3">
      <c r="A6715" s="77" t="s">
        <v>14190</v>
      </c>
      <c r="B6715" s="77" t="s">
        <v>14191</v>
      </c>
      <c r="C6715" s="77" t="s">
        <v>893</v>
      </c>
      <c r="D6715" s="79"/>
      <c r="F6715" s="77" t="s">
        <v>893</v>
      </c>
      <c r="G6715" s="77" t="s">
        <v>14190</v>
      </c>
      <c r="I6715"/>
      <c r="L6715" s="83"/>
    </row>
    <row r="6716" spans="1:12" x14ac:dyDescent="0.3">
      <c r="A6716" s="77" t="s">
        <v>14192</v>
      </c>
      <c r="B6716" s="77" t="s">
        <v>14193</v>
      </c>
      <c r="C6716" s="77" t="s">
        <v>667</v>
      </c>
      <c r="D6716" s="79"/>
      <c r="F6716" s="77" t="s">
        <v>667</v>
      </c>
      <c r="G6716" s="77" t="s">
        <v>14192</v>
      </c>
      <c r="I6716"/>
      <c r="L6716" s="83"/>
    </row>
    <row r="6717" spans="1:12" x14ac:dyDescent="0.3">
      <c r="A6717" s="77" t="s">
        <v>14194</v>
      </c>
      <c r="B6717" s="77" t="s">
        <v>14195</v>
      </c>
      <c r="C6717" s="77" t="s">
        <v>840</v>
      </c>
      <c r="D6717" s="79"/>
      <c r="F6717" s="77" t="s">
        <v>840</v>
      </c>
      <c r="G6717" s="77" t="s">
        <v>14194</v>
      </c>
      <c r="I6717"/>
      <c r="L6717" s="83"/>
    </row>
    <row r="6718" spans="1:12" x14ac:dyDescent="0.3">
      <c r="A6718" s="77" t="s">
        <v>14196</v>
      </c>
      <c r="B6718" s="77" t="s">
        <v>14197</v>
      </c>
      <c r="C6718" s="77" t="s">
        <v>682</v>
      </c>
      <c r="D6718" s="79"/>
      <c r="F6718" s="77" t="s">
        <v>682</v>
      </c>
      <c r="G6718" s="77" t="s">
        <v>14196</v>
      </c>
      <c r="I6718"/>
      <c r="L6718" s="83"/>
    </row>
    <row r="6719" spans="1:12" x14ac:dyDescent="0.3">
      <c r="A6719" s="77" t="s">
        <v>14198</v>
      </c>
      <c r="B6719" s="77" t="s">
        <v>14199</v>
      </c>
      <c r="C6719" s="77" t="s">
        <v>836</v>
      </c>
      <c r="D6719" s="79"/>
      <c r="F6719" s="77" t="s">
        <v>836</v>
      </c>
      <c r="G6719" s="77" t="s">
        <v>14198</v>
      </c>
      <c r="I6719"/>
      <c r="L6719" s="83"/>
    </row>
    <row r="6720" spans="1:12" x14ac:dyDescent="0.3">
      <c r="A6720" s="77" t="s">
        <v>14200</v>
      </c>
      <c r="B6720" s="77" t="s">
        <v>14201</v>
      </c>
      <c r="C6720" s="77" t="s">
        <v>736</v>
      </c>
      <c r="D6720" s="79"/>
      <c r="F6720" s="77" t="s">
        <v>736</v>
      </c>
      <c r="G6720" s="77" t="s">
        <v>14200</v>
      </c>
      <c r="I6720"/>
      <c r="L6720" s="83"/>
    </row>
    <row r="6721" spans="1:12" x14ac:dyDescent="0.3">
      <c r="A6721" s="77" t="s">
        <v>14202</v>
      </c>
      <c r="B6721" s="77" t="s">
        <v>14203</v>
      </c>
      <c r="C6721" s="77" t="s">
        <v>682</v>
      </c>
      <c r="D6721" s="79"/>
      <c r="F6721" s="77" t="s">
        <v>682</v>
      </c>
      <c r="G6721" s="77" t="s">
        <v>14202</v>
      </c>
      <c r="I6721"/>
      <c r="L6721" s="83"/>
    </row>
    <row r="6722" spans="1:12" x14ac:dyDescent="0.3">
      <c r="A6722" s="77" t="s">
        <v>14204</v>
      </c>
      <c r="B6722" s="77" t="s">
        <v>14205</v>
      </c>
      <c r="C6722" s="77" t="s">
        <v>868</v>
      </c>
      <c r="D6722" s="79"/>
      <c r="F6722" s="77" t="s">
        <v>868</v>
      </c>
      <c r="G6722" s="77" t="s">
        <v>14204</v>
      </c>
      <c r="I6722"/>
      <c r="L6722" s="83"/>
    </row>
    <row r="6723" spans="1:12" x14ac:dyDescent="0.3">
      <c r="A6723" s="77" t="s">
        <v>14206</v>
      </c>
      <c r="B6723" s="77" t="s">
        <v>14207</v>
      </c>
      <c r="C6723" s="77" t="s">
        <v>736</v>
      </c>
      <c r="D6723" s="79"/>
      <c r="F6723" s="77" t="s">
        <v>736</v>
      </c>
      <c r="G6723" s="77" t="s">
        <v>14206</v>
      </c>
      <c r="I6723"/>
      <c r="L6723" s="83"/>
    </row>
    <row r="6724" spans="1:12" x14ac:dyDescent="0.3">
      <c r="A6724" s="77" t="s">
        <v>14208</v>
      </c>
      <c r="B6724" s="77" t="s">
        <v>14209</v>
      </c>
      <c r="C6724" s="77" t="s">
        <v>856</v>
      </c>
      <c r="D6724" s="79"/>
      <c r="F6724" s="77" t="s">
        <v>856</v>
      </c>
      <c r="G6724" s="77" t="s">
        <v>14208</v>
      </c>
      <c r="I6724"/>
      <c r="L6724" s="83"/>
    </row>
    <row r="6725" spans="1:12" x14ac:dyDescent="0.3">
      <c r="A6725" s="77" t="s">
        <v>14210</v>
      </c>
      <c r="B6725" s="77" t="s">
        <v>14211</v>
      </c>
      <c r="C6725" s="77" t="s">
        <v>757</v>
      </c>
      <c r="D6725" s="79"/>
      <c r="F6725" s="77" t="s">
        <v>757</v>
      </c>
      <c r="G6725" s="77" t="s">
        <v>14210</v>
      </c>
      <c r="I6725"/>
      <c r="L6725" s="83"/>
    </row>
    <row r="6726" spans="1:12" x14ac:dyDescent="0.3">
      <c r="A6726" s="77" t="s">
        <v>14212</v>
      </c>
      <c r="B6726" s="77" t="s">
        <v>14213</v>
      </c>
      <c r="C6726" s="77" t="s">
        <v>702</v>
      </c>
      <c r="D6726" s="79"/>
      <c r="F6726" s="77" t="s">
        <v>702</v>
      </c>
      <c r="G6726" s="77" t="s">
        <v>14212</v>
      </c>
      <c r="I6726"/>
      <c r="L6726" s="83"/>
    </row>
    <row r="6727" spans="1:12" x14ac:dyDescent="0.3">
      <c r="A6727" s="77" t="s">
        <v>14214</v>
      </c>
      <c r="B6727" s="77" t="s">
        <v>14215</v>
      </c>
      <c r="C6727" s="77" t="s">
        <v>773</v>
      </c>
      <c r="D6727" s="79"/>
      <c r="F6727" s="77" t="s">
        <v>773</v>
      </c>
      <c r="G6727" s="77" t="s">
        <v>14214</v>
      </c>
      <c r="I6727"/>
      <c r="L6727" s="83"/>
    </row>
    <row r="6728" spans="1:12" x14ac:dyDescent="0.3">
      <c r="A6728" s="77" t="s">
        <v>14216</v>
      </c>
      <c r="B6728" s="77" t="s">
        <v>14217</v>
      </c>
      <c r="C6728" s="77" t="s">
        <v>699</v>
      </c>
      <c r="D6728" s="79"/>
      <c r="F6728" s="77" t="s">
        <v>699</v>
      </c>
      <c r="G6728" s="77" t="s">
        <v>14216</v>
      </c>
      <c r="I6728"/>
      <c r="L6728" s="83"/>
    </row>
    <row r="6729" spans="1:12" x14ac:dyDescent="0.3">
      <c r="A6729" s="77" t="s">
        <v>14218</v>
      </c>
      <c r="B6729" s="77" t="s">
        <v>14219</v>
      </c>
      <c r="C6729" s="77" t="s">
        <v>743</v>
      </c>
      <c r="D6729" s="79"/>
      <c r="F6729" s="77" t="s">
        <v>743</v>
      </c>
      <c r="G6729" s="77" t="s">
        <v>14218</v>
      </c>
      <c r="I6729"/>
      <c r="L6729" s="83"/>
    </row>
    <row r="6730" spans="1:12" x14ac:dyDescent="0.3">
      <c r="A6730" s="77" t="s">
        <v>14220</v>
      </c>
      <c r="B6730" s="77" t="s">
        <v>14221</v>
      </c>
      <c r="C6730" s="77" t="s">
        <v>732</v>
      </c>
      <c r="D6730" s="79"/>
      <c r="F6730" s="77" t="s">
        <v>732</v>
      </c>
      <c r="G6730" s="77" t="s">
        <v>14220</v>
      </c>
      <c r="I6730"/>
      <c r="L6730" s="83"/>
    </row>
    <row r="6731" spans="1:12" x14ac:dyDescent="0.3">
      <c r="A6731" s="77" t="s">
        <v>14222</v>
      </c>
      <c r="B6731" s="77" t="s">
        <v>14223</v>
      </c>
      <c r="C6731" s="77" t="s">
        <v>687</v>
      </c>
      <c r="D6731" s="79"/>
      <c r="F6731" s="77" t="s">
        <v>687</v>
      </c>
      <c r="G6731" s="77" t="s">
        <v>14222</v>
      </c>
      <c r="I6731"/>
      <c r="L6731" s="83"/>
    </row>
    <row r="6732" spans="1:12" x14ac:dyDescent="0.3">
      <c r="A6732" s="77" t="s">
        <v>14224</v>
      </c>
      <c r="B6732" s="77" t="s">
        <v>14225</v>
      </c>
      <c r="C6732" s="77" t="s">
        <v>937</v>
      </c>
      <c r="D6732" s="79"/>
      <c r="F6732" s="77" t="s">
        <v>937</v>
      </c>
      <c r="G6732" s="77" t="s">
        <v>14224</v>
      </c>
      <c r="I6732"/>
      <c r="L6732" s="83"/>
    </row>
    <row r="6733" spans="1:12" x14ac:dyDescent="0.3">
      <c r="A6733" s="77" t="s">
        <v>14226</v>
      </c>
      <c r="B6733" s="77" t="s">
        <v>14227</v>
      </c>
      <c r="C6733" s="77" t="s">
        <v>732</v>
      </c>
      <c r="D6733" s="79"/>
      <c r="F6733" s="77" t="s">
        <v>732</v>
      </c>
      <c r="G6733" s="77" t="s">
        <v>14226</v>
      </c>
      <c r="I6733"/>
      <c r="L6733" s="83"/>
    </row>
    <row r="6734" spans="1:12" x14ac:dyDescent="0.3">
      <c r="A6734" s="77" t="s">
        <v>14228</v>
      </c>
      <c r="B6734" s="77" t="s">
        <v>14229</v>
      </c>
      <c r="C6734" s="77" t="s">
        <v>666</v>
      </c>
      <c r="D6734" s="79"/>
      <c r="F6734" s="77" t="s">
        <v>666</v>
      </c>
      <c r="G6734" s="77" t="s">
        <v>14228</v>
      </c>
      <c r="I6734"/>
      <c r="L6734" s="83"/>
    </row>
    <row r="6735" spans="1:12" x14ac:dyDescent="0.3">
      <c r="A6735" s="77" t="s">
        <v>14230</v>
      </c>
      <c r="B6735" s="77" t="s">
        <v>14231</v>
      </c>
      <c r="C6735" s="77" t="s">
        <v>740</v>
      </c>
      <c r="D6735" s="79"/>
      <c r="F6735" s="77" t="s">
        <v>740</v>
      </c>
      <c r="G6735" s="77" t="s">
        <v>14230</v>
      </c>
      <c r="I6735"/>
      <c r="L6735" s="83"/>
    </row>
    <row r="6736" spans="1:12" x14ac:dyDescent="0.3">
      <c r="A6736" s="77" t="s">
        <v>14232</v>
      </c>
      <c r="B6736" s="77" t="s">
        <v>14233</v>
      </c>
      <c r="C6736" s="77" t="s">
        <v>740</v>
      </c>
      <c r="D6736" s="79"/>
      <c r="F6736" s="77" t="s">
        <v>740</v>
      </c>
      <c r="G6736" s="77" t="s">
        <v>14232</v>
      </c>
      <c r="I6736"/>
      <c r="L6736" s="83"/>
    </row>
    <row r="6737" spans="1:12" x14ac:dyDescent="0.3">
      <c r="A6737" s="77" t="s">
        <v>14234</v>
      </c>
      <c r="B6737" s="77" t="s">
        <v>14235</v>
      </c>
      <c r="C6737" s="77" t="s">
        <v>743</v>
      </c>
      <c r="D6737" s="79"/>
      <c r="F6737" s="77" t="s">
        <v>743</v>
      </c>
      <c r="G6737" s="77" t="s">
        <v>14234</v>
      </c>
      <c r="I6737"/>
      <c r="L6737" s="83"/>
    </row>
    <row r="6738" spans="1:12" x14ac:dyDescent="0.3">
      <c r="A6738" s="77" t="s">
        <v>14236</v>
      </c>
      <c r="B6738" s="77" t="s">
        <v>14237</v>
      </c>
      <c r="C6738" s="77" t="s">
        <v>683</v>
      </c>
      <c r="D6738" s="79"/>
      <c r="F6738" s="77" t="s">
        <v>683</v>
      </c>
      <c r="G6738" s="77" t="s">
        <v>14236</v>
      </c>
      <c r="I6738"/>
      <c r="L6738" s="83"/>
    </row>
    <row r="6739" spans="1:12" x14ac:dyDescent="0.3">
      <c r="A6739" s="77" t="s">
        <v>14238</v>
      </c>
      <c r="B6739" s="77" t="s">
        <v>14239</v>
      </c>
      <c r="C6739" s="77" t="s">
        <v>868</v>
      </c>
      <c r="D6739" s="79"/>
      <c r="F6739" s="77" t="s">
        <v>868</v>
      </c>
      <c r="G6739" s="77" t="s">
        <v>14238</v>
      </c>
      <c r="I6739"/>
      <c r="L6739" s="83"/>
    </row>
    <row r="6740" spans="1:12" x14ac:dyDescent="0.3">
      <c r="A6740" s="77" t="s">
        <v>14240</v>
      </c>
      <c r="B6740" s="77" t="s">
        <v>14241</v>
      </c>
      <c r="C6740" s="77" t="s">
        <v>703</v>
      </c>
      <c r="D6740" s="79"/>
      <c r="F6740" s="77" t="s">
        <v>703</v>
      </c>
      <c r="G6740" s="77" t="s">
        <v>14240</v>
      </c>
      <c r="I6740"/>
      <c r="L6740" s="83"/>
    </row>
    <row r="6741" spans="1:12" x14ac:dyDescent="0.3">
      <c r="A6741" s="77" t="s">
        <v>14242</v>
      </c>
      <c r="B6741" s="77" t="s">
        <v>14243</v>
      </c>
      <c r="C6741" s="77" t="s">
        <v>767</v>
      </c>
      <c r="D6741" s="79"/>
      <c r="F6741" s="77" t="s">
        <v>767</v>
      </c>
      <c r="G6741" s="77" t="s">
        <v>14242</v>
      </c>
      <c r="I6741"/>
      <c r="L6741" s="83"/>
    </row>
    <row r="6742" spans="1:12" x14ac:dyDescent="0.3">
      <c r="A6742" s="77" t="s">
        <v>14244</v>
      </c>
      <c r="B6742" s="77" t="s">
        <v>14245</v>
      </c>
      <c r="C6742" s="77" t="s">
        <v>746</v>
      </c>
      <c r="D6742" s="79"/>
      <c r="F6742" s="77" t="s">
        <v>746</v>
      </c>
      <c r="G6742" s="77" t="s">
        <v>14244</v>
      </c>
      <c r="I6742"/>
      <c r="L6742" s="83"/>
    </row>
    <row r="6743" spans="1:12" x14ac:dyDescent="0.3">
      <c r="A6743" s="77" t="s">
        <v>14246</v>
      </c>
      <c r="B6743" s="77" t="s">
        <v>14247</v>
      </c>
      <c r="C6743" s="77" t="s">
        <v>846</v>
      </c>
      <c r="D6743" s="79"/>
      <c r="F6743" s="77" t="s">
        <v>846</v>
      </c>
      <c r="G6743" s="77" t="s">
        <v>14246</v>
      </c>
      <c r="I6743"/>
      <c r="L6743" s="83"/>
    </row>
    <row r="6744" spans="1:12" x14ac:dyDescent="0.3">
      <c r="A6744" s="77" t="s">
        <v>14248</v>
      </c>
      <c r="B6744" s="77" t="s">
        <v>14249</v>
      </c>
      <c r="C6744" s="77" t="s">
        <v>746</v>
      </c>
      <c r="D6744" s="79"/>
      <c r="F6744" s="77" t="s">
        <v>746</v>
      </c>
      <c r="G6744" s="77" t="s">
        <v>14248</v>
      </c>
      <c r="I6744"/>
      <c r="L6744" s="83"/>
    </row>
    <row r="6745" spans="1:12" x14ac:dyDescent="0.3">
      <c r="A6745" s="77" t="s">
        <v>14250</v>
      </c>
      <c r="B6745" s="77" t="s">
        <v>14251</v>
      </c>
      <c r="C6745" s="77" t="s">
        <v>687</v>
      </c>
      <c r="D6745" s="79"/>
      <c r="F6745" s="77" t="s">
        <v>687</v>
      </c>
      <c r="G6745" s="77" t="s">
        <v>14250</v>
      </c>
      <c r="I6745"/>
      <c r="L6745" s="83"/>
    </row>
    <row r="6746" spans="1:12" x14ac:dyDescent="0.3">
      <c r="A6746" s="77" t="s">
        <v>14252</v>
      </c>
      <c r="B6746" s="77" t="s">
        <v>14253</v>
      </c>
      <c r="C6746" s="77" t="s">
        <v>960</v>
      </c>
      <c r="D6746" s="79"/>
      <c r="F6746" s="77" t="s">
        <v>960</v>
      </c>
      <c r="G6746" s="77" t="s">
        <v>14252</v>
      </c>
      <c r="I6746"/>
      <c r="L6746" s="83"/>
    </row>
    <row r="6747" spans="1:12" x14ac:dyDescent="0.3">
      <c r="A6747" s="77" t="s">
        <v>14254</v>
      </c>
      <c r="B6747" s="77" t="s">
        <v>14255</v>
      </c>
      <c r="C6747" s="77" t="s">
        <v>817</v>
      </c>
      <c r="D6747" s="79"/>
      <c r="F6747" s="77" t="s">
        <v>817</v>
      </c>
      <c r="G6747" s="77" t="s">
        <v>14254</v>
      </c>
      <c r="I6747"/>
      <c r="L6747" s="83"/>
    </row>
    <row r="6748" spans="1:12" x14ac:dyDescent="0.3">
      <c r="A6748" s="77" t="s">
        <v>14256</v>
      </c>
      <c r="B6748" s="77" t="s">
        <v>14257</v>
      </c>
      <c r="C6748" s="77" t="s">
        <v>846</v>
      </c>
      <c r="D6748" s="79"/>
      <c r="F6748" s="77" t="s">
        <v>846</v>
      </c>
      <c r="G6748" s="77" t="s">
        <v>14256</v>
      </c>
      <c r="I6748"/>
      <c r="L6748" s="83"/>
    </row>
    <row r="6749" spans="1:12" x14ac:dyDescent="0.3">
      <c r="A6749" s="77" t="s">
        <v>14258</v>
      </c>
      <c r="B6749" s="77" t="s">
        <v>14259</v>
      </c>
      <c r="C6749" s="77" t="s">
        <v>903</v>
      </c>
      <c r="D6749" s="79"/>
      <c r="F6749" s="77" t="s">
        <v>903</v>
      </c>
      <c r="G6749" s="77" t="s">
        <v>14258</v>
      </c>
      <c r="I6749"/>
      <c r="L6749" s="83"/>
    </row>
    <row r="6750" spans="1:12" x14ac:dyDescent="0.3">
      <c r="A6750" s="77" t="s">
        <v>14260</v>
      </c>
      <c r="B6750" s="77" t="s">
        <v>14261</v>
      </c>
      <c r="C6750" s="77" t="s">
        <v>766</v>
      </c>
      <c r="D6750" s="79"/>
      <c r="F6750" s="77" t="s">
        <v>766</v>
      </c>
      <c r="G6750" s="77" t="s">
        <v>14260</v>
      </c>
      <c r="I6750"/>
      <c r="L6750" s="83"/>
    </row>
    <row r="6751" spans="1:12" x14ac:dyDescent="0.3">
      <c r="A6751" s="77" t="s">
        <v>14262</v>
      </c>
      <c r="B6751" s="77" t="s">
        <v>14263</v>
      </c>
      <c r="C6751" s="77" t="s">
        <v>804</v>
      </c>
      <c r="D6751" s="79"/>
      <c r="F6751" s="77" t="s">
        <v>804</v>
      </c>
      <c r="G6751" s="77" t="s">
        <v>14262</v>
      </c>
      <c r="I6751"/>
      <c r="L6751" s="83"/>
    </row>
    <row r="6752" spans="1:12" x14ac:dyDescent="0.3">
      <c r="A6752" s="77" t="s">
        <v>14264</v>
      </c>
      <c r="B6752" s="77" t="s">
        <v>14265</v>
      </c>
      <c r="C6752" s="77" t="s">
        <v>714</v>
      </c>
      <c r="D6752" s="79"/>
      <c r="F6752" s="77" t="s">
        <v>714</v>
      </c>
      <c r="G6752" s="77" t="s">
        <v>14264</v>
      </c>
      <c r="I6752"/>
      <c r="L6752" s="83"/>
    </row>
    <row r="6753" spans="1:12" x14ac:dyDescent="0.3">
      <c r="A6753" s="77" t="s">
        <v>14266</v>
      </c>
      <c r="B6753" s="77" t="s">
        <v>14267</v>
      </c>
      <c r="C6753" s="77" t="s">
        <v>794</v>
      </c>
      <c r="D6753" s="79"/>
      <c r="F6753" s="77" t="s">
        <v>794</v>
      </c>
      <c r="G6753" s="77" t="s">
        <v>14266</v>
      </c>
      <c r="I6753"/>
      <c r="L6753" s="83"/>
    </row>
    <row r="6754" spans="1:12" x14ac:dyDescent="0.3">
      <c r="A6754" s="77" t="s">
        <v>14268</v>
      </c>
      <c r="B6754" s="77" t="s">
        <v>14269</v>
      </c>
      <c r="C6754" s="77" t="s">
        <v>699</v>
      </c>
      <c r="D6754" s="79"/>
      <c r="F6754" s="77" t="s">
        <v>699</v>
      </c>
      <c r="G6754" s="77" t="s">
        <v>14268</v>
      </c>
      <c r="I6754"/>
      <c r="L6754" s="83"/>
    </row>
    <row r="6755" spans="1:12" x14ac:dyDescent="0.3">
      <c r="A6755" s="77" t="s">
        <v>14270</v>
      </c>
      <c r="B6755" s="77" t="s">
        <v>14271</v>
      </c>
      <c r="C6755" s="77" t="s">
        <v>715</v>
      </c>
      <c r="D6755" s="79"/>
      <c r="F6755" s="77" t="s">
        <v>715</v>
      </c>
      <c r="G6755" s="77" t="s">
        <v>14270</v>
      </c>
      <c r="I6755"/>
      <c r="L6755" s="83"/>
    </row>
    <row r="6756" spans="1:12" x14ac:dyDescent="0.3">
      <c r="A6756" s="77" t="s">
        <v>14272</v>
      </c>
      <c r="B6756" s="77" t="s">
        <v>14273</v>
      </c>
      <c r="C6756" s="77" t="s">
        <v>809</v>
      </c>
      <c r="D6756" s="79"/>
      <c r="F6756" s="77" t="s">
        <v>809</v>
      </c>
      <c r="G6756" s="77" t="s">
        <v>14272</v>
      </c>
      <c r="I6756"/>
      <c r="L6756" s="83"/>
    </row>
    <row r="6757" spans="1:12" x14ac:dyDescent="0.3">
      <c r="A6757" s="77" t="s">
        <v>14274</v>
      </c>
      <c r="B6757" s="77" t="s">
        <v>14275</v>
      </c>
      <c r="C6757" s="77" t="s">
        <v>794</v>
      </c>
      <c r="D6757" s="79"/>
      <c r="F6757" s="77" t="s">
        <v>794</v>
      </c>
      <c r="G6757" s="77" t="s">
        <v>14274</v>
      </c>
      <c r="I6757"/>
      <c r="L6757" s="83"/>
    </row>
    <row r="6758" spans="1:12" x14ac:dyDescent="0.3">
      <c r="A6758" s="77" t="s">
        <v>14276</v>
      </c>
      <c r="B6758" s="77" t="s">
        <v>14277</v>
      </c>
      <c r="C6758" s="77" t="s">
        <v>761</v>
      </c>
      <c r="D6758" s="79"/>
      <c r="F6758" s="77" t="s">
        <v>761</v>
      </c>
      <c r="G6758" s="77" t="s">
        <v>14276</v>
      </c>
      <c r="I6758"/>
      <c r="L6758" s="83"/>
    </row>
    <row r="6759" spans="1:12" x14ac:dyDescent="0.3">
      <c r="A6759" s="77" t="s">
        <v>14278</v>
      </c>
      <c r="B6759" s="77" t="s">
        <v>14279</v>
      </c>
      <c r="C6759" s="77" t="s">
        <v>687</v>
      </c>
      <c r="D6759" s="79"/>
      <c r="F6759" s="77" t="s">
        <v>687</v>
      </c>
      <c r="G6759" s="77" t="s">
        <v>14278</v>
      </c>
      <c r="I6759"/>
      <c r="L6759" s="83"/>
    </row>
    <row r="6760" spans="1:12" x14ac:dyDescent="0.3">
      <c r="A6760" s="77" t="s">
        <v>14280</v>
      </c>
      <c r="B6760" s="77" t="s">
        <v>14281</v>
      </c>
      <c r="C6760" s="77" t="s">
        <v>846</v>
      </c>
      <c r="D6760" s="79"/>
      <c r="F6760" s="77" t="s">
        <v>846</v>
      </c>
      <c r="G6760" s="77" t="s">
        <v>14280</v>
      </c>
      <c r="I6760"/>
      <c r="L6760" s="83"/>
    </row>
    <row r="6761" spans="1:12" x14ac:dyDescent="0.3">
      <c r="A6761" s="77" t="s">
        <v>14282</v>
      </c>
      <c r="B6761" s="77" t="s">
        <v>14283</v>
      </c>
      <c r="C6761" s="77" t="s">
        <v>694</v>
      </c>
      <c r="D6761" s="79"/>
      <c r="F6761" s="77" t="s">
        <v>694</v>
      </c>
      <c r="G6761" s="77" t="s">
        <v>14282</v>
      </c>
      <c r="I6761"/>
      <c r="L6761" s="83"/>
    </row>
    <row r="6762" spans="1:12" x14ac:dyDescent="0.3">
      <c r="A6762" s="77" t="s">
        <v>14284</v>
      </c>
      <c r="B6762" s="77" t="s">
        <v>14285</v>
      </c>
      <c r="C6762" s="77" t="s">
        <v>667</v>
      </c>
      <c r="D6762" s="79"/>
      <c r="F6762" s="77" t="s">
        <v>667</v>
      </c>
      <c r="G6762" s="77" t="s">
        <v>14284</v>
      </c>
      <c r="I6762"/>
      <c r="L6762" s="83"/>
    </row>
    <row r="6763" spans="1:12" x14ac:dyDescent="0.3">
      <c r="A6763" s="77" t="s">
        <v>14286</v>
      </c>
      <c r="B6763" s="77" t="s">
        <v>14287</v>
      </c>
      <c r="C6763" s="77" t="s">
        <v>714</v>
      </c>
      <c r="D6763" s="79"/>
      <c r="F6763" s="77" t="s">
        <v>714</v>
      </c>
      <c r="G6763" s="77" t="s">
        <v>14286</v>
      </c>
      <c r="I6763"/>
      <c r="L6763" s="83"/>
    </row>
    <row r="6764" spans="1:12" x14ac:dyDescent="0.3">
      <c r="A6764" s="77" t="s">
        <v>14288</v>
      </c>
      <c r="B6764" s="77" t="s">
        <v>14289</v>
      </c>
      <c r="C6764" s="77" t="s">
        <v>694</v>
      </c>
      <c r="D6764" s="79"/>
      <c r="F6764" s="77" t="s">
        <v>694</v>
      </c>
      <c r="G6764" s="77" t="s">
        <v>14288</v>
      </c>
      <c r="I6764"/>
      <c r="L6764" s="83"/>
    </row>
    <row r="6765" spans="1:12" x14ac:dyDescent="0.3">
      <c r="A6765" s="77" t="s">
        <v>14290</v>
      </c>
      <c r="B6765" s="77" t="s">
        <v>14291</v>
      </c>
      <c r="C6765" s="77" t="s">
        <v>963</v>
      </c>
      <c r="D6765" s="79"/>
      <c r="F6765" s="77" t="s">
        <v>963</v>
      </c>
      <c r="G6765" s="77" t="s">
        <v>14290</v>
      </c>
      <c r="I6765"/>
      <c r="L6765" s="83"/>
    </row>
    <row r="6766" spans="1:12" x14ac:dyDescent="0.3">
      <c r="A6766" s="77" t="s">
        <v>14292</v>
      </c>
      <c r="B6766" s="77" t="s">
        <v>14293</v>
      </c>
      <c r="C6766" s="77" t="s">
        <v>794</v>
      </c>
      <c r="D6766" s="79"/>
      <c r="F6766" s="77" t="s">
        <v>794</v>
      </c>
      <c r="G6766" s="77" t="s">
        <v>14292</v>
      </c>
      <c r="I6766"/>
      <c r="L6766" s="83"/>
    </row>
    <row r="6767" spans="1:12" x14ac:dyDescent="0.3">
      <c r="A6767" s="77" t="s">
        <v>14294</v>
      </c>
      <c r="B6767" s="77" t="s">
        <v>14295</v>
      </c>
      <c r="C6767" s="77" t="s">
        <v>732</v>
      </c>
      <c r="D6767" s="79"/>
      <c r="F6767" s="77" t="s">
        <v>732</v>
      </c>
      <c r="G6767" s="77" t="s">
        <v>14294</v>
      </c>
      <c r="I6767"/>
      <c r="L6767" s="83"/>
    </row>
    <row r="6768" spans="1:12" x14ac:dyDescent="0.3">
      <c r="A6768" s="77" t="s">
        <v>14296</v>
      </c>
      <c r="B6768" s="77" t="s">
        <v>14297</v>
      </c>
      <c r="C6768" s="77" t="s">
        <v>937</v>
      </c>
      <c r="D6768" s="79"/>
      <c r="F6768" s="77" t="s">
        <v>937</v>
      </c>
      <c r="G6768" s="77" t="s">
        <v>14296</v>
      </c>
      <c r="I6768"/>
      <c r="L6768" s="83"/>
    </row>
    <row r="6769" spans="1:12" x14ac:dyDescent="0.3">
      <c r="A6769" s="77" t="s">
        <v>14298</v>
      </c>
      <c r="B6769" s="77" t="s">
        <v>14299</v>
      </c>
      <c r="C6769" s="77" t="s">
        <v>707</v>
      </c>
      <c r="D6769" s="79"/>
      <c r="F6769" s="77" t="s">
        <v>707</v>
      </c>
      <c r="G6769" s="77" t="s">
        <v>14298</v>
      </c>
      <c r="I6769"/>
      <c r="L6769" s="83"/>
    </row>
    <row r="6770" spans="1:12" x14ac:dyDescent="0.3">
      <c r="A6770" s="77" t="s">
        <v>14300</v>
      </c>
      <c r="B6770" s="77" t="s">
        <v>14301</v>
      </c>
      <c r="C6770" s="77" t="s">
        <v>767</v>
      </c>
      <c r="D6770" s="79"/>
      <c r="F6770" s="77" t="s">
        <v>767</v>
      </c>
      <c r="G6770" s="77" t="s">
        <v>14300</v>
      </c>
      <c r="I6770"/>
      <c r="L6770" s="83"/>
    </row>
    <row r="6771" spans="1:12" x14ac:dyDescent="0.3">
      <c r="A6771" s="77" t="s">
        <v>14302</v>
      </c>
      <c r="B6771" s="77" t="s">
        <v>14303</v>
      </c>
      <c r="C6771" s="77" t="s">
        <v>757</v>
      </c>
      <c r="D6771" s="79"/>
      <c r="F6771" s="77" t="s">
        <v>757</v>
      </c>
      <c r="G6771" s="77" t="s">
        <v>14302</v>
      </c>
      <c r="I6771"/>
      <c r="L6771" s="83"/>
    </row>
    <row r="6772" spans="1:12" x14ac:dyDescent="0.3">
      <c r="A6772" s="77" t="s">
        <v>14304</v>
      </c>
      <c r="B6772" s="77" t="s">
        <v>14305</v>
      </c>
      <c r="C6772" s="77" t="s">
        <v>840</v>
      </c>
      <c r="D6772" s="79"/>
      <c r="F6772" s="77" t="s">
        <v>840</v>
      </c>
      <c r="G6772" s="77" t="s">
        <v>14304</v>
      </c>
      <c r="I6772"/>
      <c r="L6772" s="83"/>
    </row>
    <row r="6773" spans="1:12" x14ac:dyDescent="0.3">
      <c r="A6773" s="77" t="s">
        <v>14306</v>
      </c>
      <c r="B6773" s="77" t="s">
        <v>14307</v>
      </c>
      <c r="C6773" s="77" t="s">
        <v>908</v>
      </c>
      <c r="D6773" s="79"/>
      <c r="F6773" s="77" t="s">
        <v>908</v>
      </c>
      <c r="G6773" s="77" t="s">
        <v>14306</v>
      </c>
      <c r="I6773"/>
      <c r="L6773" s="83"/>
    </row>
    <row r="6774" spans="1:12" x14ac:dyDescent="0.3">
      <c r="A6774" s="77" t="s">
        <v>14308</v>
      </c>
      <c r="B6774" s="77" t="s">
        <v>14309</v>
      </c>
      <c r="C6774" s="77" t="s">
        <v>940</v>
      </c>
      <c r="D6774" s="79"/>
      <c r="F6774" s="77" t="s">
        <v>940</v>
      </c>
      <c r="G6774" s="77" t="s">
        <v>14308</v>
      </c>
      <c r="I6774"/>
      <c r="L6774" s="83"/>
    </row>
    <row r="6775" spans="1:12" x14ac:dyDescent="0.3">
      <c r="A6775" s="77" t="s">
        <v>14310</v>
      </c>
      <c r="B6775" s="77" t="s">
        <v>14311</v>
      </c>
      <c r="C6775" s="77" t="s">
        <v>682</v>
      </c>
      <c r="D6775" s="79"/>
      <c r="F6775" s="77" t="s">
        <v>682</v>
      </c>
      <c r="G6775" s="77" t="s">
        <v>14310</v>
      </c>
      <c r="I6775"/>
      <c r="L6775" s="83"/>
    </row>
    <row r="6776" spans="1:12" x14ac:dyDescent="0.3">
      <c r="A6776" s="77" t="s">
        <v>14312</v>
      </c>
      <c r="B6776" s="77" t="s">
        <v>14313</v>
      </c>
      <c r="C6776" s="77" t="s">
        <v>666</v>
      </c>
      <c r="D6776" s="79"/>
      <c r="F6776" s="77" t="s">
        <v>666</v>
      </c>
      <c r="G6776" s="77" t="s">
        <v>14312</v>
      </c>
      <c r="I6776"/>
      <c r="L6776" s="83"/>
    </row>
    <row r="6777" spans="1:12" x14ac:dyDescent="0.3">
      <c r="A6777" s="77" t="s">
        <v>14314</v>
      </c>
      <c r="B6777" s="77" t="s">
        <v>14315</v>
      </c>
      <c r="C6777" s="77" t="s">
        <v>879</v>
      </c>
      <c r="D6777" s="79"/>
      <c r="F6777" s="77" t="s">
        <v>879</v>
      </c>
      <c r="G6777" s="77" t="s">
        <v>14314</v>
      </c>
      <c r="I6777"/>
      <c r="L6777" s="83"/>
    </row>
    <row r="6778" spans="1:12" x14ac:dyDescent="0.3">
      <c r="A6778" s="77" t="s">
        <v>14316</v>
      </c>
      <c r="B6778" s="77" t="s">
        <v>14317</v>
      </c>
      <c r="C6778" s="77" t="s">
        <v>732</v>
      </c>
      <c r="D6778" s="79"/>
      <c r="F6778" s="77" t="s">
        <v>732</v>
      </c>
      <c r="G6778" s="77" t="s">
        <v>14316</v>
      </c>
      <c r="I6778"/>
      <c r="L6778" s="83"/>
    </row>
    <row r="6779" spans="1:12" x14ac:dyDescent="0.3">
      <c r="A6779" s="77" t="s">
        <v>14318</v>
      </c>
      <c r="B6779" s="77" t="s">
        <v>14319</v>
      </c>
      <c r="C6779" s="77" t="s">
        <v>940</v>
      </c>
      <c r="D6779" s="79"/>
      <c r="F6779" s="77" t="s">
        <v>940</v>
      </c>
      <c r="G6779" s="77" t="s">
        <v>14318</v>
      </c>
      <c r="I6779"/>
      <c r="L6779" s="83"/>
    </row>
    <row r="6780" spans="1:12" x14ac:dyDescent="0.3">
      <c r="A6780" s="77" t="s">
        <v>14320</v>
      </c>
      <c r="B6780" s="77" t="s">
        <v>14321</v>
      </c>
      <c r="C6780" s="77" t="s">
        <v>666</v>
      </c>
      <c r="D6780" s="79"/>
      <c r="F6780" s="77" t="s">
        <v>666</v>
      </c>
      <c r="G6780" s="77" t="s">
        <v>14320</v>
      </c>
      <c r="I6780"/>
      <c r="L6780" s="83"/>
    </row>
    <row r="6781" spans="1:12" x14ac:dyDescent="0.3">
      <c r="A6781" s="77" t="s">
        <v>14322</v>
      </c>
      <c r="B6781" s="77" t="s">
        <v>14323</v>
      </c>
      <c r="C6781" s="77" t="s">
        <v>809</v>
      </c>
      <c r="D6781" s="79"/>
      <c r="F6781" s="77" t="s">
        <v>809</v>
      </c>
      <c r="G6781" s="77" t="s">
        <v>14322</v>
      </c>
      <c r="I6781"/>
      <c r="L6781" s="83"/>
    </row>
    <row r="6782" spans="1:12" x14ac:dyDescent="0.3">
      <c r="A6782" s="77" t="s">
        <v>14324</v>
      </c>
      <c r="B6782" s="77" t="s">
        <v>14325</v>
      </c>
      <c r="C6782" s="77" t="s">
        <v>715</v>
      </c>
      <c r="D6782" s="79"/>
      <c r="F6782" s="77" t="s">
        <v>715</v>
      </c>
      <c r="G6782" s="77" t="s">
        <v>14324</v>
      </c>
      <c r="I6782"/>
      <c r="L6782" s="83"/>
    </row>
    <row r="6783" spans="1:12" x14ac:dyDescent="0.3">
      <c r="A6783" s="77" t="s">
        <v>14326</v>
      </c>
      <c r="B6783" s="77" t="s">
        <v>14327</v>
      </c>
      <c r="C6783" s="77" t="s">
        <v>732</v>
      </c>
      <c r="D6783" s="79"/>
      <c r="F6783" s="77" t="s">
        <v>732</v>
      </c>
      <c r="G6783" s="77" t="s">
        <v>14326</v>
      </c>
      <c r="I6783"/>
      <c r="L6783" s="83"/>
    </row>
    <row r="6784" spans="1:12" x14ac:dyDescent="0.3">
      <c r="A6784" s="77" t="s">
        <v>14328</v>
      </c>
      <c r="B6784" s="77" t="s">
        <v>14329</v>
      </c>
      <c r="C6784" s="77" t="s">
        <v>761</v>
      </c>
      <c r="D6784" s="79"/>
      <c r="F6784" s="77" t="s">
        <v>761</v>
      </c>
      <c r="G6784" s="77" t="s">
        <v>14328</v>
      </c>
      <c r="I6784"/>
      <c r="L6784" s="83"/>
    </row>
    <row r="6785" spans="1:12" x14ac:dyDescent="0.3">
      <c r="A6785" s="77" t="s">
        <v>14330</v>
      </c>
      <c r="B6785" s="77" t="s">
        <v>14331</v>
      </c>
      <c r="C6785" s="77" t="s">
        <v>840</v>
      </c>
      <c r="D6785" s="79"/>
      <c r="F6785" s="77" t="s">
        <v>840</v>
      </c>
      <c r="G6785" s="77" t="s">
        <v>14330</v>
      </c>
      <c r="I6785"/>
      <c r="L6785" s="83"/>
    </row>
    <row r="6786" spans="1:12" x14ac:dyDescent="0.3">
      <c r="A6786" s="77" t="s">
        <v>14332</v>
      </c>
      <c r="B6786" s="77" t="s">
        <v>14333</v>
      </c>
      <c r="C6786" s="77" t="s">
        <v>908</v>
      </c>
      <c r="D6786" s="79"/>
      <c r="F6786" s="77" t="s">
        <v>908</v>
      </c>
      <c r="G6786" s="77" t="s">
        <v>14332</v>
      </c>
      <c r="I6786"/>
      <c r="L6786" s="83"/>
    </row>
    <row r="6787" spans="1:12" x14ac:dyDescent="0.3">
      <c r="A6787" s="77" t="s">
        <v>14334</v>
      </c>
      <c r="B6787" s="77" t="s">
        <v>14335</v>
      </c>
      <c r="C6787" s="77" t="s">
        <v>702</v>
      </c>
      <c r="D6787" s="79"/>
      <c r="F6787" s="77" t="s">
        <v>702</v>
      </c>
      <c r="G6787" s="77" t="s">
        <v>14334</v>
      </c>
      <c r="I6787"/>
      <c r="L6787" s="83"/>
    </row>
    <row r="6788" spans="1:12" x14ac:dyDescent="0.3">
      <c r="A6788" s="77" t="s">
        <v>14336</v>
      </c>
      <c r="B6788" s="77" t="s">
        <v>14337</v>
      </c>
      <c r="C6788" s="77" t="s">
        <v>682</v>
      </c>
      <c r="D6788" s="79"/>
      <c r="F6788" s="77" t="s">
        <v>682</v>
      </c>
      <c r="G6788" s="77" t="s">
        <v>14336</v>
      </c>
      <c r="I6788"/>
      <c r="L6788" s="83"/>
    </row>
    <row r="6789" spans="1:12" x14ac:dyDescent="0.3">
      <c r="A6789" s="77" t="s">
        <v>14338</v>
      </c>
      <c r="B6789" s="77" t="s">
        <v>14339</v>
      </c>
      <c r="C6789" s="77" t="s">
        <v>671</v>
      </c>
      <c r="D6789" s="79"/>
      <c r="F6789" s="77" t="s">
        <v>671</v>
      </c>
      <c r="G6789" s="77" t="s">
        <v>14338</v>
      </c>
      <c r="I6789"/>
      <c r="L6789" s="83"/>
    </row>
    <row r="6790" spans="1:12" x14ac:dyDescent="0.3">
      <c r="A6790" s="77" t="s">
        <v>14340</v>
      </c>
      <c r="B6790" s="77" t="s">
        <v>14341</v>
      </c>
      <c r="C6790" s="77" t="s">
        <v>908</v>
      </c>
      <c r="D6790" s="79"/>
      <c r="F6790" s="77" t="s">
        <v>908</v>
      </c>
      <c r="G6790" s="77" t="s">
        <v>14340</v>
      </c>
      <c r="I6790"/>
      <c r="L6790" s="83"/>
    </row>
    <row r="6791" spans="1:12" x14ac:dyDescent="0.3">
      <c r="A6791" s="77" t="s">
        <v>14342</v>
      </c>
      <c r="B6791" s="77" t="s">
        <v>14343</v>
      </c>
      <c r="C6791" s="77" t="s">
        <v>733</v>
      </c>
      <c r="D6791" s="79"/>
      <c r="F6791" s="77" t="s">
        <v>733</v>
      </c>
      <c r="G6791" s="77" t="s">
        <v>14342</v>
      </c>
      <c r="I6791"/>
      <c r="L6791" s="83"/>
    </row>
    <row r="6792" spans="1:12" x14ac:dyDescent="0.3">
      <c r="A6792" s="77" t="s">
        <v>14344</v>
      </c>
      <c r="B6792" s="77" t="s">
        <v>14345</v>
      </c>
      <c r="C6792" s="77" t="s">
        <v>671</v>
      </c>
      <c r="D6792" s="79"/>
      <c r="F6792" s="77" t="s">
        <v>671</v>
      </c>
      <c r="G6792" s="77" t="s">
        <v>14344</v>
      </c>
      <c r="I6792"/>
      <c r="L6792" s="83"/>
    </row>
    <row r="6793" spans="1:12" x14ac:dyDescent="0.3">
      <c r="A6793" s="77" t="s">
        <v>14346</v>
      </c>
      <c r="B6793" s="77" t="s">
        <v>14347</v>
      </c>
      <c r="C6793" s="77" t="s">
        <v>729</v>
      </c>
      <c r="D6793" s="79"/>
      <c r="F6793" s="77" t="s">
        <v>729</v>
      </c>
      <c r="G6793" s="77" t="s">
        <v>14346</v>
      </c>
      <c r="I6793"/>
      <c r="L6793" s="83"/>
    </row>
    <row r="6794" spans="1:12" x14ac:dyDescent="0.3">
      <c r="A6794" s="77" t="s">
        <v>14348</v>
      </c>
      <c r="B6794" s="77" t="s">
        <v>14349</v>
      </c>
      <c r="C6794" s="77" t="s">
        <v>849</v>
      </c>
      <c r="D6794" s="79"/>
      <c r="F6794" s="77" t="s">
        <v>849</v>
      </c>
      <c r="G6794" s="77" t="s">
        <v>14348</v>
      </c>
      <c r="I6794"/>
      <c r="L6794" s="83"/>
    </row>
    <row r="6795" spans="1:12" x14ac:dyDescent="0.3">
      <c r="A6795" s="77" t="s">
        <v>14350</v>
      </c>
      <c r="B6795" s="77" t="s">
        <v>14351</v>
      </c>
      <c r="C6795" s="77" t="s">
        <v>953</v>
      </c>
      <c r="D6795" s="79"/>
      <c r="F6795" s="77" t="s">
        <v>953</v>
      </c>
      <c r="G6795" s="77" t="s">
        <v>14350</v>
      </c>
      <c r="I6795"/>
      <c r="L6795" s="83"/>
    </row>
    <row r="6796" spans="1:12" x14ac:dyDescent="0.3">
      <c r="A6796" s="77" t="s">
        <v>14352</v>
      </c>
      <c r="B6796" s="77" t="s">
        <v>14353</v>
      </c>
      <c r="C6796" s="77" t="s">
        <v>754</v>
      </c>
      <c r="D6796" s="79"/>
      <c r="F6796" s="77" t="s">
        <v>754</v>
      </c>
      <c r="G6796" s="77" t="s">
        <v>14352</v>
      </c>
      <c r="I6796"/>
      <c r="L6796" s="83"/>
    </row>
    <row r="6797" spans="1:12" x14ac:dyDescent="0.3">
      <c r="A6797" s="77" t="s">
        <v>14354</v>
      </c>
      <c r="B6797" s="77" t="s">
        <v>14355</v>
      </c>
      <c r="C6797" s="77" t="s">
        <v>707</v>
      </c>
      <c r="D6797" s="79"/>
      <c r="F6797" s="77" t="s">
        <v>707</v>
      </c>
      <c r="G6797" s="77" t="s">
        <v>14354</v>
      </c>
      <c r="I6797"/>
      <c r="L6797" s="83"/>
    </row>
    <row r="6798" spans="1:12" x14ac:dyDescent="0.3">
      <c r="A6798" s="77" t="s">
        <v>14356</v>
      </c>
      <c r="B6798" s="77" t="s">
        <v>14357</v>
      </c>
      <c r="C6798" s="77" t="s">
        <v>732</v>
      </c>
      <c r="D6798" s="79"/>
      <c r="F6798" s="77" t="s">
        <v>732</v>
      </c>
      <c r="G6798" s="77" t="s">
        <v>14356</v>
      </c>
      <c r="I6798"/>
      <c r="L6798" s="83"/>
    </row>
    <row r="6799" spans="1:12" x14ac:dyDescent="0.3">
      <c r="A6799" s="77" t="s">
        <v>14358</v>
      </c>
      <c r="B6799" s="77" t="s">
        <v>14359</v>
      </c>
      <c r="C6799" s="77" t="s">
        <v>940</v>
      </c>
      <c r="D6799" s="79"/>
      <c r="F6799" s="77" t="s">
        <v>940</v>
      </c>
      <c r="G6799" s="77" t="s">
        <v>14358</v>
      </c>
      <c r="I6799"/>
      <c r="L6799" s="83"/>
    </row>
    <row r="6800" spans="1:12" x14ac:dyDescent="0.3">
      <c r="A6800" s="77" t="s">
        <v>14360</v>
      </c>
      <c r="B6800" s="77" t="s">
        <v>14361</v>
      </c>
      <c r="C6800" s="77" t="s">
        <v>892</v>
      </c>
      <c r="D6800" s="79"/>
      <c r="F6800" s="77" t="s">
        <v>892</v>
      </c>
      <c r="G6800" s="77" t="s">
        <v>14360</v>
      </c>
      <c r="I6800"/>
      <c r="L6800" s="83"/>
    </row>
    <row r="6801" spans="1:12" x14ac:dyDescent="0.3">
      <c r="A6801" s="77" t="s">
        <v>14362</v>
      </c>
      <c r="B6801" s="77" t="s">
        <v>14363</v>
      </c>
      <c r="C6801" s="77" t="s">
        <v>679</v>
      </c>
      <c r="D6801" s="79"/>
      <c r="F6801" s="77" t="s">
        <v>679</v>
      </c>
      <c r="G6801" s="77" t="s">
        <v>14362</v>
      </c>
      <c r="I6801"/>
      <c r="L6801" s="83"/>
    </row>
    <row r="6802" spans="1:12" x14ac:dyDescent="0.3">
      <c r="A6802" s="77" t="s">
        <v>14364</v>
      </c>
      <c r="B6802" s="77" t="s">
        <v>14365</v>
      </c>
      <c r="C6802" s="77" t="s">
        <v>682</v>
      </c>
      <c r="D6802" s="79"/>
      <c r="F6802" s="77" t="s">
        <v>682</v>
      </c>
      <c r="G6802" s="77" t="s">
        <v>14364</v>
      </c>
      <c r="I6802"/>
      <c r="L6802" s="83"/>
    </row>
    <row r="6803" spans="1:12" x14ac:dyDescent="0.3">
      <c r="A6803" s="77" t="s">
        <v>14366</v>
      </c>
      <c r="B6803" s="77" t="s">
        <v>14367</v>
      </c>
      <c r="C6803" s="77" t="s">
        <v>773</v>
      </c>
      <c r="D6803" s="79"/>
      <c r="F6803" s="77" t="s">
        <v>773</v>
      </c>
      <c r="G6803" s="77" t="s">
        <v>14366</v>
      </c>
      <c r="I6803"/>
      <c r="L6803" s="83"/>
    </row>
    <row r="6804" spans="1:12" x14ac:dyDescent="0.3">
      <c r="A6804" s="77" t="s">
        <v>14368</v>
      </c>
      <c r="B6804" s="77" t="s">
        <v>14369</v>
      </c>
      <c r="C6804" s="77" t="s">
        <v>678</v>
      </c>
      <c r="D6804" s="79"/>
      <c r="F6804" s="77" t="s">
        <v>678</v>
      </c>
      <c r="G6804" s="77" t="s">
        <v>14368</v>
      </c>
      <c r="I6804"/>
      <c r="L6804" s="83"/>
    </row>
    <row r="6805" spans="1:12" x14ac:dyDescent="0.3">
      <c r="A6805" s="77" t="s">
        <v>14370</v>
      </c>
      <c r="B6805" s="77" t="s">
        <v>14371</v>
      </c>
      <c r="C6805" s="77" t="s">
        <v>893</v>
      </c>
      <c r="D6805" s="79"/>
      <c r="F6805" s="77" t="s">
        <v>893</v>
      </c>
      <c r="G6805" s="77" t="s">
        <v>14370</v>
      </c>
      <c r="I6805"/>
      <c r="L6805" s="83"/>
    </row>
    <row r="6806" spans="1:12" x14ac:dyDescent="0.3">
      <c r="A6806" s="77" t="s">
        <v>14372</v>
      </c>
      <c r="B6806" s="77" t="s">
        <v>14373</v>
      </c>
      <c r="C6806" s="77" t="s">
        <v>853</v>
      </c>
      <c r="D6806" s="79"/>
      <c r="F6806" s="77" t="s">
        <v>853</v>
      </c>
      <c r="G6806" s="77" t="s">
        <v>14372</v>
      </c>
      <c r="I6806"/>
      <c r="L6806" s="83"/>
    </row>
    <row r="6807" spans="1:12" x14ac:dyDescent="0.3">
      <c r="A6807" s="77" t="s">
        <v>14374</v>
      </c>
      <c r="B6807" s="77" t="s">
        <v>14375</v>
      </c>
      <c r="C6807" s="77" t="s">
        <v>922</v>
      </c>
      <c r="D6807" s="79"/>
      <c r="F6807" s="77" t="s">
        <v>922</v>
      </c>
      <c r="G6807" s="77" t="s">
        <v>14374</v>
      </c>
      <c r="I6807"/>
      <c r="L6807" s="83"/>
    </row>
    <row r="6808" spans="1:12" x14ac:dyDescent="0.3">
      <c r="A6808" s="77" t="s">
        <v>14376</v>
      </c>
      <c r="B6808" s="77" t="s">
        <v>14377</v>
      </c>
      <c r="C6808" s="77" t="s">
        <v>732</v>
      </c>
      <c r="D6808" s="79"/>
      <c r="F6808" s="77" t="s">
        <v>732</v>
      </c>
      <c r="G6808" s="77" t="s">
        <v>14376</v>
      </c>
      <c r="I6808"/>
      <c r="L6808" s="83"/>
    </row>
    <row r="6809" spans="1:12" x14ac:dyDescent="0.3">
      <c r="A6809" s="77" t="s">
        <v>14378</v>
      </c>
      <c r="B6809" s="77" t="s">
        <v>14379</v>
      </c>
      <c r="C6809" s="77" t="s">
        <v>856</v>
      </c>
      <c r="D6809" s="79"/>
      <c r="F6809" s="77" t="s">
        <v>856</v>
      </c>
      <c r="G6809" s="77" t="s">
        <v>14378</v>
      </c>
      <c r="I6809"/>
      <c r="L6809" s="83"/>
    </row>
    <row r="6810" spans="1:12" x14ac:dyDescent="0.3">
      <c r="A6810" s="77" t="s">
        <v>14380</v>
      </c>
      <c r="B6810" s="77" t="s">
        <v>14381</v>
      </c>
      <c r="C6810" s="77" t="s">
        <v>931</v>
      </c>
      <c r="D6810" s="79"/>
      <c r="F6810" s="77" t="s">
        <v>931</v>
      </c>
      <c r="G6810" s="77" t="s">
        <v>14380</v>
      </c>
      <c r="I6810"/>
      <c r="L6810" s="83"/>
    </row>
    <row r="6811" spans="1:12" x14ac:dyDescent="0.3">
      <c r="A6811" s="77" t="s">
        <v>14382</v>
      </c>
      <c r="B6811" s="77" t="s">
        <v>14383</v>
      </c>
      <c r="C6811" s="77" t="s">
        <v>812</v>
      </c>
      <c r="D6811" s="79"/>
      <c r="F6811" s="77" t="s">
        <v>812</v>
      </c>
      <c r="G6811" s="77" t="s">
        <v>14382</v>
      </c>
      <c r="I6811"/>
      <c r="L6811" s="83"/>
    </row>
    <row r="6812" spans="1:12" x14ac:dyDescent="0.3">
      <c r="A6812" s="77" t="s">
        <v>14384</v>
      </c>
      <c r="B6812" s="77" t="s">
        <v>14385</v>
      </c>
      <c r="C6812" s="77" t="s">
        <v>719</v>
      </c>
      <c r="D6812" s="79"/>
      <c r="F6812" s="77" t="s">
        <v>719</v>
      </c>
      <c r="G6812" s="77" t="s">
        <v>14384</v>
      </c>
      <c r="I6812"/>
      <c r="L6812" s="83"/>
    </row>
    <row r="6813" spans="1:12" x14ac:dyDescent="0.3">
      <c r="A6813" s="77" t="s">
        <v>14386</v>
      </c>
      <c r="B6813" s="77" t="s">
        <v>14387</v>
      </c>
      <c r="C6813" s="77" t="s">
        <v>702</v>
      </c>
      <c r="D6813" s="79"/>
      <c r="F6813" s="77" t="s">
        <v>702</v>
      </c>
      <c r="G6813" s="77" t="s">
        <v>14386</v>
      </c>
      <c r="I6813"/>
      <c r="L6813" s="83"/>
    </row>
    <row r="6814" spans="1:12" x14ac:dyDescent="0.3">
      <c r="A6814" s="77" t="s">
        <v>14388</v>
      </c>
      <c r="B6814" s="77" t="s">
        <v>14389</v>
      </c>
      <c r="C6814" s="77" t="s">
        <v>722</v>
      </c>
      <c r="D6814" s="79"/>
      <c r="F6814" s="77" t="s">
        <v>722</v>
      </c>
      <c r="G6814" s="77" t="s">
        <v>14388</v>
      </c>
      <c r="I6814"/>
      <c r="L6814" s="83"/>
    </row>
    <row r="6815" spans="1:12" x14ac:dyDescent="0.3">
      <c r="A6815" s="77" t="s">
        <v>14390</v>
      </c>
      <c r="B6815" s="77" t="s">
        <v>14391</v>
      </c>
      <c r="C6815" s="77" t="s">
        <v>766</v>
      </c>
      <c r="D6815" s="79"/>
      <c r="F6815" s="77" t="s">
        <v>766</v>
      </c>
      <c r="G6815" s="77" t="s">
        <v>14390</v>
      </c>
      <c r="I6815"/>
      <c r="L6815" s="83"/>
    </row>
    <row r="6816" spans="1:12" x14ac:dyDescent="0.3">
      <c r="A6816" s="77" t="s">
        <v>14392</v>
      </c>
      <c r="B6816" s="77" t="s">
        <v>14393</v>
      </c>
      <c r="C6816" s="77" t="s">
        <v>766</v>
      </c>
      <c r="D6816" s="79"/>
      <c r="F6816" s="77" t="s">
        <v>766</v>
      </c>
      <c r="G6816" s="77" t="s">
        <v>14392</v>
      </c>
      <c r="I6816"/>
      <c r="L6816" s="83"/>
    </row>
    <row r="6817" spans="1:12" x14ac:dyDescent="0.3">
      <c r="A6817" s="77" t="s">
        <v>14394</v>
      </c>
      <c r="B6817" s="77" t="s">
        <v>14395</v>
      </c>
      <c r="C6817" s="77" t="s">
        <v>675</v>
      </c>
      <c r="D6817" s="79"/>
      <c r="F6817" s="77" t="s">
        <v>675</v>
      </c>
      <c r="G6817" s="77" t="s">
        <v>14394</v>
      </c>
      <c r="I6817"/>
      <c r="L6817" s="83"/>
    </row>
    <row r="6818" spans="1:12" x14ac:dyDescent="0.3">
      <c r="A6818" s="77" t="s">
        <v>14396</v>
      </c>
      <c r="B6818" s="77" t="s">
        <v>14397</v>
      </c>
      <c r="C6818" s="77" t="s">
        <v>833</v>
      </c>
      <c r="D6818" s="79"/>
      <c r="F6818" s="77" t="s">
        <v>833</v>
      </c>
      <c r="G6818" s="77" t="s">
        <v>14396</v>
      </c>
      <c r="I6818"/>
      <c r="L6818" s="83"/>
    </row>
    <row r="6819" spans="1:12" x14ac:dyDescent="0.3">
      <c r="A6819" s="77" t="s">
        <v>14398</v>
      </c>
      <c r="B6819" s="77" t="s">
        <v>14399</v>
      </c>
      <c r="C6819" s="77" t="s">
        <v>767</v>
      </c>
      <c r="D6819" s="79"/>
      <c r="F6819" s="77" t="s">
        <v>767</v>
      </c>
      <c r="G6819" s="77" t="s">
        <v>14398</v>
      </c>
      <c r="I6819"/>
      <c r="L6819" s="83"/>
    </row>
    <row r="6820" spans="1:12" x14ac:dyDescent="0.3">
      <c r="A6820" s="77" t="s">
        <v>14400</v>
      </c>
      <c r="B6820" s="77" t="s">
        <v>14401</v>
      </c>
      <c r="C6820" s="77" t="s">
        <v>702</v>
      </c>
      <c r="D6820" s="79"/>
      <c r="F6820" s="77" t="s">
        <v>702</v>
      </c>
      <c r="G6820" s="77" t="s">
        <v>14400</v>
      </c>
      <c r="I6820"/>
      <c r="L6820" s="83"/>
    </row>
    <row r="6821" spans="1:12" x14ac:dyDescent="0.3">
      <c r="A6821" s="77" t="s">
        <v>14402</v>
      </c>
      <c r="B6821" s="77" t="s">
        <v>14403</v>
      </c>
      <c r="C6821" s="77" t="s">
        <v>925</v>
      </c>
      <c r="D6821" s="79"/>
      <c r="F6821" s="77" t="s">
        <v>925</v>
      </c>
      <c r="G6821" s="77" t="s">
        <v>14402</v>
      </c>
      <c r="I6821"/>
      <c r="L6821" s="83"/>
    </row>
    <row r="6822" spans="1:12" x14ac:dyDescent="0.3">
      <c r="A6822" s="77" t="s">
        <v>14404</v>
      </c>
      <c r="B6822" s="77" t="s">
        <v>14405</v>
      </c>
      <c r="C6822" s="77" t="s">
        <v>868</v>
      </c>
      <c r="D6822" s="79"/>
      <c r="F6822" s="77" t="s">
        <v>868</v>
      </c>
      <c r="G6822" s="77" t="s">
        <v>14404</v>
      </c>
      <c r="I6822"/>
      <c r="L6822" s="83"/>
    </row>
    <row r="6823" spans="1:12" x14ac:dyDescent="0.3">
      <c r="A6823" s="77" t="s">
        <v>14406</v>
      </c>
      <c r="B6823" s="77" t="s">
        <v>14407</v>
      </c>
      <c r="C6823" s="77" t="s">
        <v>868</v>
      </c>
      <c r="D6823" s="79"/>
      <c r="F6823" s="77" t="s">
        <v>868</v>
      </c>
      <c r="G6823" s="77" t="s">
        <v>14406</v>
      </c>
      <c r="I6823"/>
      <c r="L6823" s="83"/>
    </row>
    <row r="6824" spans="1:12" x14ac:dyDescent="0.3">
      <c r="A6824" s="77" t="s">
        <v>14408</v>
      </c>
      <c r="B6824" s="77" t="s">
        <v>14409</v>
      </c>
      <c r="C6824" s="77" t="s">
        <v>934</v>
      </c>
      <c r="D6824" s="79"/>
      <c r="F6824" s="77" t="s">
        <v>934</v>
      </c>
      <c r="G6824" s="77" t="s">
        <v>14408</v>
      </c>
      <c r="I6824"/>
      <c r="L6824" s="83"/>
    </row>
    <row r="6825" spans="1:12" x14ac:dyDescent="0.3">
      <c r="A6825" s="77" t="s">
        <v>14410</v>
      </c>
      <c r="B6825" s="77" t="s">
        <v>14411</v>
      </c>
      <c r="C6825" s="77" t="s">
        <v>767</v>
      </c>
      <c r="D6825" s="79"/>
      <c r="F6825" s="77" t="s">
        <v>767</v>
      </c>
      <c r="G6825" s="77" t="s">
        <v>14410</v>
      </c>
      <c r="I6825"/>
      <c r="L6825" s="83"/>
    </row>
    <row r="6826" spans="1:12" x14ac:dyDescent="0.3">
      <c r="A6826" s="77" t="s">
        <v>14412</v>
      </c>
      <c r="B6826" s="77" t="s">
        <v>14413</v>
      </c>
      <c r="C6826" s="77" t="s">
        <v>736</v>
      </c>
      <c r="D6826" s="79"/>
      <c r="F6826" s="77" t="s">
        <v>736</v>
      </c>
      <c r="G6826" s="77" t="s">
        <v>14412</v>
      </c>
      <c r="I6826"/>
      <c r="L6826" s="83"/>
    </row>
    <row r="6827" spans="1:12" x14ac:dyDescent="0.3">
      <c r="A6827" s="77" t="s">
        <v>14414</v>
      </c>
      <c r="B6827" s="77" t="s">
        <v>14415</v>
      </c>
      <c r="C6827" s="77" t="s">
        <v>714</v>
      </c>
      <c r="D6827" s="79"/>
      <c r="F6827" s="77" t="s">
        <v>714</v>
      </c>
      <c r="G6827" s="77" t="s">
        <v>14414</v>
      </c>
      <c r="I6827"/>
      <c r="L6827" s="83"/>
    </row>
    <row r="6828" spans="1:12" x14ac:dyDescent="0.3">
      <c r="A6828" s="77" t="s">
        <v>14416</v>
      </c>
      <c r="B6828" s="77" t="s">
        <v>14417</v>
      </c>
      <c r="C6828" s="77" t="s">
        <v>699</v>
      </c>
      <c r="D6828" s="79"/>
      <c r="F6828" s="77" t="s">
        <v>699</v>
      </c>
      <c r="G6828" s="77" t="s">
        <v>14416</v>
      </c>
      <c r="I6828"/>
      <c r="L6828" s="83"/>
    </row>
    <row r="6829" spans="1:12" x14ac:dyDescent="0.3">
      <c r="A6829" s="77" t="s">
        <v>14418</v>
      </c>
      <c r="B6829" s="77" t="s">
        <v>14419</v>
      </c>
      <c r="C6829" s="77" t="s">
        <v>833</v>
      </c>
      <c r="D6829" s="79"/>
      <c r="F6829" s="77" t="s">
        <v>833</v>
      </c>
      <c r="G6829" s="77" t="s">
        <v>14418</v>
      </c>
      <c r="I6829"/>
      <c r="L6829" s="83"/>
    </row>
    <row r="6830" spans="1:12" x14ac:dyDescent="0.3">
      <c r="A6830" s="77" t="s">
        <v>14420</v>
      </c>
      <c r="B6830" s="77" t="s">
        <v>14421</v>
      </c>
      <c r="C6830" s="77" t="s">
        <v>773</v>
      </c>
      <c r="D6830" s="79"/>
      <c r="F6830" s="77" t="s">
        <v>773</v>
      </c>
      <c r="G6830" s="77" t="s">
        <v>14420</v>
      </c>
      <c r="I6830"/>
      <c r="L6830" s="83"/>
    </row>
    <row r="6831" spans="1:12" x14ac:dyDescent="0.3">
      <c r="A6831" s="77" t="s">
        <v>14422</v>
      </c>
      <c r="B6831" s="77" t="s">
        <v>14423</v>
      </c>
      <c r="C6831" s="77" t="s">
        <v>722</v>
      </c>
      <c r="D6831" s="79"/>
      <c r="F6831" s="77" t="s">
        <v>722</v>
      </c>
      <c r="G6831" s="77" t="s">
        <v>14422</v>
      </c>
      <c r="I6831"/>
      <c r="L6831" s="83"/>
    </row>
    <row r="6832" spans="1:12" x14ac:dyDescent="0.3">
      <c r="A6832" s="77" t="s">
        <v>14424</v>
      </c>
      <c r="B6832" s="77" t="s">
        <v>14425</v>
      </c>
      <c r="C6832" s="77" t="s">
        <v>794</v>
      </c>
      <c r="D6832" s="79"/>
      <c r="F6832" s="77" t="s">
        <v>794</v>
      </c>
      <c r="G6832" s="77" t="s">
        <v>14424</v>
      </c>
      <c r="I6832"/>
      <c r="L6832" s="83"/>
    </row>
    <row r="6833" spans="1:12" x14ac:dyDescent="0.3">
      <c r="A6833" s="77" t="s">
        <v>14426</v>
      </c>
      <c r="B6833" s="77" t="s">
        <v>14427</v>
      </c>
      <c r="C6833" s="77" t="s">
        <v>729</v>
      </c>
      <c r="D6833" s="79"/>
      <c r="F6833" s="77" t="s">
        <v>729</v>
      </c>
      <c r="G6833" s="77" t="s">
        <v>14426</v>
      </c>
      <c r="I6833"/>
      <c r="L6833" s="83"/>
    </row>
    <row r="6834" spans="1:12" x14ac:dyDescent="0.3">
      <c r="A6834" s="77" t="s">
        <v>14428</v>
      </c>
      <c r="B6834" s="77" t="s">
        <v>14429</v>
      </c>
      <c r="C6834" s="77" t="s">
        <v>809</v>
      </c>
      <c r="D6834" s="79"/>
      <c r="F6834" s="77" t="s">
        <v>809</v>
      </c>
      <c r="G6834" s="77" t="s">
        <v>14428</v>
      </c>
      <c r="I6834"/>
      <c r="L6834" s="83"/>
    </row>
    <row r="6835" spans="1:12" x14ac:dyDescent="0.3">
      <c r="A6835" s="77" t="s">
        <v>14430</v>
      </c>
      <c r="B6835" s="77" t="s">
        <v>14431</v>
      </c>
      <c r="C6835" s="77" t="s">
        <v>925</v>
      </c>
      <c r="D6835" s="79"/>
      <c r="F6835" s="77" t="s">
        <v>925</v>
      </c>
      <c r="G6835" s="77" t="s">
        <v>14430</v>
      </c>
      <c r="I6835"/>
      <c r="L6835" s="83"/>
    </row>
    <row r="6836" spans="1:12" x14ac:dyDescent="0.3">
      <c r="A6836" s="77" t="s">
        <v>14432</v>
      </c>
      <c r="B6836" s="77" t="s">
        <v>14433</v>
      </c>
      <c r="C6836" s="77" t="s">
        <v>925</v>
      </c>
      <c r="D6836" s="79"/>
      <c r="F6836" s="77" t="s">
        <v>925</v>
      </c>
      <c r="G6836" s="77" t="s">
        <v>14432</v>
      </c>
      <c r="I6836"/>
      <c r="L6836" s="83"/>
    </row>
    <row r="6837" spans="1:12" x14ac:dyDescent="0.3">
      <c r="A6837" s="77" t="s">
        <v>14434</v>
      </c>
      <c r="B6837" s="77" t="s">
        <v>14435</v>
      </c>
      <c r="C6837" s="77" t="s">
        <v>702</v>
      </c>
      <c r="D6837" s="79"/>
      <c r="F6837" s="77" t="s">
        <v>702</v>
      </c>
      <c r="G6837" s="77" t="s">
        <v>14434</v>
      </c>
      <c r="I6837"/>
      <c r="L6837" s="83"/>
    </row>
    <row r="6838" spans="1:12" x14ac:dyDescent="0.3">
      <c r="A6838" s="77" t="s">
        <v>14436</v>
      </c>
      <c r="B6838" s="77" t="s">
        <v>14437</v>
      </c>
      <c r="C6838" s="77" t="s">
        <v>931</v>
      </c>
      <c r="D6838" s="79"/>
      <c r="F6838" s="77" t="s">
        <v>931</v>
      </c>
      <c r="G6838" s="77" t="s">
        <v>14436</v>
      </c>
      <c r="I6838"/>
      <c r="L6838" s="83"/>
    </row>
    <row r="6839" spans="1:12" x14ac:dyDescent="0.3">
      <c r="A6839" s="77" t="s">
        <v>14438</v>
      </c>
      <c r="B6839" s="77" t="s">
        <v>14439</v>
      </c>
      <c r="C6839" s="77" t="s">
        <v>686</v>
      </c>
      <c r="D6839" s="79"/>
      <c r="F6839" s="77" t="s">
        <v>686</v>
      </c>
      <c r="G6839" s="77" t="s">
        <v>14438</v>
      </c>
      <c r="I6839"/>
      <c r="L6839" s="83"/>
    </row>
    <row r="6840" spans="1:12" x14ac:dyDescent="0.3">
      <c r="A6840" s="77" t="s">
        <v>14440</v>
      </c>
      <c r="B6840" s="77" t="s">
        <v>14441</v>
      </c>
      <c r="C6840" s="77" t="s">
        <v>732</v>
      </c>
      <c r="D6840" s="79"/>
      <c r="F6840" s="77" t="s">
        <v>732</v>
      </c>
      <c r="G6840" s="77" t="s">
        <v>14440</v>
      </c>
      <c r="I6840"/>
      <c r="L6840" s="83"/>
    </row>
    <row r="6841" spans="1:12" x14ac:dyDescent="0.3">
      <c r="A6841" s="77" t="s">
        <v>14442</v>
      </c>
      <c r="B6841" s="77" t="s">
        <v>14443</v>
      </c>
      <c r="C6841" s="77" t="s">
        <v>714</v>
      </c>
      <c r="D6841" s="79"/>
      <c r="F6841" s="77" t="s">
        <v>714</v>
      </c>
      <c r="G6841" s="77" t="s">
        <v>14442</v>
      </c>
      <c r="I6841"/>
      <c r="L6841" s="83"/>
    </row>
    <row r="6842" spans="1:12" x14ac:dyDescent="0.3">
      <c r="A6842" s="77" t="s">
        <v>14444</v>
      </c>
      <c r="B6842" s="77" t="s">
        <v>14445</v>
      </c>
      <c r="C6842" s="77" t="s">
        <v>732</v>
      </c>
      <c r="D6842" s="79"/>
      <c r="F6842" s="77" t="s">
        <v>732</v>
      </c>
      <c r="G6842" s="77" t="s">
        <v>14444</v>
      </c>
      <c r="I6842"/>
      <c r="L6842" s="83"/>
    </row>
    <row r="6843" spans="1:12" x14ac:dyDescent="0.3">
      <c r="A6843" s="77" t="s">
        <v>14446</v>
      </c>
      <c r="B6843" s="77" t="s">
        <v>14447</v>
      </c>
      <c r="C6843" s="77" t="s">
        <v>761</v>
      </c>
      <c r="D6843" s="79"/>
      <c r="F6843" s="77" t="s">
        <v>761</v>
      </c>
      <c r="G6843" s="77" t="s">
        <v>14446</v>
      </c>
      <c r="I6843"/>
      <c r="L6843" s="83"/>
    </row>
    <row r="6844" spans="1:12" x14ac:dyDescent="0.3">
      <c r="A6844" s="77" t="s">
        <v>14448</v>
      </c>
      <c r="B6844" s="77" t="s">
        <v>14449</v>
      </c>
      <c r="C6844" s="77" t="s">
        <v>893</v>
      </c>
      <c r="D6844" s="79"/>
      <c r="F6844" s="77" t="s">
        <v>893</v>
      </c>
      <c r="G6844" s="77" t="s">
        <v>14448</v>
      </c>
      <c r="I6844"/>
      <c r="L6844" s="83"/>
    </row>
    <row r="6845" spans="1:12" x14ac:dyDescent="0.3">
      <c r="A6845" s="77" t="s">
        <v>14450</v>
      </c>
      <c r="B6845" s="77" t="s">
        <v>14451</v>
      </c>
      <c r="C6845" s="77" t="s">
        <v>761</v>
      </c>
      <c r="D6845" s="79"/>
      <c r="F6845" s="77" t="s">
        <v>761</v>
      </c>
      <c r="G6845" s="77" t="s">
        <v>14450</v>
      </c>
      <c r="I6845"/>
      <c r="L6845" s="83"/>
    </row>
    <row r="6846" spans="1:12" x14ac:dyDescent="0.3">
      <c r="A6846" s="77" t="s">
        <v>14452</v>
      </c>
      <c r="B6846" s="77" t="s">
        <v>14453</v>
      </c>
      <c r="C6846" s="77" t="s">
        <v>868</v>
      </c>
      <c r="D6846" s="79"/>
      <c r="F6846" s="77" t="s">
        <v>868</v>
      </c>
      <c r="G6846" s="77" t="s">
        <v>14452</v>
      </c>
      <c r="I6846"/>
      <c r="L6846" s="83"/>
    </row>
    <row r="6847" spans="1:12" x14ac:dyDescent="0.3">
      <c r="A6847" s="77" t="s">
        <v>14454</v>
      </c>
      <c r="B6847" s="77" t="s">
        <v>14455</v>
      </c>
      <c r="C6847" s="77" t="s">
        <v>809</v>
      </c>
      <c r="D6847" s="79"/>
      <c r="F6847" s="77" t="s">
        <v>809</v>
      </c>
      <c r="G6847" s="77" t="s">
        <v>14454</v>
      </c>
      <c r="I6847"/>
      <c r="L6847" s="83"/>
    </row>
    <row r="6848" spans="1:12" x14ac:dyDescent="0.3">
      <c r="A6848" s="77" t="s">
        <v>14456</v>
      </c>
      <c r="B6848" s="77" t="s">
        <v>14457</v>
      </c>
      <c r="C6848" s="77" t="s">
        <v>699</v>
      </c>
      <c r="D6848" s="79"/>
      <c r="F6848" s="77" t="s">
        <v>699</v>
      </c>
      <c r="G6848" s="77" t="s">
        <v>14456</v>
      </c>
      <c r="I6848"/>
      <c r="L6848" s="83"/>
    </row>
    <row r="6849" spans="1:12" x14ac:dyDescent="0.3">
      <c r="A6849" s="77" t="s">
        <v>14458</v>
      </c>
      <c r="B6849" s="77" t="s">
        <v>14459</v>
      </c>
      <c r="C6849" s="77" t="s">
        <v>767</v>
      </c>
      <c r="D6849" s="79"/>
      <c r="F6849" s="77" t="s">
        <v>767</v>
      </c>
      <c r="G6849" s="77" t="s">
        <v>14458</v>
      </c>
      <c r="I6849"/>
      <c r="L6849" s="83"/>
    </row>
    <row r="6850" spans="1:12" x14ac:dyDescent="0.3">
      <c r="A6850" s="77" t="s">
        <v>14460</v>
      </c>
      <c r="B6850" s="77" t="s">
        <v>14461</v>
      </c>
      <c r="C6850" s="77" t="s">
        <v>695</v>
      </c>
      <c r="D6850" s="79"/>
      <c r="F6850" s="77" t="s">
        <v>695</v>
      </c>
      <c r="G6850" s="77" t="s">
        <v>14460</v>
      </c>
      <c r="I6850"/>
      <c r="L6850" s="83"/>
    </row>
    <row r="6851" spans="1:12" x14ac:dyDescent="0.3">
      <c r="A6851" s="77" t="s">
        <v>14462</v>
      </c>
      <c r="B6851" s="77" t="s">
        <v>14463</v>
      </c>
      <c r="C6851" s="77" t="s">
        <v>903</v>
      </c>
      <c r="D6851" s="79"/>
      <c r="F6851" s="77" t="s">
        <v>903</v>
      </c>
      <c r="G6851" s="77" t="s">
        <v>14462</v>
      </c>
      <c r="I6851"/>
      <c r="L6851" s="83"/>
    </row>
    <row r="6852" spans="1:12" x14ac:dyDescent="0.3">
      <c r="A6852" s="77" t="s">
        <v>14464</v>
      </c>
      <c r="B6852" s="77" t="s">
        <v>14465</v>
      </c>
      <c r="C6852" s="77" t="s">
        <v>783</v>
      </c>
      <c r="D6852" s="79"/>
      <c r="F6852" s="77" t="s">
        <v>783</v>
      </c>
      <c r="G6852" s="77" t="s">
        <v>14464</v>
      </c>
      <c r="I6852"/>
      <c r="L6852" s="83"/>
    </row>
    <row r="6853" spans="1:12" x14ac:dyDescent="0.3">
      <c r="A6853" s="77" t="s">
        <v>14466</v>
      </c>
      <c r="B6853" s="77" t="s">
        <v>14467</v>
      </c>
      <c r="C6853" s="77" t="s">
        <v>758</v>
      </c>
      <c r="D6853" s="79"/>
      <c r="F6853" s="77" t="s">
        <v>758</v>
      </c>
      <c r="G6853" s="77" t="s">
        <v>14466</v>
      </c>
      <c r="I6853"/>
      <c r="L6853" s="83"/>
    </row>
    <row r="6854" spans="1:12" x14ac:dyDescent="0.3">
      <c r="A6854" s="77" t="s">
        <v>14468</v>
      </c>
      <c r="B6854" s="77" t="s">
        <v>14469</v>
      </c>
      <c r="C6854" s="77" t="s">
        <v>758</v>
      </c>
      <c r="D6854" s="79"/>
      <c r="F6854" s="77" t="s">
        <v>758</v>
      </c>
      <c r="G6854" s="77" t="s">
        <v>14468</v>
      </c>
      <c r="I6854"/>
      <c r="L6854" s="83"/>
    </row>
    <row r="6855" spans="1:12" x14ac:dyDescent="0.3">
      <c r="A6855" s="77" t="s">
        <v>14470</v>
      </c>
      <c r="B6855" s="77" t="s">
        <v>14471</v>
      </c>
      <c r="C6855" s="77" t="s">
        <v>725</v>
      </c>
      <c r="D6855" s="79"/>
      <c r="F6855" s="77" t="s">
        <v>725</v>
      </c>
      <c r="G6855" s="77" t="s">
        <v>14470</v>
      </c>
      <c r="I6855"/>
      <c r="L6855" s="83"/>
    </row>
    <row r="6856" spans="1:12" x14ac:dyDescent="0.3">
      <c r="A6856" s="77" t="s">
        <v>14472</v>
      </c>
      <c r="B6856" s="77" t="s">
        <v>14473</v>
      </c>
      <c r="C6856" s="77" t="s">
        <v>687</v>
      </c>
      <c r="D6856" s="79"/>
      <c r="F6856" s="77" t="s">
        <v>687</v>
      </c>
      <c r="G6856" s="77" t="s">
        <v>14472</v>
      </c>
      <c r="I6856"/>
      <c r="L6856" s="83"/>
    </row>
    <row r="6857" spans="1:12" x14ac:dyDescent="0.3">
      <c r="A6857" s="77" t="s">
        <v>14474</v>
      </c>
      <c r="B6857" s="77" t="s">
        <v>14475</v>
      </c>
      <c r="C6857" s="77" t="s">
        <v>682</v>
      </c>
      <c r="D6857" s="79"/>
      <c r="F6857" s="77" t="s">
        <v>682</v>
      </c>
      <c r="G6857" s="77" t="s">
        <v>14474</v>
      </c>
      <c r="I6857"/>
      <c r="L6857" s="83"/>
    </row>
    <row r="6858" spans="1:12" x14ac:dyDescent="0.3">
      <c r="A6858" s="77" t="s">
        <v>14476</v>
      </c>
      <c r="B6858" s="77" t="s">
        <v>14477</v>
      </c>
      <c r="C6858" s="77" t="s">
        <v>801</v>
      </c>
      <c r="D6858" s="79"/>
      <c r="F6858" s="77" t="s">
        <v>801</v>
      </c>
      <c r="G6858" s="77" t="s">
        <v>14476</v>
      </c>
      <c r="I6858"/>
      <c r="L6858" s="83"/>
    </row>
    <row r="6859" spans="1:12" x14ac:dyDescent="0.3">
      <c r="A6859" s="77" t="s">
        <v>14478</v>
      </c>
      <c r="B6859" s="77" t="s">
        <v>14479</v>
      </c>
      <c r="C6859" s="77" t="s">
        <v>718</v>
      </c>
      <c r="D6859" s="79"/>
      <c r="F6859" s="77" t="s">
        <v>718</v>
      </c>
      <c r="G6859" s="77" t="s">
        <v>14478</v>
      </c>
      <c r="I6859"/>
      <c r="L6859" s="83"/>
    </row>
    <row r="6860" spans="1:12" x14ac:dyDescent="0.3">
      <c r="A6860" s="77" t="s">
        <v>14480</v>
      </c>
      <c r="B6860" s="77" t="s">
        <v>14481</v>
      </c>
      <c r="C6860" s="77" t="s">
        <v>707</v>
      </c>
      <c r="D6860" s="79"/>
      <c r="F6860" s="77" t="s">
        <v>707</v>
      </c>
      <c r="G6860" s="77" t="s">
        <v>14480</v>
      </c>
      <c r="I6860"/>
      <c r="L6860" s="83"/>
    </row>
    <row r="6861" spans="1:12" x14ac:dyDescent="0.3">
      <c r="A6861" s="77" t="s">
        <v>14482</v>
      </c>
      <c r="B6861" s="77" t="s">
        <v>14483</v>
      </c>
      <c r="C6861" s="77" t="s">
        <v>800</v>
      </c>
      <c r="D6861" s="79"/>
      <c r="F6861" s="77" t="s">
        <v>800</v>
      </c>
      <c r="G6861" s="77" t="s">
        <v>14482</v>
      </c>
      <c r="I6861"/>
      <c r="L6861" s="83"/>
    </row>
    <row r="6862" spans="1:12" x14ac:dyDescent="0.3">
      <c r="A6862" s="77" t="s">
        <v>14484</v>
      </c>
      <c r="B6862" s="77" t="s">
        <v>14485</v>
      </c>
      <c r="C6862" s="77" t="s">
        <v>801</v>
      </c>
      <c r="D6862" s="79"/>
      <c r="F6862" s="77" t="s">
        <v>801</v>
      </c>
      <c r="G6862" s="77" t="s">
        <v>14484</v>
      </c>
      <c r="I6862"/>
      <c r="L6862" s="83"/>
    </row>
    <row r="6863" spans="1:12" x14ac:dyDescent="0.3">
      <c r="A6863" s="77" t="s">
        <v>14486</v>
      </c>
      <c r="B6863" s="77" t="s">
        <v>14487</v>
      </c>
      <c r="C6863" s="77" t="s">
        <v>868</v>
      </c>
      <c r="D6863" s="79"/>
      <c r="F6863" s="77" t="s">
        <v>868</v>
      </c>
      <c r="G6863" s="77" t="s">
        <v>14486</v>
      </c>
      <c r="I6863"/>
      <c r="L6863" s="83"/>
    </row>
    <row r="6864" spans="1:12" x14ac:dyDescent="0.3">
      <c r="A6864" s="77" t="s">
        <v>14488</v>
      </c>
      <c r="B6864" s="77" t="s">
        <v>14489</v>
      </c>
      <c r="C6864" s="77" t="s">
        <v>714</v>
      </c>
      <c r="D6864" s="79"/>
      <c r="F6864" s="77" t="s">
        <v>714</v>
      </c>
      <c r="G6864" s="77" t="s">
        <v>14488</v>
      </c>
      <c r="I6864"/>
      <c r="L6864" s="83"/>
    </row>
    <row r="6865" spans="1:12" x14ac:dyDescent="0.3">
      <c r="A6865" s="77" t="s">
        <v>14490</v>
      </c>
      <c r="B6865" s="77" t="s">
        <v>14491</v>
      </c>
      <c r="C6865" s="77" t="s">
        <v>783</v>
      </c>
      <c r="D6865" s="79"/>
      <c r="F6865" s="77" t="s">
        <v>783</v>
      </c>
      <c r="G6865" s="77" t="s">
        <v>14490</v>
      </c>
      <c r="I6865"/>
      <c r="L6865" s="83"/>
    </row>
    <row r="6866" spans="1:12" x14ac:dyDescent="0.3">
      <c r="A6866" s="77" t="s">
        <v>14492</v>
      </c>
      <c r="B6866" s="77" t="s">
        <v>14493</v>
      </c>
      <c r="C6866" s="77" t="s">
        <v>733</v>
      </c>
      <c r="D6866" s="79"/>
      <c r="F6866" s="77" t="s">
        <v>733</v>
      </c>
      <c r="G6866" s="77" t="s">
        <v>14492</v>
      </c>
      <c r="I6866"/>
      <c r="L6866" s="83"/>
    </row>
    <row r="6867" spans="1:12" x14ac:dyDescent="0.3">
      <c r="A6867" s="77" t="s">
        <v>14494</v>
      </c>
      <c r="B6867" s="77" t="s">
        <v>14495</v>
      </c>
      <c r="C6867" s="77" t="s">
        <v>746</v>
      </c>
      <c r="D6867" s="79"/>
      <c r="F6867" s="77" t="s">
        <v>746</v>
      </c>
      <c r="G6867" s="77" t="s">
        <v>14494</v>
      </c>
      <c r="I6867"/>
      <c r="L6867" s="83"/>
    </row>
    <row r="6868" spans="1:12" x14ac:dyDescent="0.3">
      <c r="A6868" s="77" t="s">
        <v>14496</v>
      </c>
      <c r="B6868" s="77" t="s">
        <v>14497</v>
      </c>
      <c r="C6868" s="77" t="s">
        <v>873</v>
      </c>
      <c r="D6868" s="79"/>
      <c r="F6868" s="77" t="s">
        <v>873</v>
      </c>
      <c r="G6868" s="77" t="s">
        <v>14496</v>
      </c>
      <c r="I6868"/>
      <c r="L6868" s="83"/>
    </row>
    <row r="6869" spans="1:12" x14ac:dyDescent="0.3">
      <c r="A6869" s="77" t="s">
        <v>14498</v>
      </c>
      <c r="B6869" s="77" t="s">
        <v>14499</v>
      </c>
      <c r="C6869" s="77" t="s">
        <v>873</v>
      </c>
      <c r="D6869" s="79"/>
      <c r="F6869" s="77" t="s">
        <v>873</v>
      </c>
      <c r="G6869" s="77" t="s">
        <v>14498</v>
      </c>
      <c r="I6869"/>
      <c r="L6869" s="83"/>
    </row>
    <row r="6870" spans="1:12" x14ac:dyDescent="0.3">
      <c r="A6870" s="77" t="s">
        <v>14500</v>
      </c>
      <c r="B6870" s="77" t="s">
        <v>14501</v>
      </c>
      <c r="C6870" s="77" t="s">
        <v>746</v>
      </c>
      <c r="D6870" s="79"/>
      <c r="F6870" s="77" t="s">
        <v>746</v>
      </c>
      <c r="G6870" s="77" t="s">
        <v>14500</v>
      </c>
      <c r="I6870"/>
      <c r="L6870" s="83"/>
    </row>
    <row r="6871" spans="1:12" x14ac:dyDescent="0.3">
      <c r="A6871" s="77" t="s">
        <v>14502</v>
      </c>
      <c r="B6871" s="77" t="s">
        <v>14503</v>
      </c>
      <c r="C6871" s="77" t="s">
        <v>908</v>
      </c>
      <c r="D6871" s="79"/>
      <c r="F6871" s="77" t="s">
        <v>908</v>
      </c>
      <c r="G6871" s="77" t="s">
        <v>14502</v>
      </c>
      <c r="I6871"/>
      <c r="L6871" s="83"/>
    </row>
    <row r="6872" spans="1:12" x14ac:dyDescent="0.3">
      <c r="A6872" s="77" t="s">
        <v>14504</v>
      </c>
      <c r="B6872" s="77" t="s">
        <v>14505</v>
      </c>
      <c r="C6872" s="77" t="s">
        <v>674</v>
      </c>
      <c r="D6872" s="79"/>
      <c r="F6872" s="77" t="s">
        <v>674</v>
      </c>
      <c r="G6872" s="77" t="s">
        <v>14504</v>
      </c>
      <c r="I6872"/>
      <c r="L6872" s="83"/>
    </row>
    <row r="6873" spans="1:12" x14ac:dyDescent="0.3">
      <c r="A6873" s="77" t="s">
        <v>14506</v>
      </c>
      <c r="B6873" s="77" t="s">
        <v>14507</v>
      </c>
      <c r="C6873" s="77" t="s">
        <v>707</v>
      </c>
      <c r="D6873" s="79"/>
      <c r="F6873" s="77" t="s">
        <v>707</v>
      </c>
      <c r="G6873" s="77" t="s">
        <v>14506</v>
      </c>
      <c r="I6873"/>
      <c r="L6873" s="83"/>
    </row>
    <row r="6874" spans="1:12" x14ac:dyDescent="0.3">
      <c r="A6874" s="77" t="s">
        <v>14508</v>
      </c>
      <c r="B6874" s="77" t="s">
        <v>14509</v>
      </c>
      <c r="C6874" s="77" t="s">
        <v>908</v>
      </c>
      <c r="D6874" s="79"/>
      <c r="F6874" s="77" t="s">
        <v>908</v>
      </c>
      <c r="G6874" s="77" t="s">
        <v>14508</v>
      </c>
      <c r="I6874"/>
      <c r="L6874" s="83"/>
    </row>
    <row r="6875" spans="1:12" x14ac:dyDescent="0.3">
      <c r="A6875" s="77" t="s">
        <v>14510</v>
      </c>
      <c r="B6875" s="77" t="s">
        <v>14511</v>
      </c>
      <c r="C6875" s="77" t="s">
        <v>830</v>
      </c>
      <c r="D6875" s="79"/>
      <c r="F6875" s="77" t="s">
        <v>830</v>
      </c>
      <c r="G6875" s="77" t="s">
        <v>14510</v>
      </c>
      <c r="I6875"/>
      <c r="L6875" s="83"/>
    </row>
    <row r="6876" spans="1:12" x14ac:dyDescent="0.3">
      <c r="A6876" s="77" t="s">
        <v>14512</v>
      </c>
      <c r="B6876" s="77" t="s">
        <v>14513</v>
      </c>
      <c r="C6876" s="77" t="s">
        <v>667</v>
      </c>
      <c r="D6876" s="79"/>
      <c r="F6876" s="77" t="s">
        <v>667</v>
      </c>
      <c r="G6876" s="77" t="s">
        <v>14512</v>
      </c>
      <c r="I6876"/>
      <c r="L6876" s="83"/>
    </row>
    <row r="6877" spans="1:12" x14ac:dyDescent="0.3">
      <c r="A6877" s="77" t="s">
        <v>14514</v>
      </c>
      <c r="B6877" s="77" t="s">
        <v>14515</v>
      </c>
      <c r="C6877" s="77" t="s">
        <v>863</v>
      </c>
      <c r="D6877" s="79"/>
      <c r="F6877" s="77" t="s">
        <v>863</v>
      </c>
      <c r="G6877" s="77" t="s">
        <v>14514</v>
      </c>
      <c r="I6877"/>
      <c r="L6877" s="83"/>
    </row>
    <row r="6878" spans="1:12" x14ac:dyDescent="0.3">
      <c r="A6878" s="77" t="s">
        <v>14516</v>
      </c>
      <c r="B6878" s="77" t="s">
        <v>14517</v>
      </c>
      <c r="C6878" s="77" t="s">
        <v>706</v>
      </c>
      <c r="D6878" s="79"/>
      <c r="F6878" s="77" t="s">
        <v>706</v>
      </c>
      <c r="G6878" s="77" t="s">
        <v>14516</v>
      </c>
      <c r="I6878"/>
      <c r="L6878" s="83"/>
    </row>
    <row r="6879" spans="1:12" x14ac:dyDescent="0.3">
      <c r="A6879" s="77" t="s">
        <v>14518</v>
      </c>
      <c r="B6879" s="77" t="s">
        <v>14519</v>
      </c>
      <c r="C6879" s="77" t="s">
        <v>846</v>
      </c>
      <c r="D6879" s="79"/>
      <c r="F6879" s="77" t="s">
        <v>846</v>
      </c>
      <c r="G6879" s="77" t="s">
        <v>14518</v>
      </c>
      <c r="I6879"/>
      <c r="L6879" s="83"/>
    </row>
    <row r="6880" spans="1:12" x14ac:dyDescent="0.3">
      <c r="A6880" s="77" t="s">
        <v>14520</v>
      </c>
      <c r="B6880" s="77" t="s">
        <v>14521</v>
      </c>
      <c r="C6880" s="77" t="s">
        <v>761</v>
      </c>
      <c r="D6880" s="79"/>
      <c r="F6880" s="77" t="s">
        <v>761</v>
      </c>
      <c r="G6880" s="77" t="s">
        <v>14520</v>
      </c>
      <c r="I6880"/>
      <c r="L6880" s="83"/>
    </row>
    <row r="6881" spans="1:12" x14ac:dyDescent="0.3">
      <c r="A6881" s="77" t="s">
        <v>14522</v>
      </c>
      <c r="B6881" s="77" t="s">
        <v>14523</v>
      </c>
      <c r="C6881" s="77" t="s">
        <v>846</v>
      </c>
      <c r="D6881" s="79"/>
      <c r="F6881" s="77" t="s">
        <v>846</v>
      </c>
      <c r="G6881" s="77" t="s">
        <v>14522</v>
      </c>
      <c r="I6881"/>
      <c r="L6881" s="83"/>
    </row>
    <row r="6882" spans="1:12" x14ac:dyDescent="0.3">
      <c r="A6882" s="77" t="s">
        <v>14524</v>
      </c>
      <c r="B6882" s="77" t="s">
        <v>14525</v>
      </c>
      <c r="C6882" s="77" t="s">
        <v>863</v>
      </c>
      <c r="D6882" s="79"/>
      <c r="F6882" s="77" t="s">
        <v>863</v>
      </c>
      <c r="G6882" s="77" t="s">
        <v>14524</v>
      </c>
      <c r="I6882"/>
      <c r="L6882" s="83"/>
    </row>
    <row r="6883" spans="1:12" x14ac:dyDescent="0.3">
      <c r="A6883" s="77" t="s">
        <v>14526</v>
      </c>
      <c r="B6883" s="77" t="s">
        <v>14527</v>
      </c>
      <c r="C6883" s="77" t="s">
        <v>868</v>
      </c>
      <c r="D6883" s="79"/>
      <c r="F6883" s="77" t="s">
        <v>868</v>
      </c>
      <c r="G6883" s="77" t="s">
        <v>14526</v>
      </c>
      <c r="I6883"/>
      <c r="L6883" s="83"/>
    </row>
    <row r="6884" spans="1:12" x14ac:dyDescent="0.3">
      <c r="A6884" s="77" t="s">
        <v>14528</v>
      </c>
      <c r="B6884" s="77" t="s">
        <v>14529</v>
      </c>
      <c r="C6884" s="77" t="s">
        <v>736</v>
      </c>
      <c r="D6884" s="79"/>
      <c r="F6884" s="77" t="s">
        <v>736</v>
      </c>
      <c r="G6884" s="77" t="s">
        <v>14528</v>
      </c>
      <c r="I6884"/>
      <c r="L6884" s="83"/>
    </row>
    <row r="6885" spans="1:12" x14ac:dyDescent="0.3">
      <c r="A6885" s="77" t="s">
        <v>14530</v>
      </c>
      <c r="B6885" s="77" t="s">
        <v>14531</v>
      </c>
      <c r="C6885" s="77" t="s">
        <v>863</v>
      </c>
      <c r="D6885" s="79"/>
      <c r="F6885" s="77" t="s">
        <v>863</v>
      </c>
      <c r="G6885" s="77" t="s">
        <v>14530</v>
      </c>
      <c r="I6885"/>
      <c r="L6885" s="83"/>
    </row>
    <row r="6886" spans="1:12" x14ac:dyDescent="0.3">
      <c r="A6886" s="77" t="s">
        <v>14532</v>
      </c>
      <c r="B6886" s="77" t="s">
        <v>14533</v>
      </c>
      <c r="C6886" s="77" t="s">
        <v>687</v>
      </c>
      <c r="D6886" s="79"/>
      <c r="F6886" s="77" t="s">
        <v>687</v>
      </c>
      <c r="G6886" s="77" t="s">
        <v>14532</v>
      </c>
      <c r="I6886"/>
      <c r="L6886" s="83"/>
    </row>
    <row r="6887" spans="1:12" x14ac:dyDescent="0.3">
      <c r="A6887" s="77" t="s">
        <v>14534</v>
      </c>
      <c r="B6887" s="77" t="s">
        <v>14535</v>
      </c>
      <c r="C6887" s="77" t="s">
        <v>960</v>
      </c>
      <c r="D6887" s="79"/>
      <c r="F6887" s="77" t="s">
        <v>960</v>
      </c>
      <c r="G6887" s="77" t="s">
        <v>14534</v>
      </c>
      <c r="I6887"/>
      <c r="L6887" s="83"/>
    </row>
    <row r="6888" spans="1:12" x14ac:dyDescent="0.3">
      <c r="A6888" s="77" t="s">
        <v>14536</v>
      </c>
      <c r="B6888" s="77" t="s">
        <v>14537</v>
      </c>
      <c r="C6888" s="77" t="s">
        <v>960</v>
      </c>
      <c r="D6888" s="79"/>
      <c r="F6888" s="77" t="s">
        <v>960</v>
      </c>
      <c r="G6888" s="77" t="s">
        <v>14536</v>
      </c>
      <c r="I6888"/>
      <c r="L6888" s="83"/>
    </row>
    <row r="6889" spans="1:12" x14ac:dyDescent="0.3">
      <c r="A6889" s="77" t="s">
        <v>14538</v>
      </c>
      <c r="B6889" s="77" t="s">
        <v>14539</v>
      </c>
      <c r="C6889" s="77" t="s">
        <v>687</v>
      </c>
      <c r="D6889" s="79"/>
      <c r="F6889" s="77" t="s">
        <v>687</v>
      </c>
      <c r="G6889" s="77" t="s">
        <v>14538</v>
      </c>
      <c r="I6889"/>
      <c r="L6889" s="83"/>
    </row>
    <row r="6890" spans="1:12" x14ac:dyDescent="0.3">
      <c r="A6890" s="77" t="s">
        <v>14540</v>
      </c>
      <c r="B6890" s="77" t="s">
        <v>14541</v>
      </c>
      <c r="C6890" s="77" t="s">
        <v>739</v>
      </c>
      <c r="D6890" s="79"/>
      <c r="F6890" s="77" t="s">
        <v>739</v>
      </c>
      <c r="G6890" s="77" t="s">
        <v>14540</v>
      </c>
      <c r="I6890"/>
      <c r="L6890" s="83"/>
    </row>
    <row r="6891" spans="1:12" x14ac:dyDescent="0.3">
      <c r="A6891" s="77" t="s">
        <v>14542</v>
      </c>
      <c r="B6891" s="77" t="s">
        <v>14543</v>
      </c>
      <c r="C6891" s="77" t="s">
        <v>782</v>
      </c>
      <c r="D6891" s="79"/>
      <c r="F6891" s="77" t="s">
        <v>782</v>
      </c>
      <c r="G6891" s="77" t="s">
        <v>14542</v>
      </c>
      <c r="I6891"/>
      <c r="L6891" s="83"/>
    </row>
    <row r="6892" spans="1:12" x14ac:dyDescent="0.3">
      <c r="A6892" s="77" t="s">
        <v>14544</v>
      </c>
      <c r="B6892" s="77" t="s">
        <v>14545</v>
      </c>
      <c r="C6892" s="77" t="s">
        <v>963</v>
      </c>
      <c r="D6892" s="79"/>
      <c r="F6892" s="77" t="s">
        <v>963</v>
      </c>
      <c r="G6892" s="77" t="s">
        <v>14544</v>
      </c>
      <c r="I6892"/>
      <c r="L6892" s="83"/>
    </row>
    <row r="6893" spans="1:12" x14ac:dyDescent="0.3">
      <c r="A6893" s="77" t="s">
        <v>14546</v>
      </c>
      <c r="B6893" s="77" t="s">
        <v>14547</v>
      </c>
      <c r="C6893" s="77" t="s">
        <v>687</v>
      </c>
      <c r="D6893" s="79"/>
      <c r="F6893" s="77" t="s">
        <v>687</v>
      </c>
      <c r="G6893" s="77" t="s">
        <v>14546</v>
      </c>
      <c r="I6893"/>
      <c r="L6893" s="83"/>
    </row>
    <row r="6894" spans="1:12" x14ac:dyDescent="0.3">
      <c r="A6894" s="77" t="s">
        <v>14548</v>
      </c>
      <c r="B6894" s="77" t="s">
        <v>14549</v>
      </c>
      <c r="C6894" s="77" t="s">
        <v>940</v>
      </c>
      <c r="D6894" s="79"/>
      <c r="F6894" s="77" t="s">
        <v>940</v>
      </c>
      <c r="G6894" s="77" t="s">
        <v>14548</v>
      </c>
      <c r="I6894"/>
      <c r="L6894" s="83"/>
    </row>
    <row r="6895" spans="1:12" x14ac:dyDescent="0.3">
      <c r="A6895" s="77" t="s">
        <v>14550</v>
      </c>
      <c r="B6895" s="77" t="s">
        <v>14551</v>
      </c>
      <c r="C6895" s="77" t="s">
        <v>695</v>
      </c>
      <c r="D6895" s="79"/>
      <c r="F6895" s="77" t="s">
        <v>695</v>
      </c>
      <c r="G6895" s="77" t="s">
        <v>14550</v>
      </c>
      <c r="I6895"/>
      <c r="L6895" s="83"/>
    </row>
    <row r="6896" spans="1:12" x14ac:dyDescent="0.3">
      <c r="A6896" s="77" t="s">
        <v>14552</v>
      </c>
      <c r="B6896" s="77" t="s">
        <v>14553</v>
      </c>
      <c r="C6896" s="77" t="s">
        <v>804</v>
      </c>
      <c r="D6896" s="79"/>
      <c r="F6896" s="77" t="s">
        <v>804</v>
      </c>
      <c r="G6896" s="77" t="s">
        <v>14552</v>
      </c>
      <c r="I6896"/>
      <c r="L6896" s="83"/>
    </row>
    <row r="6897" spans="1:12" x14ac:dyDescent="0.3">
      <c r="A6897" s="77" t="s">
        <v>14554</v>
      </c>
      <c r="B6897" s="77" t="s">
        <v>14555</v>
      </c>
      <c r="C6897" s="77" t="s">
        <v>687</v>
      </c>
      <c r="D6897" s="79"/>
      <c r="F6897" s="77" t="s">
        <v>687</v>
      </c>
      <c r="G6897" s="77" t="s">
        <v>14554</v>
      </c>
      <c r="I6897"/>
      <c r="L6897" s="83"/>
    </row>
    <row r="6898" spans="1:12" x14ac:dyDescent="0.3">
      <c r="A6898" s="77" t="s">
        <v>14556</v>
      </c>
      <c r="B6898" s="77" t="s">
        <v>14557</v>
      </c>
      <c r="C6898" s="77" t="s">
        <v>782</v>
      </c>
      <c r="D6898" s="79"/>
      <c r="F6898" s="77" t="s">
        <v>782</v>
      </c>
      <c r="G6898" s="77" t="s">
        <v>14556</v>
      </c>
      <c r="I6898"/>
      <c r="L6898" s="83"/>
    </row>
    <row r="6899" spans="1:12" x14ac:dyDescent="0.3">
      <c r="A6899" s="77" t="s">
        <v>14558</v>
      </c>
      <c r="B6899" s="77" t="s">
        <v>14559</v>
      </c>
      <c r="C6899" s="77" t="s">
        <v>670</v>
      </c>
      <c r="D6899" s="79"/>
      <c r="F6899" s="77" t="s">
        <v>670</v>
      </c>
      <c r="G6899" s="77" t="s">
        <v>14558</v>
      </c>
      <c r="I6899"/>
      <c r="L6899" s="83"/>
    </row>
    <row r="6900" spans="1:12" x14ac:dyDescent="0.3">
      <c r="A6900" s="77" t="s">
        <v>14560</v>
      </c>
      <c r="B6900" s="77" t="s">
        <v>14561</v>
      </c>
      <c r="C6900" s="77" t="s">
        <v>925</v>
      </c>
      <c r="D6900" s="79"/>
      <c r="F6900" s="77" t="s">
        <v>925</v>
      </c>
      <c r="G6900" s="77" t="s">
        <v>14560</v>
      </c>
      <c r="I6900"/>
      <c r="L6900" s="83"/>
    </row>
    <row r="6901" spans="1:12" x14ac:dyDescent="0.3">
      <c r="A6901" s="77" t="s">
        <v>14562</v>
      </c>
      <c r="B6901" s="77" t="s">
        <v>14563</v>
      </c>
      <c r="C6901" s="77" t="s">
        <v>715</v>
      </c>
      <c r="D6901" s="79"/>
      <c r="F6901" s="77" t="s">
        <v>715</v>
      </c>
      <c r="G6901" s="77" t="s">
        <v>14562</v>
      </c>
      <c r="I6901"/>
      <c r="L6901" s="83"/>
    </row>
    <row r="6902" spans="1:12" x14ac:dyDescent="0.3">
      <c r="A6902" s="77" t="s">
        <v>14564</v>
      </c>
      <c r="B6902" s="77" t="s">
        <v>14565</v>
      </c>
      <c r="C6902" s="77" t="s">
        <v>682</v>
      </c>
      <c r="D6902" s="79"/>
      <c r="F6902" s="77" t="s">
        <v>682</v>
      </c>
      <c r="G6902" s="77" t="s">
        <v>14564</v>
      </c>
      <c r="I6902"/>
      <c r="L6902" s="83"/>
    </row>
    <row r="6903" spans="1:12" x14ac:dyDescent="0.3">
      <c r="A6903" s="77" t="s">
        <v>14566</v>
      </c>
      <c r="B6903" s="77" t="s">
        <v>14567</v>
      </c>
      <c r="C6903" s="77" t="s">
        <v>856</v>
      </c>
      <c r="D6903" s="79"/>
      <c r="F6903" s="77" t="s">
        <v>856</v>
      </c>
      <c r="G6903" s="77" t="s">
        <v>14566</v>
      </c>
      <c r="I6903"/>
      <c r="L6903" s="83"/>
    </row>
    <row r="6904" spans="1:12" x14ac:dyDescent="0.3">
      <c r="A6904" s="77" t="s">
        <v>14568</v>
      </c>
      <c r="B6904" s="77" t="s">
        <v>14569</v>
      </c>
      <c r="C6904" s="77" t="s">
        <v>694</v>
      </c>
      <c r="D6904" s="79"/>
      <c r="F6904" s="77" t="s">
        <v>694</v>
      </c>
      <c r="G6904" s="77" t="s">
        <v>14568</v>
      </c>
      <c r="I6904"/>
      <c r="L6904" s="83"/>
    </row>
    <row r="6905" spans="1:12" x14ac:dyDescent="0.3">
      <c r="A6905" s="77" t="s">
        <v>14570</v>
      </c>
      <c r="B6905" s="77" t="s">
        <v>14571</v>
      </c>
      <c r="C6905" s="77" t="s">
        <v>707</v>
      </c>
      <c r="D6905" s="79"/>
      <c r="F6905" s="77" t="s">
        <v>707</v>
      </c>
      <c r="G6905" s="77" t="s">
        <v>14570</v>
      </c>
      <c r="I6905"/>
      <c r="L6905" s="83"/>
    </row>
    <row r="6906" spans="1:12" x14ac:dyDescent="0.3">
      <c r="A6906" s="77" t="s">
        <v>14572</v>
      </c>
      <c r="B6906" s="77" t="s">
        <v>14573</v>
      </c>
      <c r="C6906" s="77" t="s">
        <v>754</v>
      </c>
      <c r="D6906" s="79"/>
      <c r="F6906" s="77" t="s">
        <v>754</v>
      </c>
      <c r="G6906" s="77" t="s">
        <v>14572</v>
      </c>
      <c r="I6906"/>
      <c r="L6906" s="83"/>
    </row>
    <row r="6907" spans="1:12" x14ac:dyDescent="0.3">
      <c r="A6907" s="77" t="s">
        <v>14574</v>
      </c>
      <c r="B6907" s="77" t="s">
        <v>14575</v>
      </c>
      <c r="C6907" s="77" t="s">
        <v>682</v>
      </c>
      <c r="D6907" s="79"/>
      <c r="F6907" s="77" t="s">
        <v>682</v>
      </c>
      <c r="G6907" s="77" t="s">
        <v>14574</v>
      </c>
      <c r="I6907"/>
      <c r="L6907" s="83"/>
    </row>
    <row r="6908" spans="1:12" x14ac:dyDescent="0.3">
      <c r="A6908" s="77" t="s">
        <v>14576</v>
      </c>
      <c r="B6908" s="77" t="s">
        <v>14577</v>
      </c>
      <c r="C6908" s="77" t="s">
        <v>801</v>
      </c>
      <c r="D6908" s="79"/>
      <c r="F6908" s="77" t="s">
        <v>801</v>
      </c>
      <c r="G6908" s="77" t="s">
        <v>14576</v>
      </c>
      <c r="I6908"/>
      <c r="L6908" s="83"/>
    </row>
    <row r="6909" spans="1:12" x14ac:dyDescent="0.3">
      <c r="A6909" s="77" t="s">
        <v>14578</v>
      </c>
      <c r="B6909" s="77" t="s">
        <v>14579</v>
      </c>
      <c r="C6909" s="77" t="s">
        <v>840</v>
      </c>
      <c r="D6909" s="79"/>
      <c r="F6909" s="77" t="s">
        <v>840</v>
      </c>
      <c r="G6909" s="77" t="s">
        <v>14578</v>
      </c>
      <c r="I6909"/>
      <c r="L6909" s="83"/>
    </row>
    <row r="6910" spans="1:12" x14ac:dyDescent="0.3">
      <c r="A6910" s="77" t="s">
        <v>14580</v>
      </c>
      <c r="B6910" s="77" t="s">
        <v>14581</v>
      </c>
      <c r="C6910" s="77" t="s">
        <v>940</v>
      </c>
      <c r="D6910" s="79"/>
      <c r="F6910" s="77" t="s">
        <v>940</v>
      </c>
      <c r="G6910" s="77" t="s">
        <v>14580</v>
      </c>
      <c r="I6910"/>
      <c r="L6910" s="83"/>
    </row>
    <row r="6911" spans="1:12" x14ac:dyDescent="0.3">
      <c r="A6911" s="77" t="s">
        <v>14582</v>
      </c>
      <c r="B6911" s="77" t="s">
        <v>14583</v>
      </c>
      <c r="C6911" s="77" t="s">
        <v>694</v>
      </c>
      <c r="D6911" s="79"/>
      <c r="F6911" s="77" t="s">
        <v>694</v>
      </c>
      <c r="G6911" s="77" t="s">
        <v>14582</v>
      </c>
      <c r="I6911"/>
      <c r="L6911" s="83"/>
    </row>
    <row r="6912" spans="1:12" x14ac:dyDescent="0.3">
      <c r="A6912" s="77" t="s">
        <v>14584</v>
      </c>
      <c r="B6912" s="77" t="s">
        <v>14585</v>
      </c>
      <c r="C6912" s="77" t="s">
        <v>953</v>
      </c>
      <c r="D6912" s="79"/>
      <c r="F6912" s="77" t="s">
        <v>953</v>
      </c>
      <c r="G6912" s="77" t="s">
        <v>14584</v>
      </c>
      <c r="I6912"/>
      <c r="L6912" s="83"/>
    </row>
    <row r="6913" spans="1:12" x14ac:dyDescent="0.3">
      <c r="A6913" s="77" t="s">
        <v>14586</v>
      </c>
      <c r="B6913" s="77" t="s">
        <v>14587</v>
      </c>
      <c r="C6913" s="77" t="s">
        <v>682</v>
      </c>
      <c r="D6913" s="79"/>
      <c r="F6913" s="77" t="s">
        <v>682</v>
      </c>
      <c r="G6913" s="77" t="s">
        <v>14586</v>
      </c>
      <c r="I6913"/>
      <c r="L6913" s="83"/>
    </row>
    <row r="6914" spans="1:12" x14ac:dyDescent="0.3">
      <c r="A6914" s="77" t="s">
        <v>14588</v>
      </c>
      <c r="B6914" s="77" t="s">
        <v>14589</v>
      </c>
      <c r="C6914" s="77" t="s">
        <v>725</v>
      </c>
      <c r="D6914" s="79"/>
      <c r="F6914" s="77" t="s">
        <v>725</v>
      </c>
      <c r="G6914" s="77" t="s">
        <v>14588</v>
      </c>
      <c r="I6914"/>
      <c r="L6914" s="83"/>
    </row>
    <row r="6915" spans="1:12" x14ac:dyDescent="0.3">
      <c r="A6915" s="77" t="s">
        <v>14590</v>
      </c>
      <c r="B6915" s="77" t="s">
        <v>14591</v>
      </c>
      <c r="C6915" s="77" t="s">
        <v>682</v>
      </c>
      <c r="D6915" s="79"/>
      <c r="F6915" s="77" t="s">
        <v>682</v>
      </c>
      <c r="G6915" s="77" t="s">
        <v>14590</v>
      </c>
      <c r="I6915"/>
      <c r="L6915" s="83"/>
    </row>
    <row r="6916" spans="1:12" x14ac:dyDescent="0.3">
      <c r="A6916" s="77" t="s">
        <v>14592</v>
      </c>
      <c r="B6916" s="77" t="s">
        <v>14593</v>
      </c>
      <c r="C6916" s="77" t="s">
        <v>873</v>
      </c>
      <c r="D6916" s="79"/>
      <c r="F6916" s="77" t="s">
        <v>873</v>
      </c>
      <c r="G6916" s="77" t="s">
        <v>14592</v>
      </c>
      <c r="I6916"/>
      <c r="L6916" s="83"/>
    </row>
    <row r="6917" spans="1:12" x14ac:dyDescent="0.3">
      <c r="A6917" s="77" t="s">
        <v>14594</v>
      </c>
      <c r="B6917" s="77" t="s">
        <v>14595</v>
      </c>
      <c r="C6917" s="77" t="s">
        <v>729</v>
      </c>
      <c r="D6917" s="79"/>
      <c r="F6917" s="77" t="s">
        <v>729</v>
      </c>
      <c r="G6917" s="77" t="s">
        <v>14594</v>
      </c>
      <c r="I6917"/>
      <c r="L6917" s="83"/>
    </row>
    <row r="6918" spans="1:12" x14ac:dyDescent="0.3">
      <c r="A6918" s="77" t="s">
        <v>14596</v>
      </c>
      <c r="B6918" s="77" t="s">
        <v>14597</v>
      </c>
      <c r="C6918" s="77" t="s">
        <v>767</v>
      </c>
      <c r="D6918" s="79"/>
      <c r="F6918" s="77" t="s">
        <v>767</v>
      </c>
      <c r="G6918" s="77" t="s">
        <v>14596</v>
      </c>
      <c r="I6918"/>
      <c r="L6918" s="83"/>
    </row>
    <row r="6919" spans="1:12" x14ac:dyDescent="0.3">
      <c r="A6919" s="77" t="s">
        <v>14598</v>
      </c>
      <c r="B6919" s="77" t="s">
        <v>14599</v>
      </c>
      <c r="C6919" s="77" t="s">
        <v>767</v>
      </c>
      <c r="D6919" s="79"/>
      <c r="F6919" s="77" t="s">
        <v>767</v>
      </c>
      <c r="G6919" s="77" t="s">
        <v>14598</v>
      </c>
      <c r="I6919"/>
      <c r="L6919" s="83"/>
    </row>
    <row r="6920" spans="1:12" x14ac:dyDescent="0.3">
      <c r="A6920" s="77" t="s">
        <v>14600</v>
      </c>
      <c r="B6920" s="77" t="s">
        <v>14601</v>
      </c>
      <c r="C6920" s="77" t="s">
        <v>733</v>
      </c>
      <c r="D6920" s="79"/>
      <c r="F6920" s="77" t="s">
        <v>733</v>
      </c>
      <c r="G6920" s="77" t="s">
        <v>14600</v>
      </c>
      <c r="I6920"/>
      <c r="L6920" s="83"/>
    </row>
    <row r="6921" spans="1:12" x14ac:dyDescent="0.3">
      <c r="A6921" s="77" t="s">
        <v>14602</v>
      </c>
      <c r="B6921" s="77" t="s">
        <v>14603</v>
      </c>
      <c r="C6921" s="77" t="s">
        <v>715</v>
      </c>
      <c r="D6921" s="79"/>
      <c r="F6921" s="77" t="s">
        <v>715</v>
      </c>
      <c r="G6921" s="77" t="s">
        <v>14602</v>
      </c>
      <c r="I6921"/>
      <c r="L6921" s="83"/>
    </row>
    <row r="6922" spans="1:12" x14ac:dyDescent="0.3">
      <c r="A6922" s="77" t="s">
        <v>14604</v>
      </c>
      <c r="B6922" s="77" t="s">
        <v>14605</v>
      </c>
      <c r="C6922" s="77" t="s">
        <v>836</v>
      </c>
      <c r="D6922" s="79"/>
      <c r="F6922" s="77" t="s">
        <v>836</v>
      </c>
      <c r="G6922" s="77" t="s">
        <v>14604</v>
      </c>
      <c r="I6922"/>
      <c r="L6922" s="83"/>
    </row>
    <row r="6923" spans="1:12" x14ac:dyDescent="0.3">
      <c r="A6923" s="77" t="s">
        <v>14606</v>
      </c>
      <c r="B6923" s="77" t="s">
        <v>14607</v>
      </c>
      <c r="C6923" s="77" t="s">
        <v>733</v>
      </c>
      <c r="D6923" s="79"/>
      <c r="F6923" s="77" t="s">
        <v>733</v>
      </c>
      <c r="G6923" s="77" t="s">
        <v>14606</v>
      </c>
      <c r="I6923"/>
      <c r="L6923" s="83"/>
    </row>
    <row r="6924" spans="1:12" x14ac:dyDescent="0.3">
      <c r="A6924" s="77" t="s">
        <v>14608</v>
      </c>
      <c r="B6924" s="77" t="s">
        <v>14609</v>
      </c>
      <c r="C6924" s="77" t="s">
        <v>666</v>
      </c>
      <c r="D6924" s="79"/>
      <c r="F6924" s="77" t="s">
        <v>666</v>
      </c>
      <c r="G6924" s="77" t="s">
        <v>14608</v>
      </c>
      <c r="I6924"/>
      <c r="L6924" s="83"/>
    </row>
    <row r="6925" spans="1:12" x14ac:dyDescent="0.3">
      <c r="A6925" s="77" t="s">
        <v>14610</v>
      </c>
      <c r="B6925" s="77" t="s">
        <v>14611</v>
      </c>
      <c r="C6925" s="77" t="s">
        <v>850</v>
      </c>
      <c r="D6925" s="79"/>
      <c r="F6925" s="77" t="s">
        <v>850</v>
      </c>
      <c r="G6925" s="77" t="s">
        <v>14610</v>
      </c>
      <c r="I6925"/>
      <c r="L6925" s="83"/>
    </row>
    <row r="6926" spans="1:12" x14ac:dyDescent="0.3">
      <c r="A6926" s="77" t="s">
        <v>14612</v>
      </c>
      <c r="B6926" s="77" t="s">
        <v>14613</v>
      </c>
      <c r="C6926" s="77" t="s">
        <v>707</v>
      </c>
      <c r="D6926" s="79"/>
      <c r="F6926" s="77" t="s">
        <v>707</v>
      </c>
      <c r="G6926" s="77" t="s">
        <v>14612</v>
      </c>
      <c r="I6926"/>
      <c r="L6926" s="83"/>
    </row>
    <row r="6927" spans="1:12" x14ac:dyDescent="0.3">
      <c r="A6927" s="77" t="s">
        <v>14614</v>
      </c>
      <c r="B6927" s="77" t="s">
        <v>14615</v>
      </c>
      <c r="C6927" s="77" t="s">
        <v>856</v>
      </c>
      <c r="D6927" s="79"/>
      <c r="F6927" s="77" t="s">
        <v>856</v>
      </c>
      <c r="G6927" s="77" t="s">
        <v>14614</v>
      </c>
      <c r="I6927"/>
      <c r="L6927" s="83"/>
    </row>
    <row r="6928" spans="1:12" x14ac:dyDescent="0.3">
      <c r="A6928" s="77" t="s">
        <v>14616</v>
      </c>
      <c r="B6928" s="77" t="s">
        <v>14617</v>
      </c>
      <c r="C6928" s="77" t="s">
        <v>893</v>
      </c>
      <c r="D6928" s="79"/>
      <c r="F6928" s="77" t="s">
        <v>893</v>
      </c>
      <c r="G6928" s="77" t="s">
        <v>14616</v>
      </c>
      <c r="I6928"/>
      <c r="L6928" s="83"/>
    </row>
    <row r="6929" spans="1:12" x14ac:dyDescent="0.3">
      <c r="A6929" s="77" t="s">
        <v>14618</v>
      </c>
      <c r="B6929" s="77" t="s">
        <v>14619</v>
      </c>
      <c r="C6929" s="77" t="s">
        <v>846</v>
      </c>
      <c r="D6929" s="79"/>
      <c r="F6929" s="77" t="s">
        <v>846</v>
      </c>
      <c r="G6929" s="77" t="s">
        <v>14618</v>
      </c>
      <c r="I6929"/>
      <c r="L6929" s="83"/>
    </row>
    <row r="6930" spans="1:12" x14ac:dyDescent="0.3">
      <c r="A6930" s="77" t="s">
        <v>14620</v>
      </c>
      <c r="B6930" s="77" t="s">
        <v>14621</v>
      </c>
      <c r="C6930" s="77" t="s">
        <v>801</v>
      </c>
      <c r="D6930" s="79"/>
      <c r="F6930" s="77" t="s">
        <v>801</v>
      </c>
      <c r="G6930" s="77" t="s">
        <v>14620</v>
      </c>
      <c r="I6930"/>
      <c r="L6930" s="83"/>
    </row>
    <row r="6931" spans="1:12" x14ac:dyDescent="0.3">
      <c r="A6931" s="77" t="s">
        <v>14622</v>
      </c>
      <c r="B6931" s="77" t="s">
        <v>14623</v>
      </c>
      <c r="C6931" s="77" t="s">
        <v>694</v>
      </c>
      <c r="D6931" s="79"/>
      <c r="F6931" s="77" t="s">
        <v>694</v>
      </c>
      <c r="G6931" s="77" t="s">
        <v>14622</v>
      </c>
      <c r="I6931"/>
      <c r="L6931" s="83"/>
    </row>
    <row r="6932" spans="1:12" x14ac:dyDescent="0.3">
      <c r="A6932" s="77" t="s">
        <v>14624</v>
      </c>
      <c r="B6932" s="77" t="s">
        <v>14625</v>
      </c>
      <c r="C6932" s="77" t="s">
        <v>733</v>
      </c>
      <c r="D6932" s="79"/>
      <c r="F6932" s="77" t="s">
        <v>733</v>
      </c>
      <c r="G6932" s="77" t="s">
        <v>14624</v>
      </c>
      <c r="I6932"/>
      <c r="L6932" s="83"/>
    </row>
    <row r="6933" spans="1:12" x14ac:dyDescent="0.3">
      <c r="A6933" s="77" t="s">
        <v>14626</v>
      </c>
      <c r="B6933" s="77" t="s">
        <v>14627</v>
      </c>
      <c r="C6933" s="77" t="s">
        <v>733</v>
      </c>
      <c r="D6933" s="79"/>
      <c r="F6933" s="77" t="s">
        <v>733</v>
      </c>
      <c r="G6933" s="77" t="s">
        <v>14626</v>
      </c>
      <c r="I6933"/>
      <c r="L6933" s="83"/>
    </row>
    <row r="6934" spans="1:12" x14ac:dyDescent="0.3">
      <c r="A6934" s="77" t="s">
        <v>14628</v>
      </c>
      <c r="B6934" s="77" t="s">
        <v>14629</v>
      </c>
      <c r="C6934" s="77" t="s">
        <v>682</v>
      </c>
      <c r="D6934" s="79"/>
      <c r="F6934" s="77" t="s">
        <v>682</v>
      </c>
      <c r="G6934" s="77" t="s">
        <v>14628</v>
      </c>
      <c r="I6934"/>
      <c r="L6934" s="83"/>
    </row>
    <row r="6935" spans="1:12" x14ac:dyDescent="0.3">
      <c r="A6935" s="77" t="s">
        <v>14630</v>
      </c>
      <c r="B6935" s="77" t="s">
        <v>14631</v>
      </c>
      <c r="C6935" s="77" t="s">
        <v>699</v>
      </c>
      <c r="D6935" s="79"/>
      <c r="F6935" s="77" t="s">
        <v>699</v>
      </c>
      <c r="G6935" s="77" t="s">
        <v>14630</v>
      </c>
      <c r="I6935"/>
      <c r="L6935" s="83"/>
    </row>
    <row r="6936" spans="1:12" x14ac:dyDescent="0.3">
      <c r="A6936" s="77" t="s">
        <v>14632</v>
      </c>
      <c r="B6936" s="77" t="s">
        <v>14633</v>
      </c>
      <c r="C6936" s="77" t="s">
        <v>729</v>
      </c>
      <c r="D6936" s="79"/>
      <c r="F6936" s="77" t="s">
        <v>729</v>
      </c>
      <c r="G6936" s="77" t="s">
        <v>14632</v>
      </c>
      <c r="I6936"/>
      <c r="L6936" s="83"/>
    </row>
    <row r="6937" spans="1:12" x14ac:dyDescent="0.3">
      <c r="A6937" s="77" t="s">
        <v>14634</v>
      </c>
      <c r="B6937" s="77" t="s">
        <v>14635</v>
      </c>
      <c r="C6937" s="77" t="s">
        <v>675</v>
      </c>
      <c r="D6937" s="79"/>
      <c r="F6937" s="77" t="s">
        <v>675</v>
      </c>
      <c r="G6937" s="77" t="s">
        <v>14634</v>
      </c>
      <c r="I6937"/>
      <c r="L6937" s="83"/>
    </row>
    <row r="6938" spans="1:12" x14ac:dyDescent="0.3">
      <c r="A6938" s="77" t="s">
        <v>14636</v>
      </c>
      <c r="B6938" s="77" t="s">
        <v>14637</v>
      </c>
      <c r="C6938" s="77" t="s">
        <v>682</v>
      </c>
      <c r="D6938" s="79"/>
      <c r="F6938" s="77" t="s">
        <v>682</v>
      </c>
      <c r="G6938" s="77" t="s">
        <v>14636</v>
      </c>
      <c r="I6938"/>
      <c r="L6938" s="83"/>
    </row>
    <row r="6939" spans="1:12" x14ac:dyDescent="0.3">
      <c r="A6939" s="77" t="s">
        <v>14638</v>
      </c>
      <c r="B6939" s="77" t="s">
        <v>14639</v>
      </c>
      <c r="C6939" s="77" t="s">
        <v>702</v>
      </c>
      <c r="D6939" s="79"/>
      <c r="F6939" s="77" t="s">
        <v>702</v>
      </c>
      <c r="G6939" s="77" t="s">
        <v>14638</v>
      </c>
      <c r="I6939"/>
      <c r="L6939" s="83"/>
    </row>
    <row r="6940" spans="1:12" x14ac:dyDescent="0.3">
      <c r="A6940" s="77" t="s">
        <v>14640</v>
      </c>
      <c r="B6940" s="77" t="s">
        <v>14641</v>
      </c>
      <c r="C6940" s="77" t="s">
        <v>674</v>
      </c>
      <c r="D6940" s="79"/>
      <c r="F6940" s="77" t="s">
        <v>674</v>
      </c>
      <c r="G6940" s="77" t="s">
        <v>14640</v>
      </c>
      <c r="I6940"/>
      <c r="L6940" s="83"/>
    </row>
    <row r="6941" spans="1:12" x14ac:dyDescent="0.3">
      <c r="A6941" s="77" t="s">
        <v>14642</v>
      </c>
      <c r="B6941" s="77" t="s">
        <v>14643</v>
      </c>
      <c r="C6941" s="77" t="s">
        <v>694</v>
      </c>
      <c r="D6941" s="79"/>
      <c r="F6941" s="77" t="s">
        <v>694</v>
      </c>
      <c r="G6941" s="77" t="s">
        <v>14642</v>
      </c>
      <c r="I6941"/>
      <c r="L6941" s="83"/>
    </row>
    <row r="6942" spans="1:12" x14ac:dyDescent="0.3">
      <c r="A6942" s="77" t="s">
        <v>14644</v>
      </c>
      <c r="B6942" s="77" t="s">
        <v>14645</v>
      </c>
      <c r="C6942" s="77" t="s">
        <v>853</v>
      </c>
      <c r="D6942" s="79"/>
      <c r="F6942" s="77" t="s">
        <v>853</v>
      </c>
      <c r="G6942" s="77" t="s">
        <v>14644</v>
      </c>
      <c r="I6942"/>
      <c r="L6942" s="83"/>
    </row>
    <row r="6943" spans="1:12" x14ac:dyDescent="0.3">
      <c r="A6943" s="77" t="s">
        <v>14646</v>
      </c>
      <c r="B6943" s="77" t="s">
        <v>14647</v>
      </c>
      <c r="C6943" s="77" t="s">
        <v>856</v>
      </c>
      <c r="D6943" s="79"/>
      <c r="F6943" s="77" t="s">
        <v>856</v>
      </c>
      <c r="G6943" s="77" t="s">
        <v>14646</v>
      </c>
      <c r="I6943"/>
      <c r="L6943" s="83"/>
    </row>
    <row r="6944" spans="1:12" x14ac:dyDescent="0.3">
      <c r="A6944" s="77" t="s">
        <v>14648</v>
      </c>
      <c r="B6944" s="77" t="s">
        <v>14649</v>
      </c>
      <c r="C6944" s="77" t="s">
        <v>682</v>
      </c>
      <c r="D6944" s="79"/>
      <c r="F6944" s="77" t="s">
        <v>682</v>
      </c>
      <c r="G6944" s="77" t="s">
        <v>14648</v>
      </c>
      <c r="I6944"/>
      <c r="L6944" s="83"/>
    </row>
    <row r="6945" spans="1:12" x14ac:dyDescent="0.3">
      <c r="A6945" s="77" t="s">
        <v>14650</v>
      </c>
      <c r="B6945" s="77" t="s">
        <v>14651</v>
      </c>
      <c r="C6945" s="77" t="s">
        <v>950</v>
      </c>
      <c r="D6945" s="79"/>
      <c r="F6945" s="77" t="s">
        <v>950</v>
      </c>
      <c r="G6945" s="77" t="s">
        <v>14650</v>
      </c>
      <c r="I6945"/>
      <c r="L6945" s="83"/>
    </row>
    <row r="6946" spans="1:12" x14ac:dyDescent="0.3">
      <c r="A6946" s="77" t="s">
        <v>14652</v>
      </c>
      <c r="B6946" s="77" t="s">
        <v>14653</v>
      </c>
      <c r="C6946" s="77" t="s">
        <v>740</v>
      </c>
      <c r="D6946" s="79"/>
      <c r="F6946" s="77" t="s">
        <v>740</v>
      </c>
      <c r="G6946" s="77" t="s">
        <v>14652</v>
      </c>
      <c r="I6946"/>
      <c r="L6946" s="83"/>
    </row>
    <row r="6947" spans="1:12" x14ac:dyDescent="0.3">
      <c r="A6947" s="77" t="s">
        <v>14654</v>
      </c>
      <c r="B6947" s="77" t="s">
        <v>14655</v>
      </c>
      <c r="C6947" s="77" t="s">
        <v>850</v>
      </c>
      <c r="D6947" s="79"/>
      <c r="F6947" s="77" t="s">
        <v>850</v>
      </c>
      <c r="G6947" s="77" t="s">
        <v>14654</v>
      </c>
      <c r="I6947"/>
      <c r="L6947" s="83"/>
    </row>
    <row r="6948" spans="1:12" x14ac:dyDescent="0.3">
      <c r="A6948" s="77" t="s">
        <v>14656</v>
      </c>
      <c r="B6948" s="77" t="s">
        <v>14657</v>
      </c>
      <c r="C6948" s="77" t="s">
        <v>674</v>
      </c>
      <c r="D6948" s="79"/>
      <c r="F6948" s="77" t="s">
        <v>674</v>
      </c>
      <c r="G6948" s="77" t="s">
        <v>14656</v>
      </c>
      <c r="I6948"/>
      <c r="L6948" s="83"/>
    </row>
    <row r="6949" spans="1:12" x14ac:dyDescent="0.3">
      <c r="A6949" s="77" t="s">
        <v>14658</v>
      </c>
      <c r="B6949" s="77" t="s">
        <v>14659</v>
      </c>
      <c r="C6949" s="77" t="s">
        <v>882</v>
      </c>
      <c r="D6949" s="79"/>
      <c r="F6949" s="77" t="s">
        <v>882</v>
      </c>
      <c r="G6949" s="77" t="s">
        <v>14658</v>
      </c>
      <c r="I6949"/>
      <c r="L6949" s="83"/>
    </row>
    <row r="6950" spans="1:12" x14ac:dyDescent="0.3">
      <c r="A6950" s="77" t="s">
        <v>14660</v>
      </c>
      <c r="B6950" s="77" t="s">
        <v>14661</v>
      </c>
      <c r="C6950" s="77" t="s">
        <v>820</v>
      </c>
      <c r="D6950" s="79"/>
      <c r="F6950" s="77" t="s">
        <v>820</v>
      </c>
      <c r="G6950" s="77" t="s">
        <v>14660</v>
      </c>
      <c r="I6950"/>
      <c r="L6950" s="83"/>
    </row>
    <row r="6951" spans="1:12" x14ac:dyDescent="0.3">
      <c r="A6951" s="77" t="s">
        <v>14662</v>
      </c>
      <c r="B6951" s="77" t="s">
        <v>14663</v>
      </c>
      <c r="C6951" s="77" t="s">
        <v>682</v>
      </c>
      <c r="D6951" s="79"/>
      <c r="F6951" s="77" t="s">
        <v>682</v>
      </c>
      <c r="G6951" s="77" t="s">
        <v>14662</v>
      </c>
      <c r="I6951"/>
      <c r="L6951" s="83"/>
    </row>
    <row r="6952" spans="1:12" x14ac:dyDescent="0.3">
      <c r="A6952" s="77" t="s">
        <v>14664</v>
      </c>
      <c r="B6952" s="77" t="s">
        <v>14665</v>
      </c>
      <c r="C6952" s="77" t="s">
        <v>682</v>
      </c>
      <c r="D6952" s="79"/>
      <c r="F6952" s="77" t="s">
        <v>682</v>
      </c>
      <c r="G6952" s="77" t="s">
        <v>14664</v>
      </c>
      <c r="I6952"/>
      <c r="L6952" s="83"/>
    </row>
    <row r="6953" spans="1:12" x14ac:dyDescent="0.3">
      <c r="A6953" s="77" t="s">
        <v>14666</v>
      </c>
      <c r="B6953" s="77" t="s">
        <v>14667</v>
      </c>
      <c r="C6953" s="77" t="s">
        <v>694</v>
      </c>
      <c r="D6953" s="79"/>
      <c r="F6953" s="77" t="s">
        <v>694</v>
      </c>
      <c r="G6953" s="77" t="s">
        <v>14666</v>
      </c>
      <c r="I6953"/>
      <c r="L6953" s="83"/>
    </row>
    <row r="6954" spans="1:12" x14ac:dyDescent="0.3">
      <c r="A6954" s="77" t="s">
        <v>14668</v>
      </c>
      <c r="B6954" s="77" t="s">
        <v>14669</v>
      </c>
      <c r="C6954" s="77" t="s">
        <v>715</v>
      </c>
      <c r="D6954" s="79"/>
      <c r="F6954" s="77" t="s">
        <v>715</v>
      </c>
      <c r="G6954" s="77" t="s">
        <v>14668</v>
      </c>
      <c r="I6954"/>
      <c r="L6954" s="83"/>
    </row>
    <row r="6955" spans="1:12" x14ac:dyDescent="0.3">
      <c r="A6955" s="77" t="s">
        <v>14670</v>
      </c>
      <c r="B6955" s="77" t="s">
        <v>14671</v>
      </c>
      <c r="C6955" s="77" t="s">
        <v>758</v>
      </c>
      <c r="D6955" s="79"/>
      <c r="F6955" s="77" t="s">
        <v>758</v>
      </c>
      <c r="G6955" s="77" t="s">
        <v>14670</v>
      </c>
      <c r="I6955"/>
      <c r="L6955" s="83"/>
    </row>
    <row r="6956" spans="1:12" x14ac:dyDescent="0.3">
      <c r="A6956" s="77" t="s">
        <v>14672</v>
      </c>
      <c r="B6956" s="77" t="s">
        <v>14673</v>
      </c>
      <c r="C6956" s="77" t="s">
        <v>707</v>
      </c>
      <c r="D6956" s="79"/>
      <c r="F6956" s="77" t="s">
        <v>707</v>
      </c>
      <c r="G6956" s="77" t="s">
        <v>14672</v>
      </c>
      <c r="I6956"/>
      <c r="L6956" s="83"/>
    </row>
    <row r="6957" spans="1:12" x14ac:dyDescent="0.3">
      <c r="A6957" s="77" t="s">
        <v>14674</v>
      </c>
      <c r="B6957" s="77" t="s">
        <v>14675</v>
      </c>
      <c r="C6957" s="77" t="s">
        <v>707</v>
      </c>
      <c r="D6957" s="79"/>
      <c r="F6957" s="77" t="s">
        <v>707</v>
      </c>
      <c r="G6957" s="77" t="s">
        <v>14674</v>
      </c>
      <c r="I6957"/>
      <c r="L6957" s="83"/>
    </row>
    <row r="6958" spans="1:12" x14ac:dyDescent="0.3">
      <c r="A6958" s="77" t="s">
        <v>14676</v>
      </c>
      <c r="B6958" s="77" t="s">
        <v>14677</v>
      </c>
      <c r="C6958" s="77" t="s">
        <v>699</v>
      </c>
      <c r="D6958" s="79"/>
      <c r="F6958" s="77" t="s">
        <v>699</v>
      </c>
      <c r="G6958" s="77" t="s">
        <v>14676</v>
      </c>
      <c r="I6958"/>
      <c r="L6958" s="83"/>
    </row>
    <row r="6959" spans="1:12" x14ac:dyDescent="0.3">
      <c r="A6959" s="77" t="s">
        <v>14678</v>
      </c>
      <c r="B6959" s="77" t="s">
        <v>14679</v>
      </c>
      <c r="C6959" s="77" t="s">
        <v>729</v>
      </c>
      <c r="D6959" s="79"/>
      <c r="F6959" s="77" t="s">
        <v>729</v>
      </c>
      <c r="G6959" s="77" t="s">
        <v>14678</v>
      </c>
      <c r="I6959"/>
      <c r="L6959" s="83"/>
    </row>
    <row r="6960" spans="1:12" x14ac:dyDescent="0.3">
      <c r="A6960" s="77" t="s">
        <v>14680</v>
      </c>
      <c r="B6960" s="77" t="s">
        <v>14681</v>
      </c>
      <c r="C6960" s="77" t="s">
        <v>830</v>
      </c>
      <c r="D6960" s="79"/>
      <c r="F6960" s="77" t="s">
        <v>830</v>
      </c>
      <c r="G6960" s="77" t="s">
        <v>14680</v>
      </c>
      <c r="I6960"/>
      <c r="L6960" s="83"/>
    </row>
    <row r="6961" spans="1:12" x14ac:dyDescent="0.3">
      <c r="A6961" s="77" t="s">
        <v>14682</v>
      </c>
      <c r="B6961" s="77" t="s">
        <v>14683</v>
      </c>
      <c r="C6961" s="77" t="s">
        <v>817</v>
      </c>
      <c r="D6961" s="79"/>
      <c r="F6961" s="77" t="s">
        <v>817</v>
      </c>
      <c r="G6961" s="77" t="s">
        <v>14682</v>
      </c>
      <c r="I6961"/>
      <c r="L6961" s="83"/>
    </row>
    <row r="6962" spans="1:12" x14ac:dyDescent="0.3">
      <c r="A6962" s="77" t="s">
        <v>14684</v>
      </c>
      <c r="B6962" s="77" t="s">
        <v>14685</v>
      </c>
      <c r="C6962" s="77" t="s">
        <v>953</v>
      </c>
      <c r="D6962" s="79"/>
      <c r="F6962" s="77" t="s">
        <v>953</v>
      </c>
      <c r="G6962" s="77" t="s">
        <v>14684</v>
      </c>
      <c r="I6962"/>
      <c r="L6962" s="83"/>
    </row>
    <row r="6963" spans="1:12" x14ac:dyDescent="0.3">
      <c r="A6963" s="77" t="s">
        <v>14686</v>
      </c>
      <c r="B6963" s="77" t="s">
        <v>14687</v>
      </c>
      <c r="C6963" s="77" t="s">
        <v>919</v>
      </c>
      <c r="D6963" s="79"/>
      <c r="F6963" s="77" t="s">
        <v>919</v>
      </c>
      <c r="G6963" s="77" t="s">
        <v>14686</v>
      </c>
      <c r="I6963"/>
      <c r="L6963" s="83"/>
    </row>
    <row r="6964" spans="1:12" x14ac:dyDescent="0.3">
      <c r="A6964" s="77" t="s">
        <v>14688</v>
      </c>
      <c r="B6964" s="77" t="s">
        <v>14689</v>
      </c>
      <c r="C6964" s="77" t="s">
        <v>695</v>
      </c>
      <c r="D6964" s="79"/>
      <c r="F6964" s="77" t="s">
        <v>695</v>
      </c>
      <c r="G6964" s="77" t="s">
        <v>14688</v>
      </c>
      <c r="I6964"/>
      <c r="L6964" s="83"/>
    </row>
    <row r="6965" spans="1:12" x14ac:dyDescent="0.3">
      <c r="A6965" s="77" t="s">
        <v>14690</v>
      </c>
      <c r="B6965" s="77" t="s">
        <v>14691</v>
      </c>
      <c r="C6965" s="77" t="s">
        <v>761</v>
      </c>
      <c r="D6965" s="79"/>
      <c r="F6965" s="77" t="s">
        <v>761</v>
      </c>
      <c r="G6965" s="77" t="s">
        <v>14690</v>
      </c>
      <c r="I6965"/>
      <c r="L6965" s="83"/>
    </row>
    <row r="6966" spans="1:12" x14ac:dyDescent="0.3">
      <c r="A6966" s="77" t="s">
        <v>14692</v>
      </c>
      <c r="B6966" s="77" t="s">
        <v>14693</v>
      </c>
      <c r="C6966" s="77" t="s">
        <v>675</v>
      </c>
      <c r="D6966" s="79"/>
      <c r="F6966" s="77" t="s">
        <v>675</v>
      </c>
      <c r="G6966" s="77" t="s">
        <v>14692</v>
      </c>
      <c r="I6966"/>
      <c r="L6966" s="83"/>
    </row>
    <row r="6967" spans="1:12" x14ac:dyDescent="0.3">
      <c r="A6967" s="77" t="s">
        <v>14694</v>
      </c>
      <c r="B6967" s="77" t="s">
        <v>14695</v>
      </c>
      <c r="C6967" s="77" t="s">
        <v>761</v>
      </c>
      <c r="D6967" s="79"/>
      <c r="F6967" s="77" t="s">
        <v>761</v>
      </c>
      <c r="G6967" s="77" t="s">
        <v>14694</v>
      </c>
      <c r="I6967"/>
      <c r="L6967" s="83"/>
    </row>
    <row r="6968" spans="1:12" x14ac:dyDescent="0.3">
      <c r="A6968" s="77" t="s">
        <v>14696</v>
      </c>
      <c r="B6968" s="77" t="s">
        <v>14697</v>
      </c>
      <c r="C6968" s="77" t="s">
        <v>794</v>
      </c>
      <c r="D6968" s="79"/>
      <c r="F6968" s="77" t="s">
        <v>794</v>
      </c>
      <c r="G6968" s="77" t="s">
        <v>14696</v>
      </c>
      <c r="I6968"/>
      <c r="L6968" s="83"/>
    </row>
    <row r="6969" spans="1:12" x14ac:dyDescent="0.3">
      <c r="A6969" s="77" t="s">
        <v>14698</v>
      </c>
      <c r="B6969" s="77" t="s">
        <v>14699</v>
      </c>
      <c r="C6969" s="77" t="s">
        <v>767</v>
      </c>
      <c r="D6969" s="79"/>
      <c r="F6969" s="77" t="s">
        <v>767</v>
      </c>
      <c r="G6969" s="77" t="s">
        <v>14698</v>
      </c>
      <c r="I6969"/>
      <c r="L6969" s="83"/>
    </row>
    <row r="6970" spans="1:12" x14ac:dyDescent="0.3">
      <c r="A6970" s="77" t="s">
        <v>14700</v>
      </c>
      <c r="B6970" s="77" t="s">
        <v>14701</v>
      </c>
      <c r="C6970" s="77" t="s">
        <v>675</v>
      </c>
      <c r="D6970" s="79"/>
      <c r="F6970" s="77" t="s">
        <v>675</v>
      </c>
      <c r="G6970" s="77" t="s">
        <v>14700</v>
      </c>
      <c r="I6970"/>
      <c r="L6970" s="83"/>
    </row>
    <row r="6971" spans="1:12" x14ac:dyDescent="0.3">
      <c r="A6971" s="77" t="s">
        <v>14702</v>
      </c>
      <c r="B6971" s="77" t="s">
        <v>14703</v>
      </c>
      <c r="C6971" s="77" t="s">
        <v>766</v>
      </c>
      <c r="D6971" s="79"/>
      <c r="F6971" s="77" t="s">
        <v>766</v>
      </c>
      <c r="G6971" s="77" t="s">
        <v>14702</v>
      </c>
      <c r="I6971"/>
      <c r="L6971" s="83"/>
    </row>
    <row r="6972" spans="1:12" x14ac:dyDescent="0.3">
      <c r="A6972" s="77" t="s">
        <v>14704</v>
      </c>
      <c r="B6972" s="77" t="s">
        <v>14705</v>
      </c>
      <c r="C6972" s="77" t="s">
        <v>710</v>
      </c>
      <c r="D6972" s="79"/>
      <c r="F6972" s="77" t="s">
        <v>710</v>
      </c>
      <c r="G6972" s="77" t="s">
        <v>14704</v>
      </c>
      <c r="I6972"/>
      <c r="L6972" s="83"/>
    </row>
    <row r="6973" spans="1:12" x14ac:dyDescent="0.3">
      <c r="A6973" s="77" t="s">
        <v>14706</v>
      </c>
      <c r="B6973" s="77" t="s">
        <v>14707</v>
      </c>
      <c r="C6973" s="77" t="s">
        <v>749</v>
      </c>
      <c r="D6973" s="79"/>
      <c r="F6973" s="77" t="s">
        <v>749</v>
      </c>
      <c r="G6973" s="77" t="s">
        <v>14706</v>
      </c>
      <c r="I6973"/>
      <c r="L6973" s="83"/>
    </row>
    <row r="6974" spans="1:12" x14ac:dyDescent="0.3">
      <c r="A6974" s="77" t="s">
        <v>14708</v>
      </c>
      <c r="B6974" s="77" t="s">
        <v>14709</v>
      </c>
      <c r="C6974" s="77" t="s">
        <v>714</v>
      </c>
      <c r="D6974" s="79"/>
      <c r="F6974" s="77" t="s">
        <v>714</v>
      </c>
      <c r="G6974" s="77" t="s">
        <v>14708</v>
      </c>
      <c r="I6974"/>
      <c r="L6974" s="83"/>
    </row>
    <row r="6975" spans="1:12" x14ac:dyDescent="0.3">
      <c r="A6975" s="77" t="s">
        <v>14710</v>
      </c>
      <c r="B6975" s="77" t="s">
        <v>14711</v>
      </c>
      <c r="C6975" s="77" t="s">
        <v>671</v>
      </c>
      <c r="D6975" s="79"/>
      <c r="F6975" s="77" t="s">
        <v>671</v>
      </c>
      <c r="G6975" s="77" t="s">
        <v>14710</v>
      </c>
      <c r="I6975"/>
      <c r="L6975" s="83"/>
    </row>
    <row r="6976" spans="1:12" x14ac:dyDescent="0.3">
      <c r="A6976" s="77" t="s">
        <v>14712</v>
      </c>
      <c r="B6976" s="77" t="s">
        <v>14713</v>
      </c>
      <c r="C6976" s="77" t="s">
        <v>682</v>
      </c>
      <c r="D6976" s="79"/>
      <c r="F6976" s="77" t="s">
        <v>682</v>
      </c>
      <c r="G6976" s="77" t="s">
        <v>14712</v>
      </c>
      <c r="I6976"/>
      <c r="L6976" s="83"/>
    </row>
    <row r="6977" spans="1:12" x14ac:dyDescent="0.3">
      <c r="A6977" s="77" t="s">
        <v>14714</v>
      </c>
      <c r="B6977" s="77" t="s">
        <v>14715</v>
      </c>
      <c r="C6977" s="77" t="s">
        <v>833</v>
      </c>
      <c r="D6977" s="79"/>
      <c r="F6977" s="77" t="s">
        <v>833</v>
      </c>
      <c r="G6977" s="77" t="s">
        <v>14714</v>
      </c>
      <c r="I6977"/>
      <c r="L6977" s="83"/>
    </row>
    <row r="6978" spans="1:12" x14ac:dyDescent="0.3">
      <c r="A6978" s="77" t="s">
        <v>14716</v>
      </c>
      <c r="B6978" s="77" t="s">
        <v>14717</v>
      </c>
      <c r="C6978" s="77" t="s">
        <v>732</v>
      </c>
      <c r="D6978" s="79"/>
      <c r="F6978" s="77" t="s">
        <v>732</v>
      </c>
      <c r="G6978" s="77" t="s">
        <v>14716</v>
      </c>
      <c r="I6978"/>
      <c r="L6978" s="83"/>
    </row>
    <row r="6979" spans="1:12" x14ac:dyDescent="0.3">
      <c r="A6979" s="77" t="s">
        <v>14718</v>
      </c>
      <c r="B6979" s="77" t="s">
        <v>14719</v>
      </c>
      <c r="C6979" s="77" t="s">
        <v>686</v>
      </c>
      <c r="D6979" s="79"/>
      <c r="F6979" s="77" t="s">
        <v>686</v>
      </c>
      <c r="G6979" s="77" t="s">
        <v>14718</v>
      </c>
      <c r="I6979"/>
      <c r="L6979" s="83"/>
    </row>
    <row r="6980" spans="1:12" x14ac:dyDescent="0.3">
      <c r="A6980" s="77" t="s">
        <v>14720</v>
      </c>
      <c r="B6980" s="77" t="s">
        <v>14721</v>
      </c>
      <c r="C6980" s="77" t="s">
        <v>754</v>
      </c>
      <c r="D6980" s="79"/>
      <c r="F6980" s="77" t="s">
        <v>754</v>
      </c>
      <c r="G6980" s="77" t="s">
        <v>14720</v>
      </c>
      <c r="I6980"/>
      <c r="L6980" s="83"/>
    </row>
    <row r="6981" spans="1:12" x14ac:dyDescent="0.3">
      <c r="A6981" s="77" t="s">
        <v>14722</v>
      </c>
      <c r="B6981" s="77" t="s">
        <v>14723</v>
      </c>
      <c r="C6981" s="77" t="s">
        <v>736</v>
      </c>
      <c r="D6981" s="79"/>
      <c r="F6981" s="77" t="s">
        <v>736</v>
      </c>
      <c r="G6981" s="77" t="s">
        <v>14722</v>
      </c>
      <c r="I6981"/>
      <c r="L6981" s="83"/>
    </row>
    <row r="6982" spans="1:12" x14ac:dyDescent="0.3">
      <c r="A6982" s="77" t="s">
        <v>14724</v>
      </c>
      <c r="B6982" s="77" t="s">
        <v>14725</v>
      </c>
      <c r="C6982" s="77" t="s">
        <v>767</v>
      </c>
      <c r="D6982" s="79"/>
      <c r="F6982" s="77" t="s">
        <v>767</v>
      </c>
      <c r="G6982" s="77" t="s">
        <v>14724</v>
      </c>
      <c r="I6982"/>
      <c r="L6982" s="83"/>
    </row>
    <row r="6983" spans="1:12" x14ac:dyDescent="0.3">
      <c r="A6983" s="77" t="s">
        <v>14726</v>
      </c>
      <c r="B6983" s="77" t="s">
        <v>14727</v>
      </c>
      <c r="C6983" s="77" t="s">
        <v>846</v>
      </c>
      <c r="D6983" s="79"/>
      <c r="F6983" s="77" t="s">
        <v>846</v>
      </c>
      <c r="G6983" s="77" t="s">
        <v>14726</v>
      </c>
      <c r="I6983"/>
      <c r="L6983" s="83"/>
    </row>
    <row r="6984" spans="1:12" x14ac:dyDescent="0.3">
      <c r="A6984" s="77" t="s">
        <v>14728</v>
      </c>
      <c r="B6984" s="77" t="s">
        <v>14729</v>
      </c>
      <c r="C6984" s="77" t="s">
        <v>830</v>
      </c>
      <c r="D6984" s="79"/>
      <c r="F6984" s="77" t="s">
        <v>830</v>
      </c>
      <c r="G6984" s="77" t="s">
        <v>14728</v>
      </c>
      <c r="I6984"/>
      <c r="L6984" s="83"/>
    </row>
    <row r="6985" spans="1:12" x14ac:dyDescent="0.3">
      <c r="A6985" s="77" t="s">
        <v>14730</v>
      </c>
      <c r="B6985" s="77" t="s">
        <v>14731</v>
      </c>
      <c r="C6985" s="77" t="s">
        <v>754</v>
      </c>
      <c r="D6985" s="79"/>
      <c r="F6985" s="77" t="s">
        <v>754</v>
      </c>
      <c r="G6985" s="77" t="s">
        <v>14730</v>
      </c>
      <c r="I6985"/>
      <c r="L6985" s="83"/>
    </row>
    <row r="6986" spans="1:12" x14ac:dyDescent="0.3">
      <c r="A6986" s="77" t="s">
        <v>14732</v>
      </c>
      <c r="B6986" s="77" t="s">
        <v>14733</v>
      </c>
      <c r="C6986" s="77" t="s">
        <v>714</v>
      </c>
      <c r="D6986" s="79"/>
      <c r="F6986" s="77" t="s">
        <v>714</v>
      </c>
      <c r="G6986" s="77" t="s">
        <v>14732</v>
      </c>
      <c r="I6986"/>
      <c r="L6986" s="83"/>
    </row>
    <row r="6987" spans="1:12" x14ac:dyDescent="0.3">
      <c r="A6987" s="77" t="s">
        <v>14734</v>
      </c>
      <c r="B6987" s="77" t="s">
        <v>14735</v>
      </c>
      <c r="C6987" s="77" t="s">
        <v>783</v>
      </c>
      <c r="D6987" s="79"/>
      <c r="F6987" s="77" t="s">
        <v>783</v>
      </c>
      <c r="G6987" s="77" t="s">
        <v>14734</v>
      </c>
      <c r="I6987"/>
      <c r="L6987" s="83"/>
    </row>
    <row r="6988" spans="1:12" x14ac:dyDescent="0.3">
      <c r="A6988" s="77" t="s">
        <v>14736</v>
      </c>
      <c r="B6988" s="77" t="s">
        <v>14737</v>
      </c>
      <c r="C6988" s="77" t="s">
        <v>671</v>
      </c>
      <c r="D6988" s="79"/>
      <c r="F6988" s="77" t="s">
        <v>671</v>
      </c>
      <c r="G6988" s="77" t="s">
        <v>14736</v>
      </c>
      <c r="I6988"/>
      <c r="L6988" s="83"/>
    </row>
    <row r="6989" spans="1:12" x14ac:dyDescent="0.3">
      <c r="A6989" s="77" t="s">
        <v>14738</v>
      </c>
      <c r="B6989" s="77" t="s">
        <v>14739</v>
      </c>
      <c r="C6989" s="77" t="s">
        <v>850</v>
      </c>
      <c r="D6989" s="79"/>
      <c r="F6989" s="77" t="s">
        <v>850</v>
      </c>
      <c r="G6989" s="77" t="s">
        <v>14738</v>
      </c>
      <c r="I6989"/>
      <c r="L6989" s="83"/>
    </row>
    <row r="6990" spans="1:12" x14ac:dyDescent="0.3">
      <c r="A6990" s="77" t="s">
        <v>14740</v>
      </c>
      <c r="B6990" s="77" t="s">
        <v>14741</v>
      </c>
      <c r="C6990" s="77" t="s">
        <v>732</v>
      </c>
      <c r="D6990" s="79"/>
      <c r="F6990" s="77" t="s">
        <v>732</v>
      </c>
      <c r="G6990" s="77" t="s">
        <v>14740</v>
      </c>
      <c r="I6990"/>
      <c r="L6990" s="83"/>
    </row>
    <row r="6991" spans="1:12" x14ac:dyDescent="0.3">
      <c r="A6991" s="77" t="s">
        <v>14742</v>
      </c>
      <c r="B6991" s="77" t="s">
        <v>14743</v>
      </c>
      <c r="C6991" s="77" t="s">
        <v>682</v>
      </c>
      <c r="D6991" s="79"/>
      <c r="F6991" s="77" t="s">
        <v>682</v>
      </c>
      <c r="G6991" s="77" t="s">
        <v>14742</v>
      </c>
      <c r="I6991"/>
      <c r="L6991" s="83"/>
    </row>
    <row r="6992" spans="1:12" x14ac:dyDescent="0.3">
      <c r="A6992" s="77" t="s">
        <v>14744</v>
      </c>
      <c r="B6992" s="77" t="s">
        <v>14745</v>
      </c>
      <c r="C6992" s="77" t="s">
        <v>853</v>
      </c>
      <c r="D6992" s="79"/>
      <c r="F6992" s="77" t="s">
        <v>853</v>
      </c>
      <c r="G6992" s="77" t="s">
        <v>14744</v>
      </c>
      <c r="I6992"/>
      <c r="L6992" s="83"/>
    </row>
    <row r="6993" spans="1:12" x14ac:dyDescent="0.3">
      <c r="A6993" s="77" t="s">
        <v>14746</v>
      </c>
      <c r="B6993" s="77" t="s">
        <v>14747</v>
      </c>
      <c r="C6993" s="77" t="s">
        <v>757</v>
      </c>
      <c r="D6993" s="79"/>
      <c r="F6993" s="77" t="s">
        <v>757</v>
      </c>
      <c r="G6993" s="77" t="s">
        <v>14746</v>
      </c>
      <c r="I6993"/>
      <c r="L6993" s="83"/>
    </row>
    <row r="6994" spans="1:12" x14ac:dyDescent="0.3">
      <c r="A6994" s="77" t="s">
        <v>14748</v>
      </c>
      <c r="B6994" s="77" t="s">
        <v>14749</v>
      </c>
      <c r="C6994" s="77" t="s">
        <v>766</v>
      </c>
      <c r="D6994" s="79"/>
      <c r="F6994" s="77" t="s">
        <v>766</v>
      </c>
      <c r="G6994" s="77" t="s">
        <v>14748</v>
      </c>
      <c r="I6994"/>
      <c r="L6994" s="83"/>
    </row>
    <row r="6995" spans="1:12" x14ac:dyDescent="0.3">
      <c r="A6995" s="77" t="s">
        <v>14750</v>
      </c>
      <c r="B6995" s="77" t="s">
        <v>14751</v>
      </c>
      <c r="C6995" s="77" t="s">
        <v>767</v>
      </c>
      <c r="D6995" s="79"/>
      <c r="F6995" s="77" t="s">
        <v>767</v>
      </c>
      <c r="G6995" s="77" t="s">
        <v>14750</v>
      </c>
      <c r="I6995"/>
      <c r="L6995" s="83"/>
    </row>
    <row r="6996" spans="1:12" x14ac:dyDescent="0.3">
      <c r="A6996" s="77" t="s">
        <v>14752</v>
      </c>
      <c r="B6996" s="77" t="s">
        <v>14753</v>
      </c>
      <c r="C6996" s="77" t="s">
        <v>683</v>
      </c>
      <c r="D6996" s="79"/>
      <c r="F6996" s="77" t="s">
        <v>683</v>
      </c>
      <c r="G6996" s="77" t="s">
        <v>14752</v>
      </c>
      <c r="I6996"/>
      <c r="L6996" s="83"/>
    </row>
    <row r="6997" spans="1:12" x14ac:dyDescent="0.3">
      <c r="A6997" s="77" t="s">
        <v>14754</v>
      </c>
      <c r="B6997" s="77" t="s">
        <v>14755</v>
      </c>
      <c r="C6997" s="77" t="s">
        <v>950</v>
      </c>
      <c r="D6997" s="79"/>
      <c r="F6997" s="77" t="s">
        <v>950</v>
      </c>
      <c r="G6997" s="77" t="s">
        <v>14754</v>
      </c>
      <c r="I6997"/>
      <c r="L6997" s="83"/>
    </row>
    <row r="6998" spans="1:12" x14ac:dyDescent="0.3">
      <c r="A6998" s="77" t="s">
        <v>14756</v>
      </c>
      <c r="B6998" s="77" t="s">
        <v>14757</v>
      </c>
      <c r="C6998" s="77" t="s">
        <v>743</v>
      </c>
      <c r="D6998" s="79"/>
      <c r="F6998" s="77" t="s">
        <v>743</v>
      </c>
      <c r="G6998" s="77" t="s">
        <v>14756</v>
      </c>
      <c r="I6998"/>
      <c r="L6998" s="83"/>
    </row>
    <row r="6999" spans="1:12" x14ac:dyDescent="0.3">
      <c r="A6999" s="77" t="s">
        <v>14758</v>
      </c>
      <c r="B6999" s="77" t="s">
        <v>14759</v>
      </c>
      <c r="C6999" s="77" t="s">
        <v>732</v>
      </c>
      <c r="D6999" s="79"/>
      <c r="F6999" s="77" t="s">
        <v>732</v>
      </c>
      <c r="G6999" s="77" t="s">
        <v>14758</v>
      </c>
      <c r="I6999"/>
      <c r="L6999" s="83"/>
    </row>
    <row r="7000" spans="1:12" x14ac:dyDescent="0.3">
      <c r="A7000" s="77" t="s">
        <v>14760</v>
      </c>
      <c r="B7000" s="77" t="s">
        <v>14761</v>
      </c>
      <c r="C7000" s="77" t="s">
        <v>695</v>
      </c>
      <c r="D7000" s="79"/>
      <c r="F7000" s="77" t="s">
        <v>695</v>
      </c>
      <c r="G7000" s="77" t="s">
        <v>14760</v>
      </c>
      <c r="I7000"/>
      <c r="L7000" s="83"/>
    </row>
    <row r="7001" spans="1:12" x14ac:dyDescent="0.3">
      <c r="A7001" s="77" t="s">
        <v>14762</v>
      </c>
      <c r="B7001" s="77" t="s">
        <v>14763</v>
      </c>
      <c r="C7001" s="77" t="s">
        <v>740</v>
      </c>
      <c r="D7001" s="79"/>
      <c r="F7001" s="77" t="s">
        <v>740</v>
      </c>
      <c r="G7001" s="77" t="s">
        <v>14762</v>
      </c>
      <c r="I7001"/>
      <c r="L7001" s="83"/>
    </row>
    <row r="7002" spans="1:12" x14ac:dyDescent="0.3">
      <c r="A7002" s="77" t="s">
        <v>14764</v>
      </c>
      <c r="B7002" s="77" t="s">
        <v>14765</v>
      </c>
      <c r="C7002" s="77" t="s">
        <v>922</v>
      </c>
      <c r="D7002" s="79"/>
      <c r="F7002" s="77" t="s">
        <v>922</v>
      </c>
      <c r="G7002" s="77" t="s">
        <v>14764</v>
      </c>
      <c r="I7002"/>
      <c r="L7002" s="83"/>
    </row>
    <row r="7003" spans="1:12" x14ac:dyDescent="0.3">
      <c r="A7003" s="77" t="s">
        <v>14766</v>
      </c>
      <c r="B7003" s="77" t="s">
        <v>14767</v>
      </c>
      <c r="C7003" s="77" t="s">
        <v>691</v>
      </c>
      <c r="D7003" s="79"/>
      <c r="F7003" s="77" t="s">
        <v>691</v>
      </c>
      <c r="G7003" s="77" t="s">
        <v>14766</v>
      </c>
      <c r="I7003"/>
      <c r="L7003" s="83"/>
    </row>
    <row r="7004" spans="1:12" x14ac:dyDescent="0.3">
      <c r="A7004" s="77" t="s">
        <v>14768</v>
      </c>
      <c r="B7004" s="77" t="s">
        <v>14769</v>
      </c>
      <c r="C7004" s="77" t="s">
        <v>733</v>
      </c>
      <c r="D7004" s="79"/>
      <c r="F7004" s="77" t="s">
        <v>733</v>
      </c>
      <c r="G7004" s="77" t="s">
        <v>14768</v>
      </c>
      <c r="I7004"/>
      <c r="L7004" s="83"/>
    </row>
    <row r="7005" spans="1:12" x14ac:dyDescent="0.3">
      <c r="A7005" s="77" t="s">
        <v>14770</v>
      </c>
      <c r="B7005" s="77" t="s">
        <v>14771</v>
      </c>
      <c r="C7005" s="77" t="s">
        <v>925</v>
      </c>
      <c r="D7005" s="79"/>
      <c r="F7005" s="77" t="s">
        <v>925</v>
      </c>
      <c r="G7005" s="77" t="s">
        <v>14770</v>
      </c>
      <c r="I7005"/>
      <c r="L7005" s="83"/>
    </row>
    <row r="7006" spans="1:12" x14ac:dyDescent="0.3">
      <c r="A7006" s="77" t="s">
        <v>14772</v>
      </c>
      <c r="B7006" s="77" t="s">
        <v>14773</v>
      </c>
      <c r="C7006" s="77" t="s">
        <v>892</v>
      </c>
      <c r="D7006" s="79"/>
      <c r="F7006" s="77" t="s">
        <v>892</v>
      </c>
      <c r="G7006" s="77" t="s">
        <v>14772</v>
      </c>
      <c r="I7006"/>
      <c r="L7006" s="83"/>
    </row>
    <row r="7007" spans="1:12" x14ac:dyDescent="0.3">
      <c r="A7007" s="77" t="s">
        <v>14774</v>
      </c>
      <c r="B7007" s="77" t="s">
        <v>14775</v>
      </c>
      <c r="C7007" s="77" t="s">
        <v>740</v>
      </c>
      <c r="D7007" s="79"/>
      <c r="F7007" s="77" t="s">
        <v>740</v>
      </c>
      <c r="G7007" s="77" t="s">
        <v>14774</v>
      </c>
      <c r="I7007"/>
      <c r="L7007" s="83"/>
    </row>
    <row r="7008" spans="1:12" x14ac:dyDescent="0.3">
      <c r="A7008" s="77" t="s">
        <v>14776</v>
      </c>
      <c r="B7008" s="77" t="s">
        <v>14777</v>
      </c>
      <c r="C7008" s="77" t="s">
        <v>758</v>
      </c>
      <c r="D7008" s="79"/>
      <c r="F7008" s="77" t="s">
        <v>758</v>
      </c>
      <c r="G7008" s="77" t="s">
        <v>14776</v>
      </c>
      <c r="I7008"/>
      <c r="L7008" s="83"/>
    </row>
    <row r="7009" spans="1:12" x14ac:dyDescent="0.3">
      <c r="A7009" s="77" t="s">
        <v>14778</v>
      </c>
      <c r="B7009" s="77" t="s">
        <v>14779</v>
      </c>
      <c r="C7009" s="77" t="s">
        <v>783</v>
      </c>
      <c r="D7009" s="79"/>
      <c r="F7009" s="77" t="s">
        <v>783</v>
      </c>
      <c r="G7009" s="77" t="s">
        <v>14778</v>
      </c>
      <c r="I7009"/>
      <c r="L7009" s="83"/>
    </row>
    <row r="7010" spans="1:12" x14ac:dyDescent="0.3">
      <c r="A7010" s="77" t="s">
        <v>14780</v>
      </c>
      <c r="B7010" s="77" t="s">
        <v>14781</v>
      </c>
      <c r="C7010" s="77" t="s">
        <v>694</v>
      </c>
      <c r="D7010" s="79"/>
      <c r="F7010" s="77" t="s">
        <v>694</v>
      </c>
      <c r="G7010" s="77" t="s">
        <v>14780</v>
      </c>
      <c r="I7010"/>
      <c r="L7010" s="83"/>
    </row>
    <row r="7011" spans="1:12" x14ac:dyDescent="0.3">
      <c r="A7011" s="77" t="s">
        <v>14782</v>
      </c>
      <c r="B7011" s="77" t="s">
        <v>14783</v>
      </c>
      <c r="C7011" s="77" t="s">
        <v>833</v>
      </c>
      <c r="D7011" s="79"/>
      <c r="F7011" s="77" t="s">
        <v>833</v>
      </c>
      <c r="G7011" s="77" t="s">
        <v>14782</v>
      </c>
      <c r="I7011"/>
      <c r="L7011" s="83"/>
    </row>
    <row r="7012" spans="1:12" x14ac:dyDescent="0.3">
      <c r="A7012" s="77" t="s">
        <v>14784</v>
      </c>
      <c r="B7012" s="77" t="s">
        <v>14785</v>
      </c>
      <c r="C7012" s="77" t="s">
        <v>794</v>
      </c>
      <c r="D7012" s="79"/>
      <c r="F7012" s="77" t="s">
        <v>794</v>
      </c>
      <c r="G7012" s="77" t="s">
        <v>14784</v>
      </c>
      <c r="I7012"/>
      <c r="L7012" s="83"/>
    </row>
    <row r="7013" spans="1:12" x14ac:dyDescent="0.3">
      <c r="A7013" s="77" t="s">
        <v>14786</v>
      </c>
      <c r="B7013" s="77" t="s">
        <v>14787</v>
      </c>
      <c r="C7013" s="77" t="s">
        <v>794</v>
      </c>
      <c r="D7013" s="79"/>
      <c r="F7013" s="77" t="s">
        <v>794</v>
      </c>
      <c r="G7013" s="77" t="s">
        <v>14786</v>
      </c>
      <c r="I7013"/>
      <c r="L7013" s="83"/>
    </row>
    <row r="7014" spans="1:12" x14ac:dyDescent="0.3">
      <c r="A7014" s="77" t="s">
        <v>14788</v>
      </c>
      <c r="B7014" s="77" t="s">
        <v>14789</v>
      </c>
      <c r="C7014" s="77" t="s">
        <v>868</v>
      </c>
      <c r="D7014" s="79"/>
      <c r="F7014" s="77" t="s">
        <v>868</v>
      </c>
      <c r="G7014" s="77" t="s">
        <v>14788</v>
      </c>
      <c r="I7014"/>
      <c r="L7014" s="83"/>
    </row>
    <row r="7015" spans="1:12" x14ac:dyDescent="0.3">
      <c r="A7015" s="77" t="s">
        <v>14790</v>
      </c>
      <c r="B7015" s="77" t="s">
        <v>14791</v>
      </c>
      <c r="C7015" s="77" t="s">
        <v>682</v>
      </c>
      <c r="D7015" s="79"/>
      <c r="F7015" s="77" t="s">
        <v>682</v>
      </c>
      <c r="G7015" s="77" t="s">
        <v>14790</v>
      </c>
      <c r="I7015"/>
      <c r="L7015" s="83"/>
    </row>
    <row r="7016" spans="1:12" x14ac:dyDescent="0.3">
      <c r="A7016" s="77" t="s">
        <v>14792</v>
      </c>
      <c r="B7016" s="77" t="s">
        <v>14793</v>
      </c>
      <c r="C7016" s="77" t="s">
        <v>694</v>
      </c>
      <c r="D7016" s="79"/>
      <c r="F7016" s="77" t="s">
        <v>694</v>
      </c>
      <c r="G7016" s="77" t="s">
        <v>14792</v>
      </c>
      <c r="I7016"/>
      <c r="L7016" s="83"/>
    </row>
    <row r="7017" spans="1:12" x14ac:dyDescent="0.3">
      <c r="A7017" s="77" t="s">
        <v>14794</v>
      </c>
      <c r="B7017" s="77" t="s">
        <v>14795</v>
      </c>
      <c r="C7017" s="77" t="s">
        <v>757</v>
      </c>
      <c r="D7017" s="79"/>
      <c r="F7017" s="77" t="s">
        <v>757</v>
      </c>
      <c r="G7017" s="77" t="s">
        <v>14794</v>
      </c>
      <c r="I7017"/>
      <c r="L7017" s="83"/>
    </row>
    <row r="7018" spans="1:12" x14ac:dyDescent="0.3">
      <c r="A7018" s="77" t="s">
        <v>14796</v>
      </c>
      <c r="B7018" s="77" t="s">
        <v>14797</v>
      </c>
      <c r="C7018" s="77" t="s">
        <v>695</v>
      </c>
      <c r="D7018" s="79"/>
      <c r="F7018" s="77" t="s">
        <v>695</v>
      </c>
      <c r="G7018" s="77" t="s">
        <v>14796</v>
      </c>
      <c r="I7018"/>
      <c r="L7018" s="83"/>
    </row>
    <row r="7019" spans="1:12" x14ac:dyDescent="0.3">
      <c r="A7019" s="77" t="s">
        <v>14798</v>
      </c>
      <c r="B7019" s="77" t="s">
        <v>14799</v>
      </c>
      <c r="C7019" s="77" t="s">
        <v>694</v>
      </c>
      <c r="D7019" s="79"/>
      <c r="F7019" s="77" t="s">
        <v>694</v>
      </c>
      <c r="G7019" s="77" t="s">
        <v>14798</v>
      </c>
      <c r="I7019"/>
      <c r="L7019" s="83"/>
    </row>
    <row r="7020" spans="1:12" x14ac:dyDescent="0.3">
      <c r="A7020" s="77" t="s">
        <v>14800</v>
      </c>
      <c r="B7020" s="77" t="s">
        <v>14801</v>
      </c>
      <c r="C7020" s="77" t="s">
        <v>868</v>
      </c>
      <c r="D7020" s="79"/>
      <c r="F7020" s="77" t="s">
        <v>868</v>
      </c>
      <c r="G7020" s="77" t="s">
        <v>14800</v>
      </c>
      <c r="I7020"/>
      <c r="L7020" s="83"/>
    </row>
    <row r="7021" spans="1:12" x14ac:dyDescent="0.3">
      <c r="A7021" s="77" t="s">
        <v>14802</v>
      </c>
      <c r="B7021" s="77" t="s">
        <v>14803</v>
      </c>
      <c r="C7021" s="77" t="s">
        <v>682</v>
      </c>
      <c r="D7021" s="79"/>
      <c r="F7021" s="77" t="s">
        <v>682</v>
      </c>
      <c r="G7021" s="77" t="s">
        <v>14802</v>
      </c>
      <c r="I7021"/>
      <c r="L7021" s="83"/>
    </row>
    <row r="7022" spans="1:12" x14ac:dyDescent="0.3">
      <c r="A7022" s="77" t="s">
        <v>14804</v>
      </c>
      <c r="B7022" s="77" t="s">
        <v>14805</v>
      </c>
      <c r="C7022" s="77" t="s">
        <v>868</v>
      </c>
      <c r="D7022" s="79"/>
      <c r="F7022" s="77" t="s">
        <v>868</v>
      </c>
      <c r="G7022" s="77" t="s">
        <v>14804</v>
      </c>
      <c r="I7022"/>
      <c r="L7022" s="83"/>
    </row>
    <row r="7023" spans="1:12" x14ac:dyDescent="0.3">
      <c r="A7023" s="77" t="s">
        <v>14806</v>
      </c>
      <c r="B7023" s="77" t="s">
        <v>14807</v>
      </c>
      <c r="C7023" s="77" t="s">
        <v>868</v>
      </c>
      <c r="D7023" s="79"/>
      <c r="F7023" s="77" t="s">
        <v>868</v>
      </c>
      <c r="G7023" s="77" t="s">
        <v>14806</v>
      </c>
      <c r="I7023"/>
      <c r="L7023" s="83"/>
    </row>
    <row r="7024" spans="1:12" x14ac:dyDescent="0.3">
      <c r="A7024" s="77" t="s">
        <v>14808</v>
      </c>
      <c r="B7024" s="77" t="s">
        <v>14809</v>
      </c>
      <c r="C7024" s="77" t="s">
        <v>868</v>
      </c>
      <c r="D7024" s="79"/>
      <c r="F7024" s="77" t="s">
        <v>868</v>
      </c>
      <c r="G7024" s="77" t="s">
        <v>14808</v>
      </c>
      <c r="I7024"/>
      <c r="L7024" s="83"/>
    </row>
    <row r="7025" spans="1:12" x14ac:dyDescent="0.3">
      <c r="A7025" s="77" t="s">
        <v>14810</v>
      </c>
      <c r="B7025" s="77" t="s">
        <v>14811</v>
      </c>
      <c r="C7025" s="77" t="s">
        <v>767</v>
      </c>
      <c r="D7025" s="79"/>
      <c r="F7025" s="77" t="s">
        <v>767</v>
      </c>
      <c r="G7025" s="77" t="s">
        <v>14810</v>
      </c>
      <c r="I7025"/>
      <c r="L7025" s="83"/>
    </row>
    <row r="7026" spans="1:12" x14ac:dyDescent="0.3">
      <c r="A7026" s="77" t="s">
        <v>14812</v>
      </c>
      <c r="B7026" s="77" t="s">
        <v>14813</v>
      </c>
      <c r="C7026" s="77" t="s">
        <v>682</v>
      </c>
      <c r="D7026" s="79"/>
      <c r="F7026" s="77" t="s">
        <v>682</v>
      </c>
      <c r="G7026" s="77" t="s">
        <v>14812</v>
      </c>
      <c r="I7026"/>
      <c r="L7026" s="83"/>
    </row>
    <row r="7027" spans="1:12" x14ac:dyDescent="0.3">
      <c r="A7027" s="77" t="s">
        <v>14814</v>
      </c>
      <c r="B7027" s="77" t="s">
        <v>14815</v>
      </c>
      <c r="C7027" s="77" t="s">
        <v>853</v>
      </c>
      <c r="D7027" s="79"/>
      <c r="F7027" s="77" t="s">
        <v>853</v>
      </c>
      <c r="G7027" s="77" t="s">
        <v>14814</v>
      </c>
      <c r="I7027"/>
      <c r="L7027" s="83"/>
    </row>
    <row r="7028" spans="1:12" x14ac:dyDescent="0.3">
      <c r="A7028" s="77" t="s">
        <v>14816</v>
      </c>
      <c r="B7028" s="77" t="s">
        <v>14817</v>
      </c>
      <c r="C7028" s="77" t="s">
        <v>853</v>
      </c>
      <c r="D7028" s="79"/>
      <c r="F7028" s="77" t="s">
        <v>853</v>
      </c>
      <c r="G7028" s="77" t="s">
        <v>14816</v>
      </c>
      <c r="I7028"/>
      <c r="L7028" s="83"/>
    </row>
    <row r="7029" spans="1:12" x14ac:dyDescent="0.3">
      <c r="A7029" s="77" t="s">
        <v>14818</v>
      </c>
      <c r="B7029" s="77" t="s">
        <v>14819</v>
      </c>
      <c r="C7029" s="77" t="s">
        <v>694</v>
      </c>
      <c r="D7029" s="79"/>
      <c r="F7029" s="77" t="s">
        <v>694</v>
      </c>
      <c r="G7029" s="77" t="s">
        <v>14818</v>
      </c>
      <c r="I7029"/>
      <c r="L7029" s="83"/>
    </row>
    <row r="7030" spans="1:12" x14ac:dyDescent="0.3">
      <c r="A7030" s="77" t="s">
        <v>14820</v>
      </c>
      <c r="B7030" s="77" t="s">
        <v>14821</v>
      </c>
      <c r="C7030" s="77" t="s">
        <v>671</v>
      </c>
      <c r="D7030" s="79"/>
      <c r="F7030" s="77" t="s">
        <v>671</v>
      </c>
      <c r="G7030" s="77" t="s">
        <v>14820</v>
      </c>
      <c r="I7030"/>
      <c r="L7030" s="83"/>
    </row>
    <row r="7031" spans="1:12" x14ac:dyDescent="0.3">
      <c r="A7031" s="77" t="s">
        <v>14822</v>
      </c>
      <c r="B7031" s="77" t="s">
        <v>14823</v>
      </c>
      <c r="C7031" s="77" t="s">
        <v>817</v>
      </c>
      <c r="D7031" s="79"/>
      <c r="F7031" s="77" t="s">
        <v>817</v>
      </c>
      <c r="G7031" s="77" t="s">
        <v>14822</v>
      </c>
      <c r="I7031"/>
      <c r="L7031" s="83"/>
    </row>
    <row r="7032" spans="1:12" x14ac:dyDescent="0.3">
      <c r="A7032" s="77" t="s">
        <v>14824</v>
      </c>
      <c r="B7032" s="77" t="s">
        <v>14825</v>
      </c>
      <c r="C7032" s="77" t="s">
        <v>940</v>
      </c>
      <c r="D7032" s="79"/>
      <c r="F7032" s="77" t="s">
        <v>940</v>
      </c>
      <c r="G7032" s="77" t="s">
        <v>14824</v>
      </c>
      <c r="I7032"/>
      <c r="L7032" s="83"/>
    </row>
    <row r="7033" spans="1:12" x14ac:dyDescent="0.3">
      <c r="A7033" s="77" t="s">
        <v>14826</v>
      </c>
      <c r="B7033" s="77" t="s">
        <v>14827</v>
      </c>
      <c r="C7033" s="77" t="s">
        <v>950</v>
      </c>
      <c r="D7033" s="79"/>
      <c r="F7033" s="77" t="s">
        <v>950</v>
      </c>
      <c r="G7033" s="77" t="s">
        <v>14826</v>
      </c>
      <c r="I7033"/>
      <c r="L7033" s="83"/>
    </row>
    <row r="7034" spans="1:12" x14ac:dyDescent="0.3">
      <c r="A7034" s="77" t="s">
        <v>14828</v>
      </c>
      <c r="B7034" s="77" t="s">
        <v>14829</v>
      </c>
      <c r="C7034" s="77" t="s">
        <v>757</v>
      </c>
      <c r="D7034" s="79"/>
      <c r="F7034" s="77" t="s">
        <v>757</v>
      </c>
      <c r="G7034" s="77" t="s">
        <v>14828</v>
      </c>
      <c r="I7034"/>
      <c r="L7034" s="83"/>
    </row>
    <row r="7035" spans="1:12" x14ac:dyDescent="0.3">
      <c r="A7035" s="77" t="s">
        <v>14830</v>
      </c>
      <c r="B7035" s="77" t="s">
        <v>14831</v>
      </c>
      <c r="C7035" s="77" t="s">
        <v>682</v>
      </c>
      <c r="D7035" s="79"/>
      <c r="F7035" s="77" t="s">
        <v>682</v>
      </c>
      <c r="G7035" s="77" t="s">
        <v>14830</v>
      </c>
      <c r="I7035"/>
      <c r="L7035" s="83"/>
    </row>
    <row r="7036" spans="1:12" x14ac:dyDescent="0.3">
      <c r="A7036" s="77" t="s">
        <v>14832</v>
      </c>
      <c r="B7036" s="77" t="s">
        <v>14833</v>
      </c>
      <c r="C7036" s="77" t="s">
        <v>682</v>
      </c>
      <c r="D7036" s="79"/>
      <c r="F7036" s="77" t="s">
        <v>682</v>
      </c>
      <c r="G7036" s="77" t="s">
        <v>14832</v>
      </c>
      <c r="I7036"/>
      <c r="L7036" s="83"/>
    </row>
    <row r="7037" spans="1:12" x14ac:dyDescent="0.3">
      <c r="A7037" s="77" t="s">
        <v>14834</v>
      </c>
      <c r="B7037" s="77" t="s">
        <v>14835</v>
      </c>
      <c r="C7037" s="77" t="s">
        <v>732</v>
      </c>
      <c r="D7037" s="79"/>
      <c r="F7037" s="77" t="s">
        <v>732</v>
      </c>
      <c r="G7037" s="77" t="s">
        <v>14834</v>
      </c>
      <c r="I7037"/>
      <c r="L7037" s="83"/>
    </row>
    <row r="7038" spans="1:12" x14ac:dyDescent="0.3">
      <c r="A7038" s="77" t="s">
        <v>14836</v>
      </c>
      <c r="B7038" s="77" t="s">
        <v>14837</v>
      </c>
      <c r="C7038" s="77" t="s">
        <v>682</v>
      </c>
      <c r="D7038" s="79"/>
      <c r="F7038" s="77" t="s">
        <v>682</v>
      </c>
      <c r="G7038" s="77" t="s">
        <v>14836</v>
      </c>
      <c r="I7038"/>
      <c r="L7038" s="83"/>
    </row>
    <row r="7039" spans="1:12" x14ac:dyDescent="0.3">
      <c r="A7039" s="77" t="s">
        <v>14838</v>
      </c>
      <c r="B7039" s="77" t="s">
        <v>14839</v>
      </c>
      <c r="C7039" s="77" t="s">
        <v>732</v>
      </c>
      <c r="D7039" s="79"/>
      <c r="F7039" s="77" t="s">
        <v>732</v>
      </c>
      <c r="G7039" s="77" t="s">
        <v>14838</v>
      </c>
      <c r="I7039"/>
      <c r="L7039" s="83"/>
    </row>
    <row r="7040" spans="1:12" x14ac:dyDescent="0.3">
      <c r="A7040" s="77" t="s">
        <v>14840</v>
      </c>
      <c r="B7040" s="77" t="s">
        <v>14841</v>
      </c>
      <c r="C7040" s="77" t="s">
        <v>667</v>
      </c>
      <c r="D7040" s="79"/>
      <c r="F7040" s="77" t="s">
        <v>667</v>
      </c>
      <c r="G7040" s="77" t="s">
        <v>14840</v>
      </c>
      <c r="I7040"/>
      <c r="L7040" s="83"/>
    </row>
    <row r="7041" spans="1:12" x14ac:dyDescent="0.3">
      <c r="A7041" s="77" t="s">
        <v>14842</v>
      </c>
      <c r="B7041" s="77" t="s">
        <v>14843</v>
      </c>
      <c r="C7041" s="77" t="s">
        <v>682</v>
      </c>
      <c r="D7041" s="79"/>
      <c r="F7041" s="77" t="s">
        <v>682</v>
      </c>
      <c r="G7041" s="77" t="s">
        <v>14842</v>
      </c>
      <c r="I7041"/>
      <c r="L7041" s="83"/>
    </row>
    <row r="7042" spans="1:12" x14ac:dyDescent="0.3">
      <c r="A7042" s="77" t="s">
        <v>14844</v>
      </c>
      <c r="B7042" s="77" t="s">
        <v>14845</v>
      </c>
      <c r="C7042" s="77" t="s">
        <v>846</v>
      </c>
      <c r="D7042" s="79"/>
      <c r="F7042" s="77" t="s">
        <v>846</v>
      </c>
      <c r="G7042" s="77" t="s">
        <v>14844</v>
      </c>
      <c r="I7042"/>
      <c r="L7042" s="83"/>
    </row>
    <row r="7043" spans="1:12" x14ac:dyDescent="0.3">
      <c r="A7043" s="77" t="s">
        <v>14846</v>
      </c>
      <c r="B7043" s="77" t="s">
        <v>14847</v>
      </c>
      <c r="C7043" s="77" t="s">
        <v>678</v>
      </c>
      <c r="D7043" s="79"/>
      <c r="F7043" s="77" t="s">
        <v>678</v>
      </c>
      <c r="G7043" s="77" t="s">
        <v>14846</v>
      </c>
      <c r="I7043"/>
      <c r="L7043" s="83"/>
    </row>
    <row r="7044" spans="1:12" x14ac:dyDescent="0.3">
      <c r="A7044" s="77" t="s">
        <v>14848</v>
      </c>
      <c r="B7044" s="77" t="s">
        <v>14849</v>
      </c>
      <c r="C7044" s="77" t="s">
        <v>873</v>
      </c>
      <c r="D7044" s="79"/>
      <c r="F7044" s="77" t="s">
        <v>873</v>
      </c>
      <c r="G7044" s="77" t="s">
        <v>14848</v>
      </c>
      <c r="I7044"/>
      <c r="L7044" s="83"/>
    </row>
    <row r="7045" spans="1:12" x14ac:dyDescent="0.3">
      <c r="A7045" s="77" t="s">
        <v>14850</v>
      </c>
      <c r="B7045" s="77" t="s">
        <v>14851</v>
      </c>
      <c r="C7045" s="77" t="s">
        <v>783</v>
      </c>
      <c r="D7045" s="79"/>
      <c r="F7045" s="77" t="s">
        <v>783</v>
      </c>
      <c r="G7045" s="77" t="s">
        <v>14850</v>
      </c>
      <c r="I7045"/>
      <c r="L7045" s="83"/>
    </row>
    <row r="7046" spans="1:12" x14ac:dyDescent="0.3">
      <c r="A7046" s="77" t="s">
        <v>14852</v>
      </c>
      <c r="B7046" s="77" t="s">
        <v>14853</v>
      </c>
      <c r="C7046" s="77" t="s">
        <v>733</v>
      </c>
      <c r="D7046" s="79"/>
      <c r="F7046" s="77" t="s">
        <v>733</v>
      </c>
      <c r="G7046" s="77" t="s">
        <v>14852</v>
      </c>
      <c r="I7046"/>
      <c r="L7046" s="83"/>
    </row>
    <row r="7047" spans="1:12" x14ac:dyDescent="0.3">
      <c r="A7047" s="77" t="s">
        <v>14854</v>
      </c>
      <c r="B7047" s="77" t="s">
        <v>14855</v>
      </c>
      <c r="C7047" s="77" t="s">
        <v>853</v>
      </c>
      <c r="D7047" s="79"/>
      <c r="F7047" s="77" t="s">
        <v>853</v>
      </c>
      <c r="G7047" s="77" t="s">
        <v>14854</v>
      </c>
      <c r="I7047"/>
      <c r="L7047" s="83"/>
    </row>
    <row r="7048" spans="1:12" x14ac:dyDescent="0.3">
      <c r="A7048" s="77" t="s">
        <v>14856</v>
      </c>
      <c r="B7048" s="77" t="s">
        <v>14857</v>
      </c>
      <c r="C7048" s="77" t="s">
        <v>953</v>
      </c>
      <c r="D7048" s="79"/>
      <c r="F7048" s="77" t="s">
        <v>953</v>
      </c>
      <c r="G7048" s="77" t="s">
        <v>14856</v>
      </c>
      <c r="I7048"/>
      <c r="L7048" s="83"/>
    </row>
    <row r="7049" spans="1:12" x14ac:dyDescent="0.3">
      <c r="A7049" s="77" t="s">
        <v>14858</v>
      </c>
      <c r="B7049" s="77" t="s">
        <v>14859</v>
      </c>
      <c r="C7049" s="77" t="s">
        <v>856</v>
      </c>
      <c r="D7049" s="79"/>
      <c r="F7049" s="77" t="s">
        <v>856</v>
      </c>
      <c r="G7049" s="77" t="s">
        <v>14858</v>
      </c>
      <c r="I7049"/>
      <c r="L7049" s="83"/>
    </row>
    <row r="7050" spans="1:12" x14ac:dyDescent="0.3">
      <c r="A7050" s="77" t="s">
        <v>14860</v>
      </c>
      <c r="B7050" s="77" t="s">
        <v>14861</v>
      </c>
      <c r="C7050" s="77" t="s">
        <v>682</v>
      </c>
      <c r="D7050" s="79"/>
      <c r="F7050" s="77" t="s">
        <v>682</v>
      </c>
      <c r="G7050" s="77" t="s">
        <v>14860</v>
      </c>
      <c r="I7050"/>
      <c r="L7050" s="83"/>
    </row>
    <row r="7051" spans="1:12" x14ac:dyDescent="0.3">
      <c r="A7051" s="77" t="s">
        <v>14862</v>
      </c>
      <c r="B7051" s="77" t="s">
        <v>14863</v>
      </c>
      <c r="C7051" s="77" t="s">
        <v>682</v>
      </c>
      <c r="D7051" s="79"/>
      <c r="F7051" s="77" t="s">
        <v>682</v>
      </c>
      <c r="G7051" s="77" t="s">
        <v>14862</v>
      </c>
      <c r="I7051"/>
      <c r="L7051" s="83"/>
    </row>
    <row r="7052" spans="1:12" x14ac:dyDescent="0.3">
      <c r="A7052" s="77" t="s">
        <v>14864</v>
      </c>
      <c r="B7052" s="77" t="s">
        <v>14865</v>
      </c>
      <c r="C7052" s="77" t="s">
        <v>820</v>
      </c>
      <c r="D7052" s="79"/>
      <c r="F7052" s="77" t="s">
        <v>820</v>
      </c>
      <c r="G7052" s="77" t="s">
        <v>14864</v>
      </c>
      <c r="I7052"/>
      <c r="L7052" s="83"/>
    </row>
    <row r="7053" spans="1:12" x14ac:dyDescent="0.3">
      <c r="A7053" s="77" t="s">
        <v>14866</v>
      </c>
      <c r="B7053" s="77" t="s">
        <v>14867</v>
      </c>
      <c r="C7053" s="77" t="s">
        <v>850</v>
      </c>
      <c r="D7053" s="79"/>
      <c r="F7053" s="77" t="s">
        <v>850</v>
      </c>
      <c r="G7053" s="77" t="s">
        <v>14866</v>
      </c>
      <c r="I7053"/>
      <c r="L7053" s="83"/>
    </row>
    <row r="7054" spans="1:12" x14ac:dyDescent="0.3">
      <c r="A7054" s="77" t="s">
        <v>14868</v>
      </c>
      <c r="B7054" s="77" t="s">
        <v>14869</v>
      </c>
      <c r="C7054" s="77" t="s">
        <v>879</v>
      </c>
      <c r="D7054" s="79"/>
      <c r="F7054" s="77" t="s">
        <v>879</v>
      </c>
      <c r="G7054" s="77" t="s">
        <v>14868</v>
      </c>
      <c r="I7054"/>
      <c r="L7054" s="83"/>
    </row>
    <row r="7055" spans="1:12" x14ac:dyDescent="0.3">
      <c r="A7055" s="77" t="s">
        <v>14870</v>
      </c>
      <c r="B7055" s="77" t="s">
        <v>14871</v>
      </c>
      <c r="C7055" s="77" t="s">
        <v>671</v>
      </c>
      <c r="D7055" s="79"/>
      <c r="F7055" s="77" t="s">
        <v>671</v>
      </c>
      <c r="G7055" s="77" t="s">
        <v>14870</v>
      </c>
      <c r="I7055"/>
      <c r="L7055" s="83"/>
    </row>
    <row r="7056" spans="1:12" x14ac:dyDescent="0.3">
      <c r="A7056" s="77" t="s">
        <v>14872</v>
      </c>
      <c r="B7056" s="77" t="s">
        <v>14873</v>
      </c>
      <c r="C7056" s="77" t="s">
        <v>893</v>
      </c>
      <c r="D7056" s="79"/>
      <c r="F7056" s="77" t="s">
        <v>893</v>
      </c>
      <c r="G7056" s="77" t="s">
        <v>14872</v>
      </c>
      <c r="I7056"/>
      <c r="L7056" s="83"/>
    </row>
    <row r="7057" spans="1:12" x14ac:dyDescent="0.3">
      <c r="A7057" s="77" t="s">
        <v>14874</v>
      </c>
      <c r="B7057" s="77" t="s">
        <v>14875</v>
      </c>
      <c r="C7057" s="77" t="s">
        <v>937</v>
      </c>
      <c r="D7057" s="79"/>
      <c r="F7057" s="77" t="s">
        <v>937</v>
      </c>
      <c r="G7057" s="77" t="s">
        <v>14874</v>
      </c>
      <c r="I7057"/>
      <c r="L7057" s="83"/>
    </row>
    <row r="7058" spans="1:12" x14ac:dyDescent="0.3">
      <c r="A7058" s="77" t="s">
        <v>14876</v>
      </c>
      <c r="B7058" s="77" t="s">
        <v>14877</v>
      </c>
      <c r="C7058" s="77" t="s">
        <v>682</v>
      </c>
      <c r="D7058" s="79"/>
      <c r="F7058" s="77" t="s">
        <v>682</v>
      </c>
      <c r="G7058" s="77" t="s">
        <v>14876</v>
      </c>
      <c r="I7058"/>
      <c r="L7058" s="83"/>
    </row>
    <row r="7059" spans="1:12" x14ac:dyDescent="0.3">
      <c r="A7059" s="77" t="s">
        <v>14878</v>
      </c>
      <c r="B7059" s="77" t="s">
        <v>14879</v>
      </c>
      <c r="C7059" s="77" t="s">
        <v>682</v>
      </c>
      <c r="D7059" s="79"/>
      <c r="F7059" s="77" t="s">
        <v>682</v>
      </c>
      <c r="G7059" s="77" t="s">
        <v>14878</v>
      </c>
      <c r="I7059"/>
      <c r="L7059" s="83"/>
    </row>
    <row r="7060" spans="1:12" x14ac:dyDescent="0.3">
      <c r="A7060" s="77" t="s">
        <v>14880</v>
      </c>
      <c r="B7060" s="77" t="s">
        <v>14881</v>
      </c>
      <c r="C7060" s="77" t="s">
        <v>767</v>
      </c>
      <c r="D7060" s="79"/>
      <c r="F7060" s="77" t="s">
        <v>767</v>
      </c>
      <c r="G7060" s="77" t="s">
        <v>14880</v>
      </c>
      <c r="I7060"/>
      <c r="L7060" s="83"/>
    </row>
    <row r="7061" spans="1:12" x14ac:dyDescent="0.3">
      <c r="A7061" s="77" t="s">
        <v>14882</v>
      </c>
      <c r="B7061" s="77" t="s">
        <v>14883</v>
      </c>
      <c r="C7061" s="77" t="s">
        <v>767</v>
      </c>
      <c r="D7061" s="79"/>
      <c r="F7061" s="77" t="s">
        <v>767</v>
      </c>
      <c r="G7061" s="77" t="s">
        <v>14882</v>
      </c>
      <c r="I7061"/>
      <c r="L7061" s="83"/>
    </row>
    <row r="7062" spans="1:12" x14ac:dyDescent="0.3">
      <c r="A7062" s="77" t="s">
        <v>14884</v>
      </c>
      <c r="B7062" s="77" t="s">
        <v>14885</v>
      </c>
      <c r="C7062" s="77" t="s">
        <v>809</v>
      </c>
      <c r="D7062" s="79"/>
      <c r="F7062" s="77" t="s">
        <v>809</v>
      </c>
      <c r="G7062" s="77" t="s">
        <v>14884</v>
      </c>
      <c r="I7062"/>
      <c r="L7062" s="83"/>
    </row>
    <row r="7063" spans="1:12" x14ac:dyDescent="0.3">
      <c r="A7063" s="77" t="s">
        <v>14886</v>
      </c>
      <c r="B7063" s="77" t="s">
        <v>14887</v>
      </c>
      <c r="C7063" s="77" t="s">
        <v>678</v>
      </c>
      <c r="D7063" s="79"/>
      <c r="F7063" s="77" t="s">
        <v>678</v>
      </c>
      <c r="G7063" s="77" t="s">
        <v>14886</v>
      </c>
      <c r="I7063"/>
      <c r="L7063" s="83"/>
    </row>
    <row r="7064" spans="1:12" x14ac:dyDescent="0.3">
      <c r="A7064" s="77" t="s">
        <v>14888</v>
      </c>
      <c r="B7064" s="77" t="s">
        <v>14889</v>
      </c>
      <c r="C7064" s="77" t="s">
        <v>853</v>
      </c>
      <c r="D7064" s="79"/>
      <c r="F7064" s="77" t="s">
        <v>853</v>
      </c>
      <c r="G7064" s="77" t="s">
        <v>14888</v>
      </c>
      <c r="I7064"/>
      <c r="L7064" s="83"/>
    </row>
    <row r="7065" spans="1:12" x14ac:dyDescent="0.3">
      <c r="A7065" s="77" t="s">
        <v>14890</v>
      </c>
      <c r="B7065" s="77" t="s">
        <v>14891</v>
      </c>
      <c r="C7065" s="77" t="s">
        <v>682</v>
      </c>
      <c r="D7065" s="79"/>
      <c r="F7065" s="77" t="s">
        <v>682</v>
      </c>
      <c r="G7065" s="77" t="s">
        <v>14890</v>
      </c>
      <c r="I7065"/>
      <c r="L7065" s="83"/>
    </row>
    <row r="7066" spans="1:12" x14ac:dyDescent="0.3">
      <c r="A7066" s="77" t="s">
        <v>14892</v>
      </c>
      <c r="B7066" s="77" t="s">
        <v>14893</v>
      </c>
      <c r="C7066" s="77" t="s">
        <v>714</v>
      </c>
      <c r="D7066" s="79"/>
      <c r="F7066" s="77" t="s">
        <v>714</v>
      </c>
      <c r="G7066" s="77" t="s">
        <v>14892</v>
      </c>
      <c r="I7066"/>
      <c r="L7066" s="83"/>
    </row>
    <row r="7067" spans="1:12" x14ac:dyDescent="0.3">
      <c r="A7067" s="77" t="s">
        <v>14894</v>
      </c>
      <c r="B7067" s="77" t="s">
        <v>14895</v>
      </c>
      <c r="C7067" s="77" t="s">
        <v>853</v>
      </c>
      <c r="D7067" s="79"/>
      <c r="F7067" s="77" t="s">
        <v>853</v>
      </c>
      <c r="G7067" s="77" t="s">
        <v>14894</v>
      </c>
      <c r="I7067"/>
      <c r="L7067" s="83"/>
    </row>
    <row r="7068" spans="1:12" x14ac:dyDescent="0.3">
      <c r="A7068" s="77" t="s">
        <v>14896</v>
      </c>
      <c r="B7068" s="77" t="s">
        <v>14897</v>
      </c>
      <c r="C7068" s="77" t="s">
        <v>682</v>
      </c>
      <c r="D7068" s="79"/>
      <c r="F7068" s="77" t="s">
        <v>682</v>
      </c>
      <c r="G7068" s="77" t="s">
        <v>14896</v>
      </c>
      <c r="I7068"/>
      <c r="L7068" s="83"/>
    </row>
    <row r="7069" spans="1:12" x14ac:dyDescent="0.3">
      <c r="A7069" s="77" t="s">
        <v>14898</v>
      </c>
      <c r="B7069" s="77" t="s">
        <v>14899</v>
      </c>
      <c r="C7069" s="77" t="s">
        <v>846</v>
      </c>
      <c r="D7069" s="79"/>
      <c r="F7069" s="77" t="s">
        <v>846</v>
      </c>
      <c r="G7069" s="77" t="s">
        <v>14898</v>
      </c>
      <c r="I7069"/>
      <c r="L7069" s="83"/>
    </row>
    <row r="7070" spans="1:12" x14ac:dyDescent="0.3">
      <c r="A7070" s="77" t="s">
        <v>14900</v>
      </c>
      <c r="B7070" s="77" t="s">
        <v>14901</v>
      </c>
      <c r="C7070" s="77" t="s">
        <v>926</v>
      </c>
      <c r="D7070" s="79"/>
      <c r="F7070" s="77" t="s">
        <v>926</v>
      </c>
      <c r="G7070" s="77" t="s">
        <v>14900</v>
      </c>
      <c r="I7070"/>
      <c r="L7070" s="83"/>
    </row>
    <row r="7071" spans="1:12" x14ac:dyDescent="0.3">
      <c r="A7071" s="77" t="s">
        <v>14902</v>
      </c>
      <c r="B7071" s="77" t="s">
        <v>14903</v>
      </c>
      <c r="C7071" s="77" t="s">
        <v>699</v>
      </c>
      <c r="D7071" s="79"/>
      <c r="F7071" s="77" t="s">
        <v>699</v>
      </c>
      <c r="G7071" s="77" t="s">
        <v>14902</v>
      </c>
      <c r="I7071"/>
      <c r="L7071" s="83"/>
    </row>
    <row r="7072" spans="1:12" x14ac:dyDescent="0.3">
      <c r="A7072" s="77" t="s">
        <v>14904</v>
      </c>
      <c r="B7072" s="77" t="s">
        <v>14905</v>
      </c>
      <c r="C7072" s="77" t="s">
        <v>682</v>
      </c>
      <c r="D7072" s="79"/>
      <c r="F7072" s="77" t="s">
        <v>682</v>
      </c>
      <c r="G7072" s="77" t="s">
        <v>14904</v>
      </c>
      <c r="I7072"/>
      <c r="L7072" s="83"/>
    </row>
    <row r="7073" spans="1:12" x14ac:dyDescent="0.3">
      <c r="A7073" s="77" t="s">
        <v>14906</v>
      </c>
      <c r="B7073" s="77" t="s">
        <v>14907</v>
      </c>
      <c r="C7073" s="77" t="s">
        <v>729</v>
      </c>
      <c r="D7073" s="79"/>
      <c r="F7073" s="77" t="s">
        <v>729</v>
      </c>
      <c r="G7073" s="77" t="s">
        <v>14906</v>
      </c>
      <c r="I7073"/>
      <c r="L7073" s="83"/>
    </row>
    <row r="7074" spans="1:12" x14ac:dyDescent="0.3">
      <c r="A7074" s="77" t="s">
        <v>14908</v>
      </c>
      <c r="B7074" s="77" t="s">
        <v>14909</v>
      </c>
      <c r="C7074" s="77" t="s">
        <v>675</v>
      </c>
      <c r="D7074" s="79"/>
      <c r="F7074" s="77" t="s">
        <v>675</v>
      </c>
      <c r="G7074" s="77" t="s">
        <v>14908</v>
      </c>
      <c r="I7074"/>
      <c r="L7074" s="83"/>
    </row>
    <row r="7075" spans="1:12" x14ac:dyDescent="0.3">
      <c r="A7075" s="77" t="s">
        <v>14910</v>
      </c>
      <c r="B7075" s="77" t="s">
        <v>14911</v>
      </c>
      <c r="C7075" s="77" t="s">
        <v>674</v>
      </c>
      <c r="D7075" s="79"/>
      <c r="F7075" s="77" t="s">
        <v>674</v>
      </c>
      <c r="G7075" s="77" t="s">
        <v>14910</v>
      </c>
      <c r="I7075"/>
      <c r="L7075" s="83"/>
    </row>
    <row r="7076" spans="1:12" x14ac:dyDescent="0.3">
      <c r="A7076" s="77" t="s">
        <v>14912</v>
      </c>
      <c r="B7076" s="77" t="s">
        <v>14913</v>
      </c>
      <c r="C7076" s="77" t="s">
        <v>940</v>
      </c>
      <c r="D7076" s="79"/>
      <c r="F7076" s="77" t="s">
        <v>940</v>
      </c>
      <c r="G7076" s="77" t="s">
        <v>14912</v>
      </c>
      <c r="I7076"/>
      <c r="L7076" s="83"/>
    </row>
    <row r="7077" spans="1:12" x14ac:dyDescent="0.3">
      <c r="A7077" s="77" t="s">
        <v>14914</v>
      </c>
      <c r="B7077" s="77" t="s">
        <v>14915</v>
      </c>
      <c r="C7077" s="77" t="s">
        <v>674</v>
      </c>
      <c r="D7077" s="79"/>
      <c r="F7077" s="77" t="s">
        <v>674</v>
      </c>
      <c r="G7077" s="77" t="s">
        <v>14914</v>
      </c>
      <c r="I7077"/>
      <c r="L7077" s="83"/>
    </row>
    <row r="7078" spans="1:12" x14ac:dyDescent="0.3">
      <c r="A7078" s="77" t="s">
        <v>14916</v>
      </c>
      <c r="B7078" s="77" t="s">
        <v>14917</v>
      </c>
      <c r="C7078" s="77" t="s">
        <v>885</v>
      </c>
      <c r="D7078" s="79"/>
      <c r="F7078" s="77" t="s">
        <v>885</v>
      </c>
      <c r="G7078" s="77" t="s">
        <v>14916</v>
      </c>
      <c r="I7078"/>
      <c r="L7078" s="83"/>
    </row>
    <row r="7079" spans="1:12" x14ac:dyDescent="0.3">
      <c r="A7079" s="77" t="s">
        <v>14918</v>
      </c>
      <c r="B7079" s="77" t="s">
        <v>14919</v>
      </c>
      <c r="C7079" s="77" t="s">
        <v>682</v>
      </c>
      <c r="D7079" s="79"/>
      <c r="F7079" s="77" t="s">
        <v>682</v>
      </c>
      <c r="G7079" s="77" t="s">
        <v>14918</v>
      </c>
      <c r="I7079"/>
      <c r="L7079" s="83"/>
    </row>
    <row r="7080" spans="1:12" x14ac:dyDescent="0.3">
      <c r="A7080" s="77" t="s">
        <v>14920</v>
      </c>
      <c r="B7080" s="77" t="s">
        <v>14921</v>
      </c>
      <c r="C7080" s="77" t="s">
        <v>893</v>
      </c>
      <c r="D7080" s="79"/>
      <c r="F7080" s="77" t="s">
        <v>893</v>
      </c>
      <c r="G7080" s="77" t="s">
        <v>14920</v>
      </c>
      <c r="I7080"/>
      <c r="L7080" s="83"/>
    </row>
    <row r="7081" spans="1:12" x14ac:dyDescent="0.3">
      <c r="A7081" s="77" t="s">
        <v>14922</v>
      </c>
      <c r="B7081" s="77" t="s">
        <v>14923</v>
      </c>
      <c r="C7081" s="77" t="s">
        <v>850</v>
      </c>
      <c r="D7081" s="79"/>
      <c r="F7081" s="77" t="s">
        <v>850</v>
      </c>
      <c r="G7081" s="77" t="s">
        <v>14922</v>
      </c>
      <c r="I7081"/>
      <c r="L7081" s="83"/>
    </row>
    <row r="7082" spans="1:12" x14ac:dyDescent="0.3">
      <c r="A7082" s="77" t="s">
        <v>14924</v>
      </c>
      <c r="B7082" s="77" t="s">
        <v>14925</v>
      </c>
      <c r="C7082" s="77" t="s">
        <v>733</v>
      </c>
      <c r="D7082" s="79"/>
      <c r="F7082" s="77" t="s">
        <v>733</v>
      </c>
      <c r="G7082" s="77" t="s">
        <v>14924</v>
      </c>
      <c r="I7082"/>
      <c r="L7082" s="83"/>
    </row>
    <row r="7083" spans="1:12" x14ac:dyDescent="0.3">
      <c r="A7083" s="77" t="s">
        <v>14926</v>
      </c>
      <c r="B7083" s="77" t="s">
        <v>14927</v>
      </c>
      <c r="C7083" s="77" t="s">
        <v>940</v>
      </c>
      <c r="D7083" s="79"/>
      <c r="F7083" s="77" t="s">
        <v>940</v>
      </c>
      <c r="G7083" s="77" t="s">
        <v>14926</v>
      </c>
      <c r="I7083"/>
      <c r="L7083" s="83"/>
    </row>
    <row r="7084" spans="1:12" x14ac:dyDescent="0.3">
      <c r="A7084" s="77" t="s">
        <v>14928</v>
      </c>
      <c r="B7084" s="77" t="s">
        <v>14929</v>
      </c>
      <c r="C7084" s="77" t="s">
        <v>690</v>
      </c>
      <c r="D7084" s="79"/>
      <c r="F7084" s="77" t="s">
        <v>690</v>
      </c>
      <c r="G7084" s="77" t="s">
        <v>14928</v>
      </c>
      <c r="I7084"/>
      <c r="L7084" s="83"/>
    </row>
    <row r="7085" spans="1:12" x14ac:dyDescent="0.3">
      <c r="A7085" s="77" t="s">
        <v>14930</v>
      </c>
      <c r="B7085" s="77" t="s">
        <v>14931</v>
      </c>
      <c r="C7085" s="77" t="s">
        <v>683</v>
      </c>
      <c r="D7085" s="79"/>
      <c r="F7085" s="77" t="s">
        <v>683</v>
      </c>
      <c r="G7085" s="77" t="s">
        <v>14930</v>
      </c>
      <c r="I7085"/>
      <c r="L7085" s="83"/>
    </row>
    <row r="7086" spans="1:12" x14ac:dyDescent="0.3">
      <c r="A7086" s="77" t="s">
        <v>14932</v>
      </c>
      <c r="B7086" s="77" t="s">
        <v>14933</v>
      </c>
      <c r="C7086" s="77" t="s">
        <v>836</v>
      </c>
      <c r="D7086" s="79"/>
      <c r="F7086" s="77" t="s">
        <v>836</v>
      </c>
      <c r="G7086" s="77" t="s">
        <v>14932</v>
      </c>
      <c r="I7086"/>
      <c r="L7086" s="83"/>
    </row>
    <row r="7087" spans="1:12" x14ac:dyDescent="0.3">
      <c r="A7087" s="77" t="s">
        <v>14934</v>
      </c>
      <c r="B7087" s="77" t="s">
        <v>14935</v>
      </c>
      <c r="C7087" s="77" t="s">
        <v>925</v>
      </c>
      <c r="D7087" s="79"/>
      <c r="F7087" s="77" t="s">
        <v>925</v>
      </c>
      <c r="G7087" s="77" t="s">
        <v>14934</v>
      </c>
      <c r="I7087"/>
      <c r="L7087" s="83"/>
    </row>
    <row r="7088" spans="1:12" x14ac:dyDescent="0.3">
      <c r="A7088" s="77" t="s">
        <v>14936</v>
      </c>
      <c r="B7088" s="77" t="s">
        <v>14937</v>
      </c>
      <c r="C7088" s="77" t="s">
        <v>682</v>
      </c>
      <c r="D7088" s="79"/>
      <c r="F7088" s="77" t="s">
        <v>682</v>
      </c>
      <c r="G7088" s="77" t="s">
        <v>14936</v>
      </c>
      <c r="I7088"/>
      <c r="L7088" s="83"/>
    </row>
    <row r="7089" spans="1:12" x14ac:dyDescent="0.3">
      <c r="A7089" s="77" t="s">
        <v>14938</v>
      </c>
      <c r="B7089" s="77" t="s">
        <v>14939</v>
      </c>
      <c r="C7089" s="77" t="s">
        <v>773</v>
      </c>
      <c r="D7089" s="79"/>
      <c r="F7089" s="77" t="s">
        <v>773</v>
      </c>
      <c r="G7089" s="77" t="s">
        <v>14938</v>
      </c>
      <c r="I7089"/>
      <c r="L7089" s="83"/>
    </row>
    <row r="7090" spans="1:12" x14ac:dyDescent="0.3">
      <c r="A7090" s="77" t="s">
        <v>14940</v>
      </c>
      <c r="B7090" s="77" t="s">
        <v>14941</v>
      </c>
      <c r="C7090" s="77" t="s">
        <v>782</v>
      </c>
      <c r="D7090" s="79"/>
      <c r="F7090" s="77" t="s">
        <v>782</v>
      </c>
      <c r="G7090" s="77" t="s">
        <v>14940</v>
      </c>
      <c r="I7090"/>
      <c r="L7090" s="83"/>
    </row>
    <row r="7091" spans="1:12" x14ac:dyDescent="0.3">
      <c r="A7091" s="77" t="s">
        <v>14942</v>
      </c>
      <c r="B7091" s="77" t="s">
        <v>14943</v>
      </c>
      <c r="C7091" s="77" t="s">
        <v>695</v>
      </c>
      <c r="D7091" s="79"/>
      <c r="F7091" s="77" t="s">
        <v>695</v>
      </c>
      <c r="G7091" s="77" t="s">
        <v>14942</v>
      </c>
      <c r="I7091"/>
      <c r="L7091" s="83"/>
    </row>
    <row r="7092" spans="1:12" x14ac:dyDescent="0.3">
      <c r="A7092" s="77" t="s">
        <v>14944</v>
      </c>
      <c r="B7092" s="77" t="s">
        <v>14945</v>
      </c>
      <c r="C7092" s="77" t="s">
        <v>729</v>
      </c>
      <c r="D7092" s="79"/>
      <c r="F7092" s="77" t="s">
        <v>729</v>
      </c>
      <c r="G7092" s="77" t="s">
        <v>14944</v>
      </c>
      <c r="I7092"/>
      <c r="L7092" s="83"/>
    </row>
    <row r="7093" spans="1:12" x14ac:dyDescent="0.3">
      <c r="A7093" s="77" t="s">
        <v>14946</v>
      </c>
      <c r="B7093" s="77" t="s">
        <v>14947</v>
      </c>
      <c r="C7093" s="77" t="s">
        <v>908</v>
      </c>
      <c r="D7093" s="79"/>
      <c r="F7093" s="77" t="s">
        <v>908</v>
      </c>
      <c r="G7093" s="77" t="s">
        <v>14946</v>
      </c>
      <c r="I7093"/>
      <c r="L7093" s="83"/>
    </row>
    <row r="7094" spans="1:12" x14ac:dyDescent="0.3">
      <c r="A7094" s="77" t="s">
        <v>14948</v>
      </c>
      <c r="B7094" s="77" t="s">
        <v>14949</v>
      </c>
      <c r="C7094" s="77" t="s">
        <v>926</v>
      </c>
      <c r="D7094" s="79"/>
      <c r="F7094" s="77" t="s">
        <v>926</v>
      </c>
      <c r="G7094" s="77" t="s">
        <v>14948</v>
      </c>
      <c r="I7094"/>
      <c r="L7094" s="83"/>
    </row>
    <row r="7095" spans="1:12" x14ac:dyDescent="0.3">
      <c r="A7095" s="77" t="s">
        <v>14950</v>
      </c>
      <c r="B7095" s="77" t="s">
        <v>14951</v>
      </c>
      <c r="C7095" s="77" t="s">
        <v>694</v>
      </c>
      <c r="D7095" s="79"/>
      <c r="F7095" s="77" t="s">
        <v>694</v>
      </c>
      <c r="G7095" s="77" t="s">
        <v>14950</v>
      </c>
      <c r="I7095"/>
      <c r="L7095" s="83"/>
    </row>
    <row r="7096" spans="1:12" x14ac:dyDescent="0.3">
      <c r="A7096" s="77" t="s">
        <v>14952</v>
      </c>
      <c r="B7096" s="77" t="s">
        <v>14953</v>
      </c>
      <c r="C7096" s="77" t="s">
        <v>898</v>
      </c>
      <c r="D7096" s="79"/>
      <c r="F7096" s="77" t="s">
        <v>898</v>
      </c>
      <c r="G7096" s="77" t="s">
        <v>14952</v>
      </c>
      <c r="I7096"/>
      <c r="L7096" s="83"/>
    </row>
    <row r="7097" spans="1:12" x14ac:dyDescent="0.3">
      <c r="A7097" s="77" t="s">
        <v>14954</v>
      </c>
      <c r="B7097" s="77" t="s">
        <v>14955</v>
      </c>
      <c r="C7097" s="77" t="s">
        <v>758</v>
      </c>
      <c r="D7097" s="79"/>
      <c r="F7097" s="77" t="s">
        <v>758</v>
      </c>
      <c r="G7097" s="77" t="s">
        <v>14954</v>
      </c>
      <c r="I7097"/>
      <c r="L7097" s="83"/>
    </row>
    <row r="7098" spans="1:12" x14ac:dyDescent="0.3">
      <c r="A7098" s="77" t="s">
        <v>14956</v>
      </c>
      <c r="B7098" s="77" t="s">
        <v>14957</v>
      </c>
      <c r="C7098" s="77" t="s">
        <v>682</v>
      </c>
      <c r="D7098" s="79"/>
      <c r="F7098" s="77" t="s">
        <v>682</v>
      </c>
      <c r="G7098" s="77" t="s">
        <v>14956</v>
      </c>
      <c r="I7098"/>
      <c r="L7098" s="83"/>
    </row>
    <row r="7099" spans="1:12" x14ac:dyDescent="0.3">
      <c r="A7099" s="77" t="s">
        <v>14958</v>
      </c>
      <c r="B7099" s="77" t="s">
        <v>14959</v>
      </c>
      <c r="C7099" s="77" t="s">
        <v>674</v>
      </c>
      <c r="D7099" s="79"/>
      <c r="F7099" s="77" t="s">
        <v>674</v>
      </c>
      <c r="G7099" s="77" t="s">
        <v>14958</v>
      </c>
      <c r="I7099"/>
      <c r="L7099" s="83"/>
    </row>
    <row r="7100" spans="1:12" x14ac:dyDescent="0.3">
      <c r="A7100" s="77" t="s">
        <v>14960</v>
      </c>
      <c r="B7100" s="77" t="s">
        <v>14961</v>
      </c>
      <c r="C7100" s="77" t="s">
        <v>892</v>
      </c>
      <c r="D7100" s="79"/>
      <c r="F7100" s="77" t="s">
        <v>892</v>
      </c>
      <c r="G7100" s="77" t="s">
        <v>14960</v>
      </c>
      <c r="I7100"/>
      <c r="L7100" s="83"/>
    </row>
    <row r="7101" spans="1:12" x14ac:dyDescent="0.3">
      <c r="A7101" s="77" t="s">
        <v>14962</v>
      </c>
      <c r="B7101" s="77" t="s">
        <v>14963</v>
      </c>
      <c r="C7101" s="77" t="s">
        <v>892</v>
      </c>
      <c r="D7101" s="79"/>
      <c r="F7101" s="77" t="s">
        <v>892</v>
      </c>
      <c r="G7101" s="77" t="s">
        <v>14962</v>
      </c>
      <c r="I7101"/>
      <c r="L7101" s="83"/>
    </row>
    <row r="7102" spans="1:12" x14ac:dyDescent="0.3">
      <c r="A7102" s="77" t="s">
        <v>14964</v>
      </c>
      <c r="B7102" s="77" t="s">
        <v>14965</v>
      </c>
      <c r="C7102" s="77" t="s">
        <v>804</v>
      </c>
      <c r="D7102" s="79"/>
      <c r="F7102" s="77" t="s">
        <v>804</v>
      </c>
      <c r="G7102" s="77" t="s">
        <v>14964</v>
      </c>
      <c r="I7102"/>
      <c r="L7102" s="83"/>
    </row>
    <row r="7103" spans="1:12" x14ac:dyDescent="0.3">
      <c r="A7103" s="77" t="s">
        <v>14966</v>
      </c>
      <c r="B7103" s="77" t="s">
        <v>14967</v>
      </c>
      <c r="C7103" s="77" t="s">
        <v>682</v>
      </c>
      <c r="D7103" s="79"/>
      <c r="F7103" s="77" t="s">
        <v>682</v>
      </c>
      <c r="G7103" s="77" t="s">
        <v>14966</v>
      </c>
      <c r="I7103"/>
      <c r="L7103" s="83"/>
    </row>
    <row r="7104" spans="1:12" x14ac:dyDescent="0.3">
      <c r="A7104" s="77" t="s">
        <v>14968</v>
      </c>
      <c r="B7104" s="77" t="s">
        <v>14969</v>
      </c>
      <c r="C7104" s="77" t="s">
        <v>671</v>
      </c>
      <c r="D7104" s="79"/>
      <c r="F7104" s="77" t="s">
        <v>671</v>
      </c>
      <c r="G7104" s="77" t="s">
        <v>14968</v>
      </c>
      <c r="I7104"/>
      <c r="L7104" s="83"/>
    </row>
    <row r="7105" spans="1:12" x14ac:dyDescent="0.3">
      <c r="A7105" s="77" t="s">
        <v>14970</v>
      </c>
      <c r="B7105" s="77" t="s">
        <v>14971</v>
      </c>
      <c r="C7105" s="77" t="s">
        <v>666</v>
      </c>
      <c r="D7105" s="79"/>
      <c r="F7105" s="77" t="s">
        <v>666</v>
      </c>
      <c r="G7105" s="77" t="s">
        <v>14970</v>
      </c>
      <c r="I7105"/>
      <c r="L7105" s="83"/>
    </row>
    <row r="7106" spans="1:12" x14ac:dyDescent="0.3">
      <c r="A7106" s="77" t="s">
        <v>14972</v>
      </c>
      <c r="B7106" s="77" t="s">
        <v>14973</v>
      </c>
      <c r="C7106" s="77" t="s">
        <v>782</v>
      </c>
      <c r="D7106" s="79"/>
      <c r="F7106" s="77" t="s">
        <v>782</v>
      </c>
      <c r="G7106" s="77" t="s">
        <v>14972</v>
      </c>
      <c r="I7106"/>
      <c r="L7106" s="83"/>
    </row>
    <row r="7107" spans="1:12" x14ac:dyDescent="0.3">
      <c r="A7107" s="77" t="s">
        <v>14974</v>
      </c>
      <c r="B7107" s="77" t="s">
        <v>14975</v>
      </c>
      <c r="C7107" s="77" t="s">
        <v>830</v>
      </c>
      <c r="D7107" s="79"/>
      <c r="F7107" s="77" t="s">
        <v>830</v>
      </c>
      <c r="G7107" s="77" t="s">
        <v>14974</v>
      </c>
      <c r="I7107"/>
      <c r="L7107" s="83"/>
    </row>
    <row r="7108" spans="1:12" x14ac:dyDescent="0.3">
      <c r="A7108" s="77" t="s">
        <v>14976</v>
      </c>
      <c r="B7108" s="77" t="s">
        <v>14977</v>
      </c>
      <c r="C7108" s="77" t="s">
        <v>833</v>
      </c>
      <c r="D7108" s="79"/>
      <c r="F7108" s="77" t="s">
        <v>833</v>
      </c>
      <c r="G7108" s="77" t="s">
        <v>14976</v>
      </c>
      <c r="I7108"/>
      <c r="L7108" s="83"/>
    </row>
    <row r="7109" spans="1:12" x14ac:dyDescent="0.3">
      <c r="A7109" s="77" t="s">
        <v>14978</v>
      </c>
      <c r="B7109" s="77" t="s">
        <v>14979</v>
      </c>
      <c r="C7109" s="77" t="s">
        <v>885</v>
      </c>
      <c r="D7109" s="79"/>
      <c r="F7109" s="77" t="s">
        <v>885</v>
      </c>
      <c r="G7109" s="77" t="s">
        <v>14978</v>
      </c>
      <c r="I7109"/>
      <c r="L7109" s="83"/>
    </row>
    <row r="7110" spans="1:12" x14ac:dyDescent="0.3">
      <c r="A7110" s="77" t="s">
        <v>14980</v>
      </c>
      <c r="B7110" s="77" t="s">
        <v>14981</v>
      </c>
      <c r="C7110" s="77" t="s">
        <v>699</v>
      </c>
      <c r="D7110" s="79"/>
      <c r="F7110" s="77" t="s">
        <v>699</v>
      </c>
      <c r="G7110" s="77" t="s">
        <v>14980</v>
      </c>
      <c r="I7110"/>
      <c r="L7110" s="83"/>
    </row>
    <row r="7111" spans="1:12" x14ac:dyDescent="0.3">
      <c r="A7111" s="77" t="s">
        <v>14982</v>
      </c>
      <c r="B7111" s="77" t="s">
        <v>14983</v>
      </c>
      <c r="C7111" s="77" t="s">
        <v>671</v>
      </c>
      <c r="D7111" s="79"/>
      <c r="F7111" s="77" t="s">
        <v>671</v>
      </c>
      <c r="G7111" s="77" t="s">
        <v>14982</v>
      </c>
      <c r="I7111"/>
      <c r="L7111" s="83"/>
    </row>
    <row r="7112" spans="1:12" x14ac:dyDescent="0.3">
      <c r="A7112" s="77" t="s">
        <v>14984</v>
      </c>
      <c r="B7112" s="77" t="s">
        <v>14985</v>
      </c>
      <c r="C7112" s="77" t="s">
        <v>719</v>
      </c>
      <c r="D7112" s="79"/>
      <c r="F7112" s="77" t="s">
        <v>719</v>
      </c>
      <c r="G7112" s="77" t="s">
        <v>14984</v>
      </c>
      <c r="I7112"/>
      <c r="L7112" s="83"/>
    </row>
    <row r="7113" spans="1:12" x14ac:dyDescent="0.3">
      <c r="A7113" s="77" t="s">
        <v>14986</v>
      </c>
      <c r="B7113" s="77" t="s">
        <v>14987</v>
      </c>
      <c r="C7113" s="77" t="s">
        <v>707</v>
      </c>
      <c r="D7113" s="79"/>
      <c r="F7113" s="77" t="s">
        <v>707</v>
      </c>
      <c r="G7113" s="77" t="s">
        <v>14986</v>
      </c>
      <c r="I7113"/>
      <c r="L7113" s="83"/>
    </row>
    <row r="7114" spans="1:12" x14ac:dyDescent="0.3">
      <c r="A7114" s="77" t="s">
        <v>14988</v>
      </c>
      <c r="B7114" s="77" t="s">
        <v>14989</v>
      </c>
      <c r="C7114" s="77" t="s">
        <v>707</v>
      </c>
      <c r="D7114" s="79"/>
      <c r="F7114" s="77" t="s">
        <v>707</v>
      </c>
      <c r="G7114" s="77" t="s">
        <v>14988</v>
      </c>
      <c r="I7114"/>
      <c r="L7114" s="83"/>
    </row>
    <row r="7115" spans="1:12" x14ac:dyDescent="0.3">
      <c r="A7115" s="77" t="s">
        <v>14990</v>
      </c>
      <c r="B7115" s="77" t="s">
        <v>14991</v>
      </c>
      <c r="C7115" s="77" t="s">
        <v>670</v>
      </c>
      <c r="D7115" s="79"/>
      <c r="F7115" s="77" t="s">
        <v>670</v>
      </c>
      <c r="G7115" s="77" t="s">
        <v>14990</v>
      </c>
      <c r="I7115"/>
      <c r="L7115" s="83"/>
    </row>
    <row r="7116" spans="1:12" x14ac:dyDescent="0.3">
      <c r="A7116" s="77" t="s">
        <v>14992</v>
      </c>
      <c r="B7116" s="77" t="s">
        <v>14993</v>
      </c>
      <c r="C7116" s="77" t="s">
        <v>714</v>
      </c>
      <c r="D7116" s="79"/>
      <c r="F7116" s="77" t="s">
        <v>714</v>
      </c>
      <c r="G7116" s="77" t="s">
        <v>14992</v>
      </c>
      <c r="I7116"/>
      <c r="L7116" s="83"/>
    </row>
    <row r="7117" spans="1:12" x14ac:dyDescent="0.3">
      <c r="A7117" s="77" t="s">
        <v>14994</v>
      </c>
      <c r="B7117" s="77" t="s">
        <v>14995</v>
      </c>
      <c r="C7117" s="77" t="s">
        <v>694</v>
      </c>
      <c r="D7117" s="79"/>
      <c r="F7117" s="77" t="s">
        <v>694</v>
      </c>
      <c r="G7117" s="77" t="s">
        <v>14994</v>
      </c>
      <c r="I7117"/>
      <c r="L7117" s="83"/>
    </row>
    <row r="7118" spans="1:12" x14ac:dyDescent="0.3">
      <c r="A7118" s="77" t="s">
        <v>14996</v>
      </c>
      <c r="B7118" s="77" t="s">
        <v>14997</v>
      </c>
      <c r="C7118" s="77" t="s">
        <v>736</v>
      </c>
      <c r="D7118" s="79"/>
      <c r="F7118" s="77" t="s">
        <v>736</v>
      </c>
      <c r="G7118" s="77" t="s">
        <v>14996</v>
      </c>
      <c r="I7118"/>
      <c r="L7118" s="83"/>
    </row>
    <row r="7119" spans="1:12" x14ac:dyDescent="0.3">
      <c r="A7119" s="77" t="s">
        <v>14998</v>
      </c>
      <c r="B7119" s="77" t="s">
        <v>14999</v>
      </c>
      <c r="C7119" s="77" t="s">
        <v>836</v>
      </c>
      <c r="D7119" s="79"/>
      <c r="F7119" s="77" t="s">
        <v>836</v>
      </c>
      <c r="G7119" s="77" t="s">
        <v>14998</v>
      </c>
      <c r="I7119"/>
      <c r="L7119" s="83"/>
    </row>
    <row r="7120" spans="1:12" x14ac:dyDescent="0.3">
      <c r="A7120" s="77" t="s">
        <v>15000</v>
      </c>
      <c r="B7120" s="77" t="s">
        <v>15001</v>
      </c>
      <c r="C7120" s="77" t="s">
        <v>714</v>
      </c>
      <c r="D7120" s="79"/>
      <c r="F7120" s="77" t="s">
        <v>714</v>
      </c>
      <c r="G7120" s="77" t="s">
        <v>15000</v>
      </c>
      <c r="I7120"/>
      <c r="L7120" s="83"/>
    </row>
    <row r="7121" spans="1:12" x14ac:dyDescent="0.3">
      <c r="A7121" s="77" t="s">
        <v>15002</v>
      </c>
      <c r="B7121" s="77" t="s">
        <v>15003</v>
      </c>
      <c r="C7121" s="77" t="s">
        <v>714</v>
      </c>
      <c r="D7121" s="79"/>
      <c r="F7121" s="77" t="s">
        <v>714</v>
      </c>
      <c r="G7121" s="77" t="s">
        <v>15002</v>
      </c>
      <c r="I7121"/>
      <c r="L7121" s="83"/>
    </row>
    <row r="7122" spans="1:12" x14ac:dyDescent="0.3">
      <c r="A7122" s="77" t="s">
        <v>15004</v>
      </c>
      <c r="B7122" s="77" t="s">
        <v>15005</v>
      </c>
      <c r="C7122" s="77" t="s">
        <v>749</v>
      </c>
      <c r="D7122" s="79"/>
      <c r="F7122" s="77" t="s">
        <v>749</v>
      </c>
      <c r="G7122" s="77" t="s">
        <v>15004</v>
      </c>
      <c r="I7122"/>
      <c r="L7122" s="83"/>
    </row>
    <row r="7123" spans="1:12" x14ac:dyDescent="0.3">
      <c r="A7123" s="77" t="s">
        <v>15006</v>
      </c>
      <c r="B7123" s="77" t="s">
        <v>15007</v>
      </c>
      <c r="C7123" s="77" t="s">
        <v>893</v>
      </c>
      <c r="D7123" s="79"/>
      <c r="F7123" s="77" t="s">
        <v>893</v>
      </c>
      <c r="G7123" s="77" t="s">
        <v>15006</v>
      </c>
      <c r="I7123"/>
      <c r="L7123" s="83"/>
    </row>
    <row r="7124" spans="1:12" x14ac:dyDescent="0.3">
      <c r="A7124" s="77" t="s">
        <v>15008</v>
      </c>
      <c r="B7124" s="77" t="s">
        <v>15009</v>
      </c>
      <c r="C7124" s="77" t="s">
        <v>836</v>
      </c>
      <c r="D7124" s="79"/>
      <c r="F7124" s="77" t="s">
        <v>836</v>
      </c>
      <c r="G7124" s="77" t="s">
        <v>15008</v>
      </c>
      <c r="I7124"/>
      <c r="L7124" s="83"/>
    </row>
    <row r="7125" spans="1:12" x14ac:dyDescent="0.3">
      <c r="A7125" s="77" t="s">
        <v>15010</v>
      </c>
      <c r="B7125" s="77" t="s">
        <v>15011</v>
      </c>
      <c r="C7125" s="77" t="s">
        <v>758</v>
      </c>
      <c r="D7125" s="79"/>
      <c r="F7125" s="77" t="s">
        <v>758</v>
      </c>
      <c r="G7125" s="77" t="s">
        <v>15010</v>
      </c>
      <c r="I7125"/>
      <c r="L7125" s="83"/>
    </row>
    <row r="7126" spans="1:12" x14ac:dyDescent="0.3">
      <c r="A7126" s="77" t="s">
        <v>15012</v>
      </c>
      <c r="B7126" s="77" t="s">
        <v>15013</v>
      </c>
      <c r="C7126" s="77" t="s">
        <v>919</v>
      </c>
      <c r="D7126" s="79"/>
      <c r="F7126" s="77" t="s">
        <v>919</v>
      </c>
      <c r="G7126" s="77" t="s">
        <v>15012</v>
      </c>
      <c r="I7126"/>
      <c r="L7126" s="83"/>
    </row>
    <row r="7127" spans="1:12" x14ac:dyDescent="0.3">
      <c r="A7127" s="77" t="s">
        <v>15014</v>
      </c>
      <c r="B7127" s="77" t="s">
        <v>15015</v>
      </c>
      <c r="C7127" s="77" t="s">
        <v>919</v>
      </c>
      <c r="D7127" s="79"/>
      <c r="F7127" s="77" t="s">
        <v>919</v>
      </c>
      <c r="G7127" s="77" t="s">
        <v>15014</v>
      </c>
      <c r="I7127"/>
      <c r="L7127" s="83"/>
    </row>
    <row r="7128" spans="1:12" x14ac:dyDescent="0.3">
      <c r="A7128" s="77" t="s">
        <v>15016</v>
      </c>
      <c r="B7128" s="77" t="s">
        <v>15017</v>
      </c>
      <c r="C7128" s="77" t="s">
        <v>707</v>
      </c>
      <c r="D7128" s="79"/>
      <c r="F7128" s="77" t="s">
        <v>707</v>
      </c>
      <c r="G7128" s="77" t="s">
        <v>15016</v>
      </c>
      <c r="I7128"/>
      <c r="L7128" s="83"/>
    </row>
    <row r="7129" spans="1:12" x14ac:dyDescent="0.3">
      <c r="A7129" s="77" t="s">
        <v>15018</v>
      </c>
      <c r="B7129" s="77" t="s">
        <v>15019</v>
      </c>
      <c r="C7129" s="77" t="s">
        <v>729</v>
      </c>
      <c r="D7129" s="79"/>
      <c r="F7129" s="77" t="s">
        <v>729</v>
      </c>
      <c r="G7129" s="77" t="s">
        <v>15018</v>
      </c>
      <c r="I7129"/>
      <c r="L7129" s="83"/>
    </row>
    <row r="7130" spans="1:12" x14ac:dyDescent="0.3">
      <c r="A7130" s="77" t="s">
        <v>15020</v>
      </c>
      <c r="B7130" s="77" t="s">
        <v>15021</v>
      </c>
      <c r="C7130" s="77" t="s">
        <v>817</v>
      </c>
      <c r="D7130" s="79"/>
      <c r="F7130" s="77" t="s">
        <v>817</v>
      </c>
      <c r="G7130" s="77" t="s">
        <v>15020</v>
      </c>
      <c r="I7130"/>
      <c r="L7130" s="83"/>
    </row>
    <row r="7131" spans="1:12" x14ac:dyDescent="0.3">
      <c r="A7131" s="77" t="s">
        <v>15022</v>
      </c>
      <c r="B7131" s="77" t="s">
        <v>15023</v>
      </c>
      <c r="C7131" s="77" t="s">
        <v>711</v>
      </c>
      <c r="D7131" s="79"/>
      <c r="F7131" s="77" t="s">
        <v>711</v>
      </c>
      <c r="G7131" s="77" t="s">
        <v>15022</v>
      </c>
      <c r="I7131"/>
      <c r="L7131" s="83"/>
    </row>
    <row r="7132" spans="1:12" x14ac:dyDescent="0.3">
      <c r="A7132" s="77" t="s">
        <v>15024</v>
      </c>
      <c r="B7132" s="77" t="s">
        <v>15025</v>
      </c>
      <c r="C7132" s="77" t="s">
        <v>757</v>
      </c>
      <c r="D7132" s="79"/>
      <c r="F7132" s="77" t="s">
        <v>757</v>
      </c>
      <c r="G7132" s="77" t="s">
        <v>15024</v>
      </c>
      <c r="I7132"/>
      <c r="L7132" s="83"/>
    </row>
    <row r="7133" spans="1:12" x14ac:dyDescent="0.3">
      <c r="A7133" s="77" t="s">
        <v>15026</v>
      </c>
      <c r="B7133" s="77" t="s">
        <v>15027</v>
      </c>
      <c r="C7133" s="77" t="s">
        <v>940</v>
      </c>
      <c r="D7133" s="79"/>
      <c r="F7133" s="77" t="s">
        <v>940</v>
      </c>
      <c r="G7133" s="77" t="s">
        <v>15026</v>
      </c>
      <c r="I7133"/>
      <c r="L7133" s="83"/>
    </row>
    <row r="7134" spans="1:12" x14ac:dyDescent="0.3">
      <c r="A7134" s="77" t="s">
        <v>15028</v>
      </c>
      <c r="B7134" s="77" t="s">
        <v>15029</v>
      </c>
      <c r="C7134" s="77" t="s">
        <v>885</v>
      </c>
      <c r="D7134" s="79"/>
      <c r="F7134" s="77" t="s">
        <v>885</v>
      </c>
      <c r="G7134" s="77" t="s">
        <v>15028</v>
      </c>
      <c r="I7134"/>
      <c r="L7134" s="83"/>
    </row>
    <row r="7135" spans="1:12" x14ac:dyDescent="0.3">
      <c r="A7135" s="77" t="s">
        <v>15030</v>
      </c>
      <c r="B7135" s="77" t="s">
        <v>15031</v>
      </c>
      <c r="C7135" s="77" t="s">
        <v>801</v>
      </c>
      <c r="D7135" s="79"/>
      <c r="F7135" s="77" t="s">
        <v>801</v>
      </c>
      <c r="G7135" s="77" t="s">
        <v>15030</v>
      </c>
      <c r="I7135"/>
      <c r="L7135" s="83"/>
    </row>
    <row r="7136" spans="1:12" x14ac:dyDescent="0.3">
      <c r="A7136" s="77" t="s">
        <v>15032</v>
      </c>
      <c r="B7136" s="77" t="s">
        <v>15033</v>
      </c>
      <c r="C7136" s="77" t="s">
        <v>767</v>
      </c>
      <c r="D7136" s="79"/>
      <c r="F7136" s="77" t="s">
        <v>767</v>
      </c>
      <c r="G7136" s="77" t="s">
        <v>15032</v>
      </c>
      <c r="I7136"/>
      <c r="L7136" s="83"/>
    </row>
    <row r="7137" spans="1:12" x14ac:dyDescent="0.3">
      <c r="A7137" s="77" t="s">
        <v>15034</v>
      </c>
      <c r="B7137" s="77" t="s">
        <v>15035</v>
      </c>
      <c r="C7137" s="77" t="s">
        <v>699</v>
      </c>
      <c r="D7137" s="79"/>
      <c r="F7137" s="77" t="s">
        <v>699</v>
      </c>
      <c r="G7137" s="77" t="s">
        <v>15034</v>
      </c>
      <c r="I7137"/>
      <c r="L7137" s="83"/>
    </row>
    <row r="7138" spans="1:12" x14ac:dyDescent="0.3">
      <c r="A7138" s="77" t="s">
        <v>15036</v>
      </c>
      <c r="B7138" s="77" t="s">
        <v>15037</v>
      </c>
      <c r="C7138" s="77" t="s">
        <v>885</v>
      </c>
      <c r="D7138" s="79"/>
      <c r="F7138" s="77" t="s">
        <v>885</v>
      </c>
      <c r="G7138" s="77" t="s">
        <v>15036</v>
      </c>
      <c r="I7138"/>
      <c r="L7138" s="83"/>
    </row>
    <row r="7139" spans="1:12" x14ac:dyDescent="0.3">
      <c r="A7139" s="77" t="s">
        <v>15038</v>
      </c>
      <c r="B7139" s="77" t="s">
        <v>15039</v>
      </c>
      <c r="C7139" s="77" t="s">
        <v>711</v>
      </c>
      <c r="D7139" s="79"/>
      <c r="F7139" s="77" t="s">
        <v>711</v>
      </c>
      <c r="G7139" s="77" t="s">
        <v>15038</v>
      </c>
      <c r="I7139"/>
      <c r="L7139" s="83"/>
    </row>
    <row r="7140" spans="1:12" x14ac:dyDescent="0.3">
      <c r="A7140" s="77" t="s">
        <v>15040</v>
      </c>
      <c r="B7140" s="77" t="s">
        <v>15041</v>
      </c>
      <c r="C7140" s="77" t="s">
        <v>670</v>
      </c>
      <c r="D7140" s="79"/>
      <c r="F7140" s="77" t="s">
        <v>670</v>
      </c>
      <c r="G7140" s="77" t="s">
        <v>15040</v>
      </c>
      <c r="I7140"/>
      <c r="L7140" s="83"/>
    </row>
    <row r="7141" spans="1:12" x14ac:dyDescent="0.3">
      <c r="A7141" s="77" t="s">
        <v>15042</v>
      </c>
      <c r="B7141" s="77" t="s">
        <v>15043</v>
      </c>
      <c r="C7141" s="77" t="s">
        <v>758</v>
      </c>
      <c r="D7141" s="79"/>
      <c r="F7141" s="77" t="s">
        <v>758</v>
      </c>
      <c r="G7141" s="77" t="s">
        <v>15042</v>
      </c>
      <c r="I7141"/>
      <c r="L7141" s="83"/>
    </row>
    <row r="7142" spans="1:12" x14ac:dyDescent="0.3">
      <c r="A7142" s="77" t="s">
        <v>15044</v>
      </c>
      <c r="B7142" s="77" t="s">
        <v>15045</v>
      </c>
      <c r="C7142" s="77" t="s">
        <v>836</v>
      </c>
      <c r="D7142" s="79"/>
      <c r="F7142" s="77" t="s">
        <v>836</v>
      </c>
      <c r="G7142" s="77" t="s">
        <v>15044</v>
      </c>
      <c r="I7142"/>
      <c r="L7142" s="83"/>
    </row>
    <row r="7143" spans="1:12" x14ac:dyDescent="0.3">
      <c r="A7143" s="77" t="s">
        <v>15046</v>
      </c>
      <c r="B7143" s="77" t="s">
        <v>15047</v>
      </c>
      <c r="C7143" s="77" t="s">
        <v>853</v>
      </c>
      <c r="D7143" s="79"/>
      <c r="F7143" s="77" t="s">
        <v>853</v>
      </c>
      <c r="G7143" s="77" t="s">
        <v>15046</v>
      </c>
      <c r="I7143"/>
      <c r="L7143" s="83"/>
    </row>
    <row r="7144" spans="1:12" x14ac:dyDescent="0.3">
      <c r="A7144" s="77" t="s">
        <v>15048</v>
      </c>
      <c r="B7144" s="77" t="s">
        <v>15049</v>
      </c>
      <c r="C7144" s="77" t="s">
        <v>794</v>
      </c>
      <c r="D7144" s="79"/>
      <c r="F7144" s="77" t="s">
        <v>794</v>
      </c>
      <c r="G7144" s="77" t="s">
        <v>15048</v>
      </c>
      <c r="I7144"/>
      <c r="L7144" s="83"/>
    </row>
    <row r="7145" spans="1:12" x14ac:dyDescent="0.3">
      <c r="A7145" s="77" t="s">
        <v>15050</v>
      </c>
      <c r="B7145" s="77" t="s">
        <v>15051</v>
      </c>
      <c r="C7145" s="77" t="s">
        <v>767</v>
      </c>
      <c r="D7145" s="79"/>
      <c r="F7145" s="77" t="s">
        <v>767</v>
      </c>
      <c r="G7145" s="77" t="s">
        <v>15050</v>
      </c>
      <c r="I7145"/>
      <c r="L7145" s="83"/>
    </row>
    <row r="7146" spans="1:12" x14ac:dyDescent="0.3">
      <c r="A7146" s="77" t="s">
        <v>15052</v>
      </c>
      <c r="B7146" s="77" t="s">
        <v>15053</v>
      </c>
      <c r="C7146" s="77" t="s">
        <v>767</v>
      </c>
      <c r="D7146" s="79"/>
      <c r="F7146" s="77" t="s">
        <v>767</v>
      </c>
      <c r="G7146" s="77" t="s">
        <v>15052</v>
      </c>
      <c r="I7146"/>
      <c r="L7146" s="83"/>
    </row>
    <row r="7147" spans="1:12" x14ac:dyDescent="0.3">
      <c r="A7147" s="77" t="s">
        <v>15054</v>
      </c>
      <c r="B7147" s="77" t="s">
        <v>15055</v>
      </c>
      <c r="C7147" s="77" t="s">
        <v>840</v>
      </c>
      <c r="D7147" s="79"/>
      <c r="F7147" s="77" t="s">
        <v>840</v>
      </c>
      <c r="G7147" s="77" t="s">
        <v>15054</v>
      </c>
      <c r="I7147"/>
      <c r="L7147" s="83"/>
    </row>
    <row r="7148" spans="1:12" x14ac:dyDescent="0.3">
      <c r="A7148" s="77" t="s">
        <v>15056</v>
      </c>
      <c r="B7148" s="77" t="s">
        <v>15057</v>
      </c>
      <c r="C7148" s="77" t="s">
        <v>674</v>
      </c>
      <c r="D7148" s="79"/>
      <c r="F7148" s="77" t="s">
        <v>674</v>
      </c>
      <c r="G7148" s="77" t="s">
        <v>15056</v>
      </c>
      <c r="I7148"/>
      <c r="L7148" s="83"/>
    </row>
    <row r="7149" spans="1:12" x14ac:dyDescent="0.3">
      <c r="A7149" s="77" t="s">
        <v>15058</v>
      </c>
      <c r="B7149" s="77" t="s">
        <v>15059</v>
      </c>
      <c r="C7149" s="77" t="s">
        <v>850</v>
      </c>
      <c r="D7149" s="79"/>
      <c r="F7149" s="77" t="s">
        <v>850</v>
      </c>
      <c r="G7149" s="77" t="s">
        <v>15058</v>
      </c>
      <c r="I7149"/>
      <c r="L7149" s="83"/>
    </row>
    <row r="7150" spans="1:12" x14ac:dyDescent="0.3">
      <c r="A7150" s="77" t="s">
        <v>15060</v>
      </c>
      <c r="B7150" s="77" t="s">
        <v>15061</v>
      </c>
      <c r="C7150" s="77" t="s">
        <v>707</v>
      </c>
      <c r="D7150" s="79"/>
      <c r="F7150" s="77" t="s">
        <v>707</v>
      </c>
      <c r="G7150" s="77" t="s">
        <v>15060</v>
      </c>
      <c r="I7150"/>
      <c r="L7150" s="83"/>
    </row>
    <row r="7151" spans="1:12" x14ac:dyDescent="0.3">
      <c r="A7151" s="77" t="s">
        <v>15062</v>
      </c>
      <c r="B7151" s="77" t="s">
        <v>15063</v>
      </c>
      <c r="C7151" s="77" t="s">
        <v>674</v>
      </c>
      <c r="D7151" s="79"/>
      <c r="F7151" s="77" t="s">
        <v>674</v>
      </c>
      <c r="G7151" s="77" t="s">
        <v>15062</v>
      </c>
      <c r="I7151"/>
      <c r="L7151" s="83"/>
    </row>
    <row r="7152" spans="1:12" x14ac:dyDescent="0.3">
      <c r="A7152" s="77" t="s">
        <v>15064</v>
      </c>
      <c r="B7152" s="77" t="s">
        <v>15065</v>
      </c>
      <c r="C7152" s="77" t="s">
        <v>682</v>
      </c>
      <c r="D7152" s="79"/>
      <c r="F7152" s="77" t="s">
        <v>682</v>
      </c>
      <c r="G7152" s="77" t="s">
        <v>15064</v>
      </c>
      <c r="I7152"/>
      <c r="L7152" s="83"/>
    </row>
    <row r="7153" spans="1:12" x14ac:dyDescent="0.3">
      <c r="A7153" s="77" t="s">
        <v>15066</v>
      </c>
      <c r="B7153" s="77" t="s">
        <v>15067</v>
      </c>
      <c r="C7153" s="77" t="s">
        <v>736</v>
      </c>
      <c r="D7153" s="79"/>
      <c r="F7153" s="77" t="s">
        <v>736</v>
      </c>
      <c r="G7153" s="77" t="s">
        <v>15066</v>
      </c>
      <c r="I7153"/>
      <c r="L7153" s="83"/>
    </row>
    <row r="7154" spans="1:12" x14ac:dyDescent="0.3">
      <c r="A7154" s="77" t="s">
        <v>15068</v>
      </c>
      <c r="B7154" s="77" t="s">
        <v>15069</v>
      </c>
      <c r="C7154" s="77" t="s">
        <v>856</v>
      </c>
      <c r="D7154" s="79"/>
      <c r="F7154" s="77" t="s">
        <v>856</v>
      </c>
      <c r="G7154" s="77" t="s">
        <v>15068</v>
      </c>
      <c r="I7154"/>
      <c r="L7154" s="83"/>
    </row>
    <row r="7155" spans="1:12" x14ac:dyDescent="0.3">
      <c r="A7155" s="77" t="s">
        <v>15070</v>
      </c>
      <c r="B7155" s="77" t="s">
        <v>15071</v>
      </c>
      <c r="C7155" s="77" t="s">
        <v>926</v>
      </c>
      <c r="D7155" s="79"/>
      <c r="F7155" s="77" t="s">
        <v>926</v>
      </c>
      <c r="G7155" s="77" t="s">
        <v>15070</v>
      </c>
      <c r="I7155"/>
      <c r="L7155" s="83"/>
    </row>
    <row r="7156" spans="1:12" x14ac:dyDescent="0.3">
      <c r="A7156" s="77" t="s">
        <v>15072</v>
      </c>
      <c r="B7156" s="77" t="s">
        <v>15073</v>
      </c>
      <c r="C7156" s="77" t="s">
        <v>758</v>
      </c>
      <c r="D7156" s="79"/>
      <c r="F7156" s="77" t="s">
        <v>758</v>
      </c>
      <c r="G7156" s="77" t="s">
        <v>15072</v>
      </c>
      <c r="I7156"/>
      <c r="L7156" s="83"/>
    </row>
    <row r="7157" spans="1:12" x14ac:dyDescent="0.3">
      <c r="A7157" s="77" t="s">
        <v>15074</v>
      </c>
      <c r="B7157" s="77" t="s">
        <v>15075</v>
      </c>
      <c r="C7157" s="77" t="s">
        <v>715</v>
      </c>
      <c r="D7157" s="79"/>
      <c r="F7157" s="77" t="s">
        <v>715</v>
      </c>
      <c r="G7157" s="77" t="s">
        <v>15074</v>
      </c>
      <c r="I7157"/>
      <c r="L7157" s="83"/>
    </row>
    <row r="7158" spans="1:12" x14ac:dyDescent="0.3">
      <c r="A7158" s="77" t="s">
        <v>15076</v>
      </c>
      <c r="B7158" s="77" t="s">
        <v>15077</v>
      </c>
      <c r="C7158" s="77" t="s">
        <v>908</v>
      </c>
      <c r="D7158" s="79"/>
      <c r="F7158" s="77" t="s">
        <v>908</v>
      </c>
      <c r="G7158" s="77" t="s">
        <v>15076</v>
      </c>
      <c r="I7158"/>
      <c r="L7158" s="83"/>
    </row>
    <row r="7159" spans="1:12" x14ac:dyDescent="0.3">
      <c r="A7159" s="77" t="s">
        <v>15078</v>
      </c>
      <c r="B7159" s="77" t="s">
        <v>15079</v>
      </c>
      <c r="C7159" s="77" t="s">
        <v>711</v>
      </c>
      <c r="D7159" s="79"/>
      <c r="F7159" s="77" t="s">
        <v>711</v>
      </c>
      <c r="G7159" s="77" t="s">
        <v>15078</v>
      </c>
      <c r="I7159"/>
      <c r="L7159" s="83"/>
    </row>
    <row r="7160" spans="1:12" x14ac:dyDescent="0.3">
      <c r="A7160" s="77" t="s">
        <v>15080</v>
      </c>
      <c r="B7160" s="77" t="s">
        <v>15081</v>
      </c>
      <c r="C7160" s="77" t="s">
        <v>707</v>
      </c>
      <c r="D7160" s="79"/>
      <c r="F7160" s="77" t="s">
        <v>707</v>
      </c>
      <c r="G7160" s="77" t="s">
        <v>15080</v>
      </c>
      <c r="I7160"/>
      <c r="L7160" s="83"/>
    </row>
    <row r="7161" spans="1:12" x14ac:dyDescent="0.3">
      <c r="A7161" s="77" t="s">
        <v>15082</v>
      </c>
      <c r="B7161" s="77" t="s">
        <v>15083</v>
      </c>
      <c r="C7161" s="77" t="s">
        <v>940</v>
      </c>
      <c r="D7161" s="79"/>
      <c r="F7161" s="77" t="s">
        <v>940</v>
      </c>
      <c r="G7161" s="77" t="s">
        <v>15082</v>
      </c>
      <c r="I7161"/>
      <c r="L7161" s="83"/>
    </row>
    <row r="7162" spans="1:12" x14ac:dyDescent="0.3">
      <c r="A7162" s="77" t="s">
        <v>15084</v>
      </c>
      <c r="B7162" s="77" t="s">
        <v>15085</v>
      </c>
      <c r="C7162" s="77" t="s">
        <v>767</v>
      </c>
      <c r="D7162" s="79"/>
      <c r="F7162" s="77" t="s">
        <v>767</v>
      </c>
      <c r="G7162" s="77" t="s">
        <v>15084</v>
      </c>
      <c r="I7162"/>
      <c r="L7162" s="83"/>
    </row>
    <row r="7163" spans="1:12" x14ac:dyDescent="0.3">
      <c r="A7163" s="77" t="s">
        <v>15086</v>
      </c>
      <c r="B7163" s="77" t="s">
        <v>15087</v>
      </c>
      <c r="C7163" s="77" t="s">
        <v>707</v>
      </c>
      <c r="D7163" s="79"/>
      <c r="F7163" s="77" t="s">
        <v>707</v>
      </c>
      <c r="G7163" s="77" t="s">
        <v>15086</v>
      </c>
      <c r="I7163"/>
      <c r="L7163" s="83"/>
    </row>
    <row r="7164" spans="1:12" x14ac:dyDescent="0.3">
      <c r="A7164" s="77" t="s">
        <v>15088</v>
      </c>
      <c r="B7164" s="77" t="s">
        <v>15089</v>
      </c>
      <c r="C7164" s="77" t="s">
        <v>767</v>
      </c>
      <c r="D7164" s="79"/>
      <c r="F7164" s="77" t="s">
        <v>767</v>
      </c>
      <c r="G7164" s="77" t="s">
        <v>15088</v>
      </c>
      <c r="I7164"/>
      <c r="L7164" s="83"/>
    </row>
    <row r="7165" spans="1:12" x14ac:dyDescent="0.3">
      <c r="A7165" s="77" t="s">
        <v>15090</v>
      </c>
      <c r="B7165" s="77" t="s">
        <v>15091</v>
      </c>
      <c r="C7165" s="77" t="s">
        <v>767</v>
      </c>
      <c r="D7165" s="79"/>
      <c r="F7165" s="77" t="s">
        <v>767</v>
      </c>
      <c r="G7165" s="77" t="s">
        <v>15090</v>
      </c>
      <c r="I7165"/>
      <c r="L7165" s="83"/>
    </row>
    <row r="7166" spans="1:12" x14ac:dyDescent="0.3">
      <c r="A7166" s="77" t="s">
        <v>15092</v>
      </c>
      <c r="B7166" s="77" t="s">
        <v>15093</v>
      </c>
      <c r="C7166" s="77" t="s">
        <v>715</v>
      </c>
      <c r="D7166" s="79"/>
      <c r="F7166" s="77" t="s">
        <v>715</v>
      </c>
      <c r="G7166" s="77" t="s">
        <v>15092</v>
      </c>
      <c r="I7166"/>
      <c r="L7166" s="83"/>
    </row>
    <row r="7167" spans="1:12" x14ac:dyDescent="0.3">
      <c r="A7167" s="77" t="s">
        <v>15094</v>
      </c>
      <c r="B7167" s="77" t="s">
        <v>15095</v>
      </c>
      <c r="C7167" s="77" t="s">
        <v>678</v>
      </c>
      <c r="D7167" s="79"/>
      <c r="F7167" s="77" t="s">
        <v>678</v>
      </c>
      <c r="G7167" s="77" t="s">
        <v>15094</v>
      </c>
      <c r="I7167"/>
      <c r="L7167" s="83"/>
    </row>
    <row r="7168" spans="1:12" x14ac:dyDescent="0.3">
      <c r="A7168" s="77" t="s">
        <v>15096</v>
      </c>
      <c r="B7168" s="77" t="s">
        <v>15097</v>
      </c>
      <c r="C7168" s="77" t="s">
        <v>694</v>
      </c>
      <c r="D7168" s="79"/>
      <c r="F7168" s="77" t="s">
        <v>694</v>
      </c>
      <c r="G7168" s="77" t="s">
        <v>15096</v>
      </c>
      <c r="I7168"/>
      <c r="L7168" s="83"/>
    </row>
    <row r="7169" spans="1:12" x14ac:dyDescent="0.3">
      <c r="A7169" s="77" t="s">
        <v>15098</v>
      </c>
      <c r="B7169" s="77" t="s">
        <v>15099</v>
      </c>
      <c r="C7169" s="77" t="s">
        <v>908</v>
      </c>
      <c r="D7169" s="79"/>
      <c r="F7169" s="77" t="s">
        <v>908</v>
      </c>
      <c r="G7169" s="77" t="s">
        <v>15098</v>
      </c>
      <c r="I7169"/>
      <c r="L7169" s="83"/>
    </row>
    <row r="7170" spans="1:12" x14ac:dyDescent="0.3">
      <c r="A7170" s="77" t="s">
        <v>15100</v>
      </c>
      <c r="B7170" s="77" t="s">
        <v>15101</v>
      </c>
      <c r="C7170" s="77" t="s">
        <v>715</v>
      </c>
      <c r="D7170" s="79"/>
      <c r="F7170" s="77" t="s">
        <v>715</v>
      </c>
      <c r="G7170" s="77" t="s">
        <v>15100</v>
      </c>
      <c r="I7170"/>
      <c r="L7170" s="83"/>
    </row>
    <row r="7171" spans="1:12" x14ac:dyDescent="0.3">
      <c r="A7171" s="77" t="s">
        <v>15102</v>
      </c>
      <c r="B7171" s="77" t="s">
        <v>15103</v>
      </c>
      <c r="C7171" s="77" t="s">
        <v>850</v>
      </c>
      <c r="D7171" s="79"/>
      <c r="F7171" s="77" t="s">
        <v>850</v>
      </c>
      <c r="G7171" s="77" t="s">
        <v>15102</v>
      </c>
      <c r="I7171"/>
      <c r="L7171" s="83"/>
    </row>
    <row r="7172" spans="1:12" x14ac:dyDescent="0.3">
      <c r="A7172" s="77" t="s">
        <v>15104</v>
      </c>
      <c r="B7172" s="77" t="s">
        <v>15105</v>
      </c>
      <c r="C7172" s="77" t="s">
        <v>809</v>
      </c>
      <c r="D7172" s="79"/>
      <c r="F7172" s="77" t="s">
        <v>809</v>
      </c>
      <c r="G7172" s="77" t="s">
        <v>15104</v>
      </c>
      <c r="I7172"/>
      <c r="L7172" s="83"/>
    </row>
    <row r="7173" spans="1:12" x14ac:dyDescent="0.3">
      <c r="A7173" s="77" t="s">
        <v>15106</v>
      </c>
      <c r="B7173" s="77" t="s">
        <v>15107</v>
      </c>
      <c r="C7173" s="77" t="s">
        <v>767</v>
      </c>
      <c r="D7173" s="79"/>
      <c r="F7173" s="77" t="s">
        <v>767</v>
      </c>
      <c r="G7173" s="77" t="s">
        <v>15106</v>
      </c>
      <c r="I7173"/>
      <c r="L7173" s="83"/>
    </row>
    <row r="7174" spans="1:12" x14ac:dyDescent="0.3">
      <c r="A7174" s="77" t="s">
        <v>15108</v>
      </c>
      <c r="B7174" s="77" t="s">
        <v>15109</v>
      </c>
      <c r="C7174" s="77" t="s">
        <v>743</v>
      </c>
      <c r="D7174" s="79"/>
      <c r="F7174" s="77" t="s">
        <v>743</v>
      </c>
      <c r="G7174" s="77" t="s">
        <v>15108</v>
      </c>
      <c r="I7174"/>
      <c r="L7174" s="83"/>
    </row>
    <row r="7175" spans="1:12" x14ac:dyDescent="0.3">
      <c r="A7175" s="77" t="s">
        <v>15110</v>
      </c>
      <c r="B7175" s="77" t="s">
        <v>15111</v>
      </c>
      <c r="C7175" s="77" t="s">
        <v>868</v>
      </c>
      <c r="D7175" s="79"/>
      <c r="F7175" s="77" t="s">
        <v>868</v>
      </c>
      <c r="G7175" s="77" t="s">
        <v>15110</v>
      </c>
      <c r="I7175"/>
      <c r="L7175" s="83"/>
    </row>
    <row r="7176" spans="1:12" x14ac:dyDescent="0.3">
      <c r="A7176" s="77" t="s">
        <v>15112</v>
      </c>
      <c r="B7176" s="77" t="s">
        <v>15113</v>
      </c>
      <c r="C7176" s="77" t="s">
        <v>782</v>
      </c>
      <c r="D7176" s="79"/>
      <c r="F7176" s="77" t="s">
        <v>782</v>
      </c>
      <c r="G7176" s="77" t="s">
        <v>15112</v>
      </c>
      <c r="I7176"/>
      <c r="L7176" s="83"/>
    </row>
    <row r="7177" spans="1:12" x14ac:dyDescent="0.3">
      <c r="A7177" s="77" t="s">
        <v>15114</v>
      </c>
      <c r="B7177" s="77" t="s">
        <v>15115</v>
      </c>
      <c r="C7177" s="77" t="s">
        <v>873</v>
      </c>
      <c r="D7177" s="79"/>
      <c r="F7177" s="77" t="s">
        <v>873</v>
      </c>
      <c r="G7177" s="77" t="s">
        <v>15114</v>
      </c>
      <c r="I7177"/>
      <c r="L7177" s="83"/>
    </row>
    <row r="7178" spans="1:12" x14ac:dyDescent="0.3">
      <c r="A7178" s="77" t="s">
        <v>15116</v>
      </c>
      <c r="B7178" s="77" t="s">
        <v>15117</v>
      </c>
      <c r="C7178" s="77" t="s">
        <v>940</v>
      </c>
      <c r="D7178" s="79"/>
      <c r="F7178" s="77" t="s">
        <v>940</v>
      </c>
      <c r="G7178" s="77" t="s">
        <v>15116</v>
      </c>
      <c r="I7178"/>
      <c r="L7178" s="83"/>
    </row>
    <row r="7179" spans="1:12" x14ac:dyDescent="0.3">
      <c r="A7179" s="77" t="s">
        <v>15118</v>
      </c>
      <c r="B7179" s="77" t="s">
        <v>15119</v>
      </c>
      <c r="C7179" s="77" t="s">
        <v>770</v>
      </c>
      <c r="D7179" s="79"/>
      <c r="F7179" s="77" t="s">
        <v>770</v>
      </c>
      <c r="G7179" s="77" t="s">
        <v>15118</v>
      </c>
      <c r="I7179"/>
      <c r="L7179" s="83"/>
    </row>
    <row r="7180" spans="1:12" x14ac:dyDescent="0.3">
      <c r="A7180" s="77" t="s">
        <v>15120</v>
      </c>
      <c r="B7180" s="77" t="s">
        <v>15121</v>
      </c>
      <c r="C7180" s="77" t="s">
        <v>817</v>
      </c>
      <c r="D7180" s="79"/>
      <c r="F7180" s="77" t="s">
        <v>817</v>
      </c>
      <c r="G7180" s="77" t="s">
        <v>15120</v>
      </c>
      <c r="I7180"/>
      <c r="L7180" s="83"/>
    </row>
    <row r="7181" spans="1:12" x14ac:dyDescent="0.3">
      <c r="A7181" s="77" t="s">
        <v>15122</v>
      </c>
      <c r="B7181" s="77" t="s">
        <v>15123</v>
      </c>
      <c r="C7181" s="77" t="s">
        <v>699</v>
      </c>
      <c r="D7181" s="79"/>
      <c r="F7181" s="77" t="s">
        <v>699</v>
      </c>
      <c r="G7181" s="77" t="s">
        <v>15122</v>
      </c>
      <c r="I7181"/>
      <c r="L7181" s="83"/>
    </row>
    <row r="7182" spans="1:12" x14ac:dyDescent="0.3">
      <c r="A7182" s="77" t="s">
        <v>15124</v>
      </c>
      <c r="B7182" s="77" t="s">
        <v>15125</v>
      </c>
      <c r="C7182" s="77" t="s">
        <v>893</v>
      </c>
      <c r="D7182" s="79"/>
      <c r="F7182" s="77" t="s">
        <v>893</v>
      </c>
      <c r="G7182" s="77" t="s">
        <v>15124</v>
      </c>
      <c r="I7182"/>
      <c r="L7182" s="83"/>
    </row>
    <row r="7183" spans="1:12" x14ac:dyDescent="0.3">
      <c r="A7183" s="77" t="s">
        <v>15126</v>
      </c>
      <c r="B7183" s="77" t="s">
        <v>15127</v>
      </c>
      <c r="C7183" s="77" t="s">
        <v>761</v>
      </c>
      <c r="D7183" s="79"/>
      <c r="F7183" s="77" t="s">
        <v>761</v>
      </c>
      <c r="G7183" s="77" t="s">
        <v>15126</v>
      </c>
      <c r="I7183"/>
      <c r="L7183" s="83"/>
    </row>
    <row r="7184" spans="1:12" x14ac:dyDescent="0.3">
      <c r="A7184" s="77" t="s">
        <v>15128</v>
      </c>
      <c r="B7184" s="77" t="s">
        <v>15129</v>
      </c>
      <c r="C7184" s="77" t="s">
        <v>761</v>
      </c>
      <c r="D7184" s="79"/>
      <c r="F7184" s="77" t="s">
        <v>761</v>
      </c>
      <c r="G7184" s="77" t="s">
        <v>15128</v>
      </c>
      <c r="I7184"/>
      <c r="L7184" s="83"/>
    </row>
    <row r="7185" spans="1:12" x14ac:dyDescent="0.3">
      <c r="A7185" s="77" t="s">
        <v>15130</v>
      </c>
      <c r="B7185" s="77" t="s">
        <v>15131</v>
      </c>
      <c r="C7185" s="77" t="s">
        <v>761</v>
      </c>
      <c r="D7185" s="79"/>
      <c r="F7185" s="77" t="s">
        <v>761</v>
      </c>
      <c r="G7185" s="77" t="s">
        <v>15130</v>
      </c>
      <c r="I7185"/>
      <c r="L7185" s="83"/>
    </row>
    <row r="7186" spans="1:12" x14ac:dyDescent="0.3">
      <c r="A7186" s="77" t="s">
        <v>15132</v>
      </c>
      <c r="B7186" s="77" t="s">
        <v>15133</v>
      </c>
      <c r="C7186" s="77" t="s">
        <v>940</v>
      </c>
      <c r="D7186" s="79"/>
      <c r="F7186" s="77" t="s">
        <v>940</v>
      </c>
      <c r="G7186" s="77" t="s">
        <v>15132</v>
      </c>
      <c r="I7186"/>
      <c r="L7186" s="83"/>
    </row>
    <row r="7187" spans="1:12" x14ac:dyDescent="0.3">
      <c r="A7187" s="77" t="s">
        <v>15134</v>
      </c>
      <c r="B7187" s="77" t="s">
        <v>15135</v>
      </c>
      <c r="C7187" s="77" t="s">
        <v>671</v>
      </c>
      <c r="D7187" s="79"/>
      <c r="F7187" s="77" t="s">
        <v>671</v>
      </c>
      <c r="G7187" s="77" t="s">
        <v>15134</v>
      </c>
      <c r="I7187"/>
      <c r="L7187" s="83"/>
    </row>
    <row r="7188" spans="1:12" x14ac:dyDescent="0.3">
      <c r="A7188" s="77" t="s">
        <v>15136</v>
      </c>
      <c r="B7188" s="77" t="s">
        <v>15137</v>
      </c>
      <c r="C7188" s="77" t="s">
        <v>840</v>
      </c>
      <c r="D7188" s="79"/>
      <c r="F7188" s="77" t="s">
        <v>840</v>
      </c>
      <c r="G7188" s="77" t="s">
        <v>15136</v>
      </c>
      <c r="I7188"/>
      <c r="L7188" s="83"/>
    </row>
    <row r="7189" spans="1:12" x14ac:dyDescent="0.3">
      <c r="A7189" s="77" t="s">
        <v>15138</v>
      </c>
      <c r="B7189" s="77" t="s">
        <v>15139</v>
      </c>
      <c r="C7189" s="77" t="s">
        <v>833</v>
      </c>
      <c r="D7189" s="79"/>
      <c r="F7189" s="77" t="s">
        <v>833</v>
      </c>
      <c r="G7189" s="77" t="s">
        <v>15138</v>
      </c>
      <c r="I7189"/>
      <c r="L7189" s="83"/>
    </row>
    <row r="7190" spans="1:12" x14ac:dyDescent="0.3">
      <c r="A7190" s="77" t="s">
        <v>15140</v>
      </c>
      <c r="B7190" s="77" t="s">
        <v>15141</v>
      </c>
      <c r="C7190" s="77" t="s">
        <v>882</v>
      </c>
      <c r="D7190" s="79"/>
      <c r="F7190" s="77" t="s">
        <v>882</v>
      </c>
      <c r="G7190" s="77" t="s">
        <v>15140</v>
      </c>
      <c r="I7190"/>
      <c r="L7190" s="83"/>
    </row>
    <row r="7191" spans="1:12" x14ac:dyDescent="0.3">
      <c r="A7191" s="77" t="s">
        <v>15142</v>
      </c>
      <c r="B7191" s="77" t="s">
        <v>15143</v>
      </c>
      <c r="C7191" s="77" t="s">
        <v>767</v>
      </c>
      <c r="D7191" s="79"/>
      <c r="F7191" s="77" t="s">
        <v>767</v>
      </c>
      <c r="G7191" s="77" t="s">
        <v>15142</v>
      </c>
      <c r="I7191"/>
      <c r="L7191" s="83"/>
    </row>
    <row r="7192" spans="1:12" x14ac:dyDescent="0.3">
      <c r="A7192" s="77" t="s">
        <v>15144</v>
      </c>
      <c r="B7192" s="77" t="s">
        <v>15145</v>
      </c>
      <c r="C7192" s="77" t="s">
        <v>758</v>
      </c>
      <c r="D7192" s="79"/>
      <c r="F7192" s="77" t="s">
        <v>758</v>
      </c>
      <c r="G7192" s="77" t="s">
        <v>15144</v>
      </c>
      <c r="I7192"/>
      <c r="L7192" s="83"/>
    </row>
    <row r="7193" spans="1:12" x14ac:dyDescent="0.3">
      <c r="A7193" s="77" t="s">
        <v>15146</v>
      </c>
      <c r="B7193" s="77" t="s">
        <v>15147</v>
      </c>
      <c r="C7193" s="77" t="s">
        <v>703</v>
      </c>
      <c r="D7193" s="79"/>
      <c r="F7193" s="77" t="s">
        <v>703</v>
      </c>
      <c r="G7193" s="77" t="s">
        <v>15146</v>
      </c>
      <c r="I7193"/>
      <c r="L7193" s="83"/>
    </row>
    <row r="7194" spans="1:12" x14ac:dyDescent="0.3">
      <c r="A7194" s="77" t="s">
        <v>15148</v>
      </c>
      <c r="B7194" s="77" t="s">
        <v>15149</v>
      </c>
      <c r="C7194" s="77" t="s">
        <v>963</v>
      </c>
      <c r="D7194" s="79"/>
      <c r="F7194" s="77" t="s">
        <v>963</v>
      </c>
      <c r="G7194" s="77" t="s">
        <v>15148</v>
      </c>
      <c r="I7194"/>
      <c r="L7194" s="83"/>
    </row>
    <row r="7195" spans="1:12" x14ac:dyDescent="0.3">
      <c r="A7195" s="77" t="s">
        <v>15150</v>
      </c>
      <c r="B7195" s="77" t="s">
        <v>15151</v>
      </c>
      <c r="C7195" s="77" t="s">
        <v>758</v>
      </c>
      <c r="D7195" s="79"/>
      <c r="F7195" s="77" t="s">
        <v>758</v>
      </c>
      <c r="G7195" s="77" t="s">
        <v>15150</v>
      </c>
      <c r="I7195"/>
      <c r="L7195" s="83"/>
    </row>
    <row r="7196" spans="1:12" x14ac:dyDescent="0.3">
      <c r="A7196" s="77" t="s">
        <v>15152</v>
      </c>
      <c r="B7196" s="77" t="s">
        <v>15153</v>
      </c>
      <c r="C7196" s="77" t="s">
        <v>740</v>
      </c>
      <c r="D7196" s="79"/>
      <c r="F7196" s="77" t="s">
        <v>740</v>
      </c>
      <c r="G7196" s="77" t="s">
        <v>15152</v>
      </c>
      <c r="I7196"/>
      <c r="L7196" s="83"/>
    </row>
    <row r="7197" spans="1:12" x14ac:dyDescent="0.3">
      <c r="A7197" s="77" t="s">
        <v>15154</v>
      </c>
      <c r="B7197" s="77" t="s">
        <v>15155</v>
      </c>
      <c r="C7197" s="77" t="s">
        <v>671</v>
      </c>
      <c r="D7197" s="79"/>
      <c r="F7197" s="77" t="s">
        <v>671</v>
      </c>
      <c r="G7197" s="77" t="s">
        <v>15154</v>
      </c>
      <c r="I7197"/>
      <c r="L7197" s="83"/>
    </row>
    <row r="7198" spans="1:12" x14ac:dyDescent="0.3">
      <c r="A7198" s="77" t="s">
        <v>15156</v>
      </c>
      <c r="B7198" s="77" t="s">
        <v>15157</v>
      </c>
      <c r="C7198" s="77" t="s">
        <v>683</v>
      </c>
      <c r="D7198" s="79"/>
      <c r="F7198" s="77" t="s">
        <v>683</v>
      </c>
      <c r="G7198" s="77" t="s">
        <v>15156</v>
      </c>
      <c r="I7198"/>
      <c r="L7198" s="83"/>
    </row>
    <row r="7199" spans="1:12" x14ac:dyDescent="0.3">
      <c r="A7199" s="77" t="s">
        <v>15158</v>
      </c>
      <c r="B7199" s="77" t="s">
        <v>15159</v>
      </c>
      <c r="C7199" s="77" t="s">
        <v>758</v>
      </c>
      <c r="D7199" s="79"/>
      <c r="F7199" s="77" t="s">
        <v>758</v>
      </c>
      <c r="G7199" s="77" t="s">
        <v>15158</v>
      </c>
      <c r="I7199"/>
      <c r="L7199" s="83"/>
    </row>
    <row r="7200" spans="1:12" x14ac:dyDescent="0.3">
      <c r="A7200" s="77" t="s">
        <v>15160</v>
      </c>
      <c r="B7200" s="77" t="s">
        <v>15161</v>
      </c>
      <c r="C7200" s="77" t="s">
        <v>707</v>
      </c>
      <c r="D7200" s="79"/>
      <c r="F7200" s="77" t="s">
        <v>707</v>
      </c>
      <c r="G7200" s="77" t="s">
        <v>15160</v>
      </c>
      <c r="I7200"/>
      <c r="L7200" s="83"/>
    </row>
    <row r="7201" spans="1:12" x14ac:dyDescent="0.3">
      <c r="A7201" s="77" t="s">
        <v>15162</v>
      </c>
      <c r="B7201" s="77" t="s">
        <v>15163</v>
      </c>
      <c r="C7201" s="77" t="s">
        <v>702</v>
      </c>
      <c r="D7201" s="79"/>
      <c r="F7201" s="77" t="s">
        <v>702</v>
      </c>
      <c r="G7201" s="77" t="s">
        <v>15162</v>
      </c>
      <c r="I7201"/>
      <c r="L7201" s="83"/>
    </row>
    <row r="7202" spans="1:12" x14ac:dyDescent="0.3">
      <c r="A7202" s="77" t="s">
        <v>15164</v>
      </c>
      <c r="B7202" s="77" t="s">
        <v>15165</v>
      </c>
      <c r="C7202" s="77" t="s">
        <v>707</v>
      </c>
      <c r="D7202" s="79"/>
      <c r="F7202" s="77" t="s">
        <v>707</v>
      </c>
      <c r="G7202" s="77" t="s">
        <v>15164</v>
      </c>
      <c r="I7202"/>
      <c r="L7202" s="83"/>
    </row>
    <row r="7203" spans="1:12" x14ac:dyDescent="0.3">
      <c r="A7203" s="77" t="s">
        <v>15166</v>
      </c>
      <c r="B7203" s="77" t="s">
        <v>15167</v>
      </c>
      <c r="C7203" s="77" t="s">
        <v>873</v>
      </c>
      <c r="D7203" s="79"/>
      <c r="F7203" s="77" t="s">
        <v>873</v>
      </c>
      <c r="G7203" s="77" t="s">
        <v>15166</v>
      </c>
      <c r="I7203"/>
      <c r="L7203" s="83"/>
    </row>
    <row r="7204" spans="1:12" x14ac:dyDescent="0.3">
      <c r="A7204" s="77" t="s">
        <v>15168</v>
      </c>
      <c r="B7204" s="77" t="s">
        <v>15169</v>
      </c>
      <c r="C7204" s="77" t="s">
        <v>686</v>
      </c>
      <c r="D7204" s="79"/>
      <c r="F7204" s="77" t="s">
        <v>686</v>
      </c>
      <c r="G7204" s="77" t="s">
        <v>15168</v>
      </c>
      <c r="I7204"/>
      <c r="L7204" s="83"/>
    </row>
    <row r="7205" spans="1:12" x14ac:dyDescent="0.3">
      <c r="A7205" s="77" t="s">
        <v>15170</v>
      </c>
      <c r="B7205" s="77" t="s">
        <v>15171</v>
      </c>
      <c r="C7205" s="77" t="s">
        <v>782</v>
      </c>
      <c r="D7205" s="79"/>
      <c r="F7205" s="77" t="s">
        <v>782</v>
      </c>
      <c r="G7205" s="77" t="s">
        <v>15170</v>
      </c>
      <c r="I7205"/>
      <c r="L7205" s="83"/>
    </row>
    <row r="7206" spans="1:12" x14ac:dyDescent="0.3">
      <c r="A7206" s="77" t="s">
        <v>15172</v>
      </c>
      <c r="B7206" s="77" t="s">
        <v>15173</v>
      </c>
      <c r="C7206" s="77" t="s">
        <v>940</v>
      </c>
      <c r="D7206" s="79"/>
      <c r="F7206" s="77" t="s">
        <v>940</v>
      </c>
      <c r="G7206" s="77" t="s">
        <v>15172</v>
      </c>
      <c r="I7206"/>
      <c r="L7206" s="83"/>
    </row>
    <row r="7207" spans="1:12" x14ac:dyDescent="0.3">
      <c r="A7207" s="77" t="s">
        <v>15174</v>
      </c>
      <c r="B7207" s="77" t="s">
        <v>15175</v>
      </c>
      <c r="C7207" s="77" t="s">
        <v>940</v>
      </c>
      <c r="D7207" s="79"/>
      <c r="F7207" s="77" t="s">
        <v>940</v>
      </c>
      <c r="G7207" s="77" t="s">
        <v>15174</v>
      </c>
      <c r="I7207"/>
      <c r="L7207" s="83"/>
    </row>
    <row r="7208" spans="1:12" x14ac:dyDescent="0.3">
      <c r="A7208" s="77" t="s">
        <v>15176</v>
      </c>
      <c r="B7208" s="77" t="s">
        <v>15177</v>
      </c>
      <c r="C7208" s="77" t="s">
        <v>931</v>
      </c>
      <c r="D7208" s="79"/>
      <c r="F7208" s="77" t="s">
        <v>931</v>
      </c>
      <c r="G7208" s="77" t="s">
        <v>15176</v>
      </c>
      <c r="I7208"/>
      <c r="L7208" s="83"/>
    </row>
    <row r="7209" spans="1:12" x14ac:dyDescent="0.3">
      <c r="A7209" s="77" t="s">
        <v>15178</v>
      </c>
      <c r="B7209" s="77" t="s">
        <v>15179</v>
      </c>
      <c r="C7209" s="77" t="s">
        <v>953</v>
      </c>
      <c r="D7209" s="79"/>
      <c r="F7209" s="77" t="s">
        <v>953</v>
      </c>
      <c r="G7209" s="77" t="s">
        <v>15178</v>
      </c>
      <c r="I7209"/>
      <c r="L7209" s="83"/>
    </row>
    <row r="7210" spans="1:12" x14ac:dyDescent="0.3">
      <c r="A7210" s="77" t="s">
        <v>15180</v>
      </c>
      <c r="B7210" s="77" t="s">
        <v>15181</v>
      </c>
      <c r="C7210" s="77" t="s">
        <v>919</v>
      </c>
      <c r="D7210" s="79"/>
      <c r="F7210" s="77" t="s">
        <v>919</v>
      </c>
      <c r="G7210" s="77" t="s">
        <v>15180</v>
      </c>
      <c r="I7210"/>
      <c r="L7210" s="83"/>
    </row>
    <row r="7211" spans="1:12" x14ac:dyDescent="0.3">
      <c r="A7211" s="77" t="s">
        <v>15182</v>
      </c>
      <c r="B7211" s="77" t="s">
        <v>15183</v>
      </c>
      <c r="C7211" s="77" t="s">
        <v>767</v>
      </c>
      <c r="D7211" s="79"/>
      <c r="F7211" s="77" t="s">
        <v>767</v>
      </c>
      <c r="G7211" s="77" t="s">
        <v>15182</v>
      </c>
      <c r="I7211"/>
      <c r="L7211" s="83"/>
    </row>
    <row r="7212" spans="1:12" x14ac:dyDescent="0.3">
      <c r="A7212" s="77" t="s">
        <v>15184</v>
      </c>
      <c r="B7212" s="77" t="s">
        <v>15185</v>
      </c>
      <c r="C7212" s="77" t="s">
        <v>782</v>
      </c>
      <c r="D7212" s="79"/>
      <c r="F7212" s="77" t="s">
        <v>782</v>
      </c>
      <c r="G7212" s="77" t="s">
        <v>15184</v>
      </c>
      <c r="I7212"/>
      <c r="L7212" s="83"/>
    </row>
    <row r="7213" spans="1:12" x14ac:dyDescent="0.3">
      <c r="A7213" s="77" t="s">
        <v>15186</v>
      </c>
      <c r="B7213" s="77" t="s">
        <v>15187</v>
      </c>
      <c r="C7213" s="77" t="s">
        <v>675</v>
      </c>
      <c r="D7213" s="79"/>
      <c r="F7213" s="77" t="s">
        <v>675</v>
      </c>
      <c r="G7213" s="77" t="s">
        <v>15186</v>
      </c>
      <c r="I7213"/>
      <c r="L7213" s="83"/>
    </row>
    <row r="7214" spans="1:12" x14ac:dyDescent="0.3">
      <c r="A7214" s="77" t="s">
        <v>15188</v>
      </c>
      <c r="B7214" s="77" t="s">
        <v>15189</v>
      </c>
      <c r="C7214" s="77" t="s">
        <v>758</v>
      </c>
      <c r="D7214" s="79"/>
      <c r="F7214" s="77" t="s">
        <v>758</v>
      </c>
      <c r="G7214" s="77" t="s">
        <v>15188</v>
      </c>
      <c r="I7214"/>
      <c r="L7214" s="83"/>
    </row>
    <row r="7215" spans="1:12" x14ac:dyDescent="0.3">
      <c r="A7215" s="77" t="s">
        <v>15190</v>
      </c>
      <c r="B7215" s="77" t="s">
        <v>15191</v>
      </c>
      <c r="C7215" s="77" t="s">
        <v>846</v>
      </c>
      <c r="D7215" s="79"/>
      <c r="F7215" s="77" t="s">
        <v>846</v>
      </c>
      <c r="G7215" s="77" t="s">
        <v>15190</v>
      </c>
      <c r="I7215"/>
      <c r="L7215" s="83"/>
    </row>
    <row r="7216" spans="1:12" x14ac:dyDescent="0.3">
      <c r="A7216" s="77" t="s">
        <v>15192</v>
      </c>
      <c r="B7216" s="77" t="s">
        <v>15193</v>
      </c>
      <c r="C7216" s="77" t="s">
        <v>767</v>
      </c>
      <c r="D7216" s="79"/>
      <c r="F7216" s="77" t="s">
        <v>767</v>
      </c>
      <c r="G7216" s="77" t="s">
        <v>15192</v>
      </c>
      <c r="I7216"/>
      <c r="L7216" s="83"/>
    </row>
    <row r="7217" spans="1:12" x14ac:dyDescent="0.3">
      <c r="A7217" s="77" t="s">
        <v>15194</v>
      </c>
      <c r="B7217" s="77" t="s">
        <v>15195</v>
      </c>
      <c r="C7217" s="77" t="s">
        <v>666</v>
      </c>
      <c r="D7217" s="79"/>
      <c r="F7217" s="77" t="s">
        <v>666</v>
      </c>
      <c r="G7217" s="77" t="s">
        <v>15194</v>
      </c>
      <c r="I7217"/>
      <c r="L7217" s="83"/>
    </row>
    <row r="7218" spans="1:12" x14ac:dyDescent="0.3">
      <c r="A7218" s="77" t="s">
        <v>15196</v>
      </c>
      <c r="B7218" s="77" t="s">
        <v>15197</v>
      </c>
      <c r="C7218" s="77" t="s">
        <v>797</v>
      </c>
      <c r="D7218" s="79"/>
      <c r="F7218" s="77" t="s">
        <v>797</v>
      </c>
      <c r="G7218" s="77" t="s">
        <v>15196</v>
      </c>
      <c r="I7218"/>
      <c r="L7218" s="83"/>
    </row>
    <row r="7219" spans="1:12" x14ac:dyDescent="0.3">
      <c r="A7219" s="77" t="s">
        <v>15198</v>
      </c>
      <c r="B7219" s="77" t="s">
        <v>15199</v>
      </c>
      <c r="C7219" s="77" t="s">
        <v>934</v>
      </c>
      <c r="D7219" s="79"/>
      <c r="F7219" s="77" t="s">
        <v>934</v>
      </c>
      <c r="G7219" s="77" t="s">
        <v>15198</v>
      </c>
      <c r="I7219"/>
      <c r="L7219" s="83"/>
    </row>
    <row r="7220" spans="1:12" x14ac:dyDescent="0.3">
      <c r="A7220" s="77" t="s">
        <v>15200</v>
      </c>
      <c r="B7220" s="77" t="s">
        <v>15201</v>
      </c>
      <c r="C7220" s="77" t="s">
        <v>671</v>
      </c>
      <c r="D7220" s="79"/>
      <c r="F7220" s="77" t="s">
        <v>671</v>
      </c>
      <c r="G7220" s="77" t="s">
        <v>15200</v>
      </c>
      <c r="I7220"/>
      <c r="L7220" s="83"/>
    </row>
    <row r="7221" spans="1:12" x14ac:dyDescent="0.3">
      <c r="A7221" s="77" t="s">
        <v>15202</v>
      </c>
      <c r="B7221" s="77" t="s">
        <v>15203</v>
      </c>
      <c r="C7221" s="77" t="s">
        <v>820</v>
      </c>
      <c r="D7221" s="79"/>
      <c r="F7221" s="77" t="s">
        <v>820</v>
      </c>
      <c r="G7221" s="77" t="s">
        <v>15202</v>
      </c>
      <c r="I7221"/>
      <c r="L7221" s="83"/>
    </row>
    <row r="7222" spans="1:12" x14ac:dyDescent="0.3">
      <c r="A7222" s="77" t="s">
        <v>15204</v>
      </c>
      <c r="B7222" s="77" t="s">
        <v>15205</v>
      </c>
      <c r="C7222" s="77" t="s">
        <v>674</v>
      </c>
      <c r="D7222" s="79"/>
      <c r="F7222" s="77" t="s">
        <v>674</v>
      </c>
      <c r="G7222" s="77" t="s">
        <v>15204</v>
      </c>
      <c r="I7222"/>
      <c r="L7222" s="83"/>
    </row>
    <row r="7223" spans="1:12" x14ac:dyDescent="0.3">
      <c r="A7223" s="77" t="s">
        <v>15206</v>
      </c>
      <c r="B7223" s="77" t="s">
        <v>15207</v>
      </c>
      <c r="C7223" s="77" t="s">
        <v>767</v>
      </c>
      <c r="D7223" s="79"/>
      <c r="F7223" s="77" t="s">
        <v>767</v>
      </c>
      <c r="G7223" s="77" t="s">
        <v>15206</v>
      </c>
      <c r="I7223"/>
      <c r="L7223" s="83"/>
    </row>
    <row r="7224" spans="1:12" x14ac:dyDescent="0.3">
      <c r="A7224" s="77" t="s">
        <v>15208</v>
      </c>
      <c r="B7224" s="77" t="s">
        <v>15209</v>
      </c>
      <c r="C7224" s="77" t="s">
        <v>931</v>
      </c>
      <c r="D7224" s="79"/>
      <c r="F7224" s="77" t="s">
        <v>931</v>
      </c>
      <c r="G7224" s="77" t="s">
        <v>15208</v>
      </c>
      <c r="I7224"/>
      <c r="L7224" s="83"/>
    </row>
    <row r="7225" spans="1:12" x14ac:dyDescent="0.3">
      <c r="A7225" s="77" t="s">
        <v>15210</v>
      </c>
      <c r="B7225" s="77" t="s">
        <v>15211</v>
      </c>
      <c r="C7225" s="77" t="s">
        <v>732</v>
      </c>
      <c r="D7225" s="79"/>
      <c r="F7225" s="77" t="s">
        <v>732</v>
      </c>
      <c r="G7225" s="77" t="s">
        <v>15210</v>
      </c>
      <c r="I7225"/>
      <c r="L7225" s="83"/>
    </row>
    <row r="7226" spans="1:12" x14ac:dyDescent="0.3">
      <c r="A7226" s="77" t="s">
        <v>15212</v>
      </c>
      <c r="B7226" s="77" t="s">
        <v>15213</v>
      </c>
      <c r="C7226" s="77" t="s">
        <v>931</v>
      </c>
      <c r="D7226" s="79"/>
      <c r="F7226" s="77" t="s">
        <v>931</v>
      </c>
      <c r="G7226" s="77" t="s">
        <v>15212</v>
      </c>
      <c r="I7226"/>
      <c r="L7226" s="83"/>
    </row>
    <row r="7227" spans="1:12" x14ac:dyDescent="0.3">
      <c r="A7227" s="77" t="s">
        <v>15214</v>
      </c>
      <c r="B7227" s="77" t="s">
        <v>15215</v>
      </c>
      <c r="C7227" s="77" t="s">
        <v>733</v>
      </c>
      <c r="D7227" s="79"/>
      <c r="F7227" s="77" t="s">
        <v>733</v>
      </c>
      <c r="G7227" s="77" t="s">
        <v>15214</v>
      </c>
      <c r="I7227"/>
      <c r="L7227" s="83"/>
    </row>
    <row r="7228" spans="1:12" x14ac:dyDescent="0.3">
      <c r="A7228" s="77" t="s">
        <v>15216</v>
      </c>
      <c r="B7228" s="77" t="s">
        <v>15217</v>
      </c>
      <c r="C7228" s="77" t="s">
        <v>940</v>
      </c>
      <c r="D7228" s="79"/>
      <c r="F7228" s="77" t="s">
        <v>940</v>
      </c>
      <c r="G7228" s="77" t="s">
        <v>15216</v>
      </c>
      <c r="I7228"/>
      <c r="L7228" s="83"/>
    </row>
    <row r="7229" spans="1:12" x14ac:dyDescent="0.3">
      <c r="A7229" s="77" t="s">
        <v>15218</v>
      </c>
      <c r="B7229" s="77" t="s">
        <v>15219</v>
      </c>
      <c r="C7229" s="77" t="s">
        <v>782</v>
      </c>
      <c r="D7229" s="79"/>
      <c r="F7229" s="77" t="s">
        <v>782</v>
      </c>
      <c r="G7229" s="77" t="s">
        <v>15218</v>
      </c>
      <c r="I7229"/>
      <c r="L7229" s="83"/>
    </row>
    <row r="7230" spans="1:12" x14ac:dyDescent="0.3">
      <c r="A7230" s="77" t="s">
        <v>15220</v>
      </c>
      <c r="B7230" s="77" t="s">
        <v>15221</v>
      </c>
      <c r="C7230" s="77" t="s">
        <v>707</v>
      </c>
      <c r="D7230" s="79"/>
      <c r="F7230" s="77" t="s">
        <v>707</v>
      </c>
      <c r="G7230" s="77" t="s">
        <v>15220</v>
      </c>
      <c r="I7230"/>
      <c r="L7230" s="83"/>
    </row>
    <row r="7231" spans="1:12" x14ac:dyDescent="0.3">
      <c r="A7231" s="77" t="s">
        <v>15222</v>
      </c>
      <c r="B7231" s="77" t="s">
        <v>15223</v>
      </c>
      <c r="C7231" s="77" t="s">
        <v>691</v>
      </c>
      <c r="D7231" s="79"/>
      <c r="F7231" s="77" t="s">
        <v>691</v>
      </c>
      <c r="G7231" s="77" t="s">
        <v>15222</v>
      </c>
      <c r="I7231"/>
      <c r="L7231" s="83"/>
    </row>
    <row r="7232" spans="1:12" x14ac:dyDescent="0.3">
      <c r="A7232" s="77" t="s">
        <v>15224</v>
      </c>
      <c r="B7232" s="77" t="s">
        <v>15225</v>
      </c>
      <c r="C7232" s="77" t="s">
        <v>829</v>
      </c>
      <c r="D7232" s="79"/>
      <c r="F7232" s="77" t="s">
        <v>829</v>
      </c>
      <c r="G7232" s="77" t="s">
        <v>15224</v>
      </c>
      <c r="I7232"/>
      <c r="L7232" s="83"/>
    </row>
    <row r="7233" spans="1:12" x14ac:dyDescent="0.3">
      <c r="A7233" s="77" t="s">
        <v>15226</v>
      </c>
      <c r="B7233" s="77" t="s">
        <v>15227</v>
      </c>
      <c r="C7233" s="77" t="s">
        <v>718</v>
      </c>
      <c r="D7233" s="79"/>
      <c r="F7233" s="77" t="s">
        <v>718</v>
      </c>
      <c r="G7233" s="77" t="s">
        <v>15226</v>
      </c>
      <c r="I7233"/>
      <c r="L7233" s="83"/>
    </row>
    <row r="7234" spans="1:12" x14ac:dyDescent="0.3">
      <c r="A7234" s="77" t="s">
        <v>15228</v>
      </c>
      <c r="B7234" s="77" t="s">
        <v>15229</v>
      </c>
      <c r="C7234" s="77" t="s">
        <v>846</v>
      </c>
      <c r="D7234" s="79"/>
      <c r="F7234" s="77" t="s">
        <v>846</v>
      </c>
      <c r="G7234" s="77" t="s">
        <v>15228</v>
      </c>
      <c r="I7234"/>
      <c r="L7234" s="83"/>
    </row>
    <row r="7235" spans="1:12" x14ac:dyDescent="0.3">
      <c r="A7235" s="77" t="s">
        <v>15230</v>
      </c>
      <c r="B7235" s="77" t="s">
        <v>15231</v>
      </c>
      <c r="C7235" s="77" t="s">
        <v>846</v>
      </c>
      <c r="D7235" s="79"/>
      <c r="F7235" s="77" t="s">
        <v>846</v>
      </c>
      <c r="G7235" s="77" t="s">
        <v>15230</v>
      </c>
      <c r="I7235"/>
      <c r="L7235" s="83"/>
    </row>
    <row r="7236" spans="1:12" x14ac:dyDescent="0.3">
      <c r="A7236" s="77" t="s">
        <v>15232</v>
      </c>
      <c r="B7236" s="77" t="s">
        <v>15233</v>
      </c>
      <c r="C7236" s="77" t="s">
        <v>725</v>
      </c>
      <c r="D7236" s="79"/>
      <c r="F7236" s="77" t="s">
        <v>725</v>
      </c>
      <c r="G7236" s="77" t="s">
        <v>15232</v>
      </c>
      <c r="I7236"/>
      <c r="L7236" s="83"/>
    </row>
    <row r="7237" spans="1:12" x14ac:dyDescent="0.3">
      <c r="A7237" s="77" t="s">
        <v>15234</v>
      </c>
      <c r="B7237" s="77" t="s">
        <v>15235</v>
      </c>
      <c r="C7237" s="77" t="s">
        <v>856</v>
      </c>
      <c r="D7237" s="79"/>
      <c r="F7237" s="77" t="s">
        <v>856</v>
      </c>
      <c r="G7237" s="77" t="s">
        <v>15234</v>
      </c>
      <c r="I7237"/>
      <c r="L7237" s="83"/>
    </row>
    <row r="7238" spans="1:12" x14ac:dyDescent="0.3">
      <c r="A7238" s="77" t="s">
        <v>15236</v>
      </c>
      <c r="B7238" s="77" t="s">
        <v>15237</v>
      </c>
      <c r="C7238" s="77" t="s">
        <v>732</v>
      </c>
      <c r="D7238" s="79"/>
      <c r="F7238" s="77" t="s">
        <v>732</v>
      </c>
      <c r="G7238" s="77" t="s">
        <v>15236</v>
      </c>
      <c r="I7238"/>
      <c r="L7238" s="83"/>
    </row>
    <row r="7239" spans="1:12" x14ac:dyDescent="0.3">
      <c r="A7239" s="77" t="s">
        <v>15238</v>
      </c>
      <c r="B7239" s="77" t="s">
        <v>15239</v>
      </c>
      <c r="C7239" s="77" t="s">
        <v>710</v>
      </c>
      <c r="D7239" s="79"/>
      <c r="F7239" s="77" t="s">
        <v>710</v>
      </c>
      <c r="G7239" s="77" t="s">
        <v>15238</v>
      </c>
      <c r="I7239"/>
      <c r="L7239" s="83"/>
    </row>
    <row r="7240" spans="1:12" x14ac:dyDescent="0.3">
      <c r="A7240" s="77" t="s">
        <v>15240</v>
      </c>
      <c r="B7240" s="77" t="s">
        <v>15241</v>
      </c>
      <c r="C7240" s="77" t="s">
        <v>710</v>
      </c>
      <c r="D7240" s="79"/>
      <c r="F7240" s="77" t="s">
        <v>710</v>
      </c>
      <c r="G7240" s="77" t="s">
        <v>15240</v>
      </c>
      <c r="I7240"/>
      <c r="L7240" s="83"/>
    </row>
    <row r="7241" spans="1:12" x14ac:dyDescent="0.3">
      <c r="A7241" s="77" t="s">
        <v>15242</v>
      </c>
      <c r="B7241" s="77" t="s">
        <v>15243</v>
      </c>
      <c r="C7241" s="77" t="s">
        <v>940</v>
      </c>
      <c r="D7241" s="79"/>
      <c r="F7241" s="77" t="s">
        <v>940</v>
      </c>
      <c r="G7241" s="77" t="s">
        <v>15242</v>
      </c>
      <c r="I7241"/>
      <c r="L7241" s="83"/>
    </row>
    <row r="7242" spans="1:12" x14ac:dyDescent="0.3">
      <c r="A7242" s="77" t="s">
        <v>15244</v>
      </c>
      <c r="B7242" s="77" t="s">
        <v>15245</v>
      </c>
      <c r="C7242" s="77" t="s">
        <v>963</v>
      </c>
      <c r="D7242" s="79"/>
      <c r="F7242" s="77" t="s">
        <v>963</v>
      </c>
      <c r="G7242" s="77" t="s">
        <v>15244</v>
      </c>
      <c r="I7242"/>
      <c r="L7242" s="83"/>
    </row>
    <row r="7243" spans="1:12" x14ac:dyDescent="0.3">
      <c r="A7243" s="77" t="s">
        <v>15246</v>
      </c>
      <c r="B7243" s="77" t="s">
        <v>15247</v>
      </c>
      <c r="C7243" s="77" t="s">
        <v>893</v>
      </c>
      <c r="D7243" s="79"/>
      <c r="F7243" s="77" t="s">
        <v>893</v>
      </c>
      <c r="G7243" s="77" t="s">
        <v>15246</v>
      </c>
      <c r="I7243"/>
      <c r="L7243" s="83"/>
    </row>
    <row r="7244" spans="1:12" x14ac:dyDescent="0.3">
      <c r="A7244" s="77" t="s">
        <v>15248</v>
      </c>
      <c r="B7244" s="77" t="s">
        <v>15249</v>
      </c>
      <c r="C7244" s="77" t="s">
        <v>868</v>
      </c>
      <c r="D7244" s="79"/>
      <c r="F7244" s="77" t="s">
        <v>868</v>
      </c>
      <c r="G7244" s="77" t="s">
        <v>15248</v>
      </c>
      <c r="I7244"/>
      <c r="L7244" s="83"/>
    </row>
    <row r="7245" spans="1:12" x14ac:dyDescent="0.3">
      <c r="A7245" s="77" t="s">
        <v>15250</v>
      </c>
      <c r="B7245" s="77" t="s">
        <v>15251</v>
      </c>
      <c r="C7245" s="77" t="s">
        <v>868</v>
      </c>
      <c r="D7245" s="79"/>
      <c r="F7245" s="77" t="s">
        <v>868</v>
      </c>
      <c r="G7245" s="77" t="s">
        <v>15250</v>
      </c>
      <c r="I7245"/>
      <c r="L7245" s="83"/>
    </row>
    <row r="7246" spans="1:12" x14ac:dyDescent="0.3">
      <c r="A7246" s="77" t="s">
        <v>15252</v>
      </c>
      <c r="B7246" s="77" t="s">
        <v>15253</v>
      </c>
      <c r="C7246" s="77" t="s">
        <v>757</v>
      </c>
      <c r="D7246" s="79"/>
      <c r="F7246" s="77" t="s">
        <v>757</v>
      </c>
      <c r="G7246" s="77" t="s">
        <v>15252</v>
      </c>
      <c r="I7246"/>
      <c r="L7246" s="83"/>
    </row>
    <row r="7247" spans="1:12" x14ac:dyDescent="0.3">
      <c r="A7247" s="77" t="s">
        <v>15254</v>
      </c>
      <c r="B7247" s="77" t="s">
        <v>15255</v>
      </c>
      <c r="C7247" s="77" t="s">
        <v>925</v>
      </c>
      <c r="D7247" s="79"/>
      <c r="F7247" s="77" t="s">
        <v>925</v>
      </c>
      <c r="G7247" s="77" t="s">
        <v>15254</v>
      </c>
      <c r="I7247"/>
      <c r="L7247" s="83"/>
    </row>
    <row r="7248" spans="1:12" x14ac:dyDescent="0.3">
      <c r="A7248" s="77" t="s">
        <v>15256</v>
      </c>
      <c r="B7248" s="77" t="s">
        <v>15257</v>
      </c>
      <c r="C7248" s="77" t="s">
        <v>940</v>
      </c>
      <c r="D7248" s="79"/>
      <c r="F7248" s="77" t="s">
        <v>940</v>
      </c>
      <c r="G7248" s="77" t="s">
        <v>15256</v>
      </c>
      <c r="I7248"/>
      <c r="L7248" s="83"/>
    </row>
    <row r="7249" spans="1:12" x14ac:dyDescent="0.3">
      <c r="A7249" s="77" t="s">
        <v>15258</v>
      </c>
      <c r="B7249" s="77" t="s">
        <v>15259</v>
      </c>
      <c r="C7249" s="77" t="s">
        <v>850</v>
      </c>
      <c r="D7249" s="79"/>
      <c r="F7249" s="77" t="s">
        <v>850</v>
      </c>
      <c r="G7249" s="77" t="s">
        <v>15258</v>
      </c>
      <c r="I7249"/>
      <c r="L7249" s="83"/>
    </row>
    <row r="7250" spans="1:12" x14ac:dyDescent="0.3">
      <c r="A7250" s="77" t="s">
        <v>15260</v>
      </c>
      <c r="B7250" s="77" t="s">
        <v>15261</v>
      </c>
      <c r="C7250" s="77" t="s">
        <v>671</v>
      </c>
      <c r="D7250" s="79"/>
      <c r="F7250" s="77" t="s">
        <v>671</v>
      </c>
      <c r="G7250" s="77" t="s">
        <v>15260</v>
      </c>
      <c r="I7250"/>
      <c r="L7250" s="83"/>
    </row>
    <row r="7251" spans="1:12" x14ac:dyDescent="0.3">
      <c r="A7251" s="77" t="s">
        <v>15262</v>
      </c>
      <c r="B7251" s="77" t="s">
        <v>15263</v>
      </c>
      <c r="C7251" s="77" t="s">
        <v>736</v>
      </c>
      <c r="D7251" s="79"/>
      <c r="F7251" s="77" t="s">
        <v>736</v>
      </c>
      <c r="G7251" s="77" t="s">
        <v>15262</v>
      </c>
      <c r="I7251"/>
      <c r="L7251" s="83"/>
    </row>
    <row r="7252" spans="1:12" x14ac:dyDescent="0.3">
      <c r="A7252" s="77" t="s">
        <v>15264</v>
      </c>
      <c r="B7252" s="77" t="s">
        <v>15265</v>
      </c>
      <c r="C7252" s="77" t="s">
        <v>940</v>
      </c>
      <c r="D7252" s="79"/>
      <c r="F7252" s="77" t="s">
        <v>940</v>
      </c>
      <c r="G7252" s="77" t="s">
        <v>15264</v>
      </c>
      <c r="I7252"/>
      <c r="L7252" s="83"/>
    </row>
    <row r="7253" spans="1:12" x14ac:dyDescent="0.3">
      <c r="A7253" s="77" t="s">
        <v>15266</v>
      </c>
      <c r="B7253" s="77" t="s">
        <v>15267</v>
      </c>
      <c r="C7253" s="77" t="s">
        <v>711</v>
      </c>
      <c r="D7253" s="79"/>
      <c r="F7253" s="77" t="s">
        <v>711</v>
      </c>
      <c r="G7253" s="77" t="s">
        <v>15266</v>
      </c>
      <c r="I7253"/>
      <c r="L7253" s="83"/>
    </row>
    <row r="7254" spans="1:12" x14ac:dyDescent="0.3">
      <c r="A7254" s="77" t="s">
        <v>15268</v>
      </c>
      <c r="B7254" s="77" t="s">
        <v>15269</v>
      </c>
      <c r="C7254" s="77" t="s">
        <v>791</v>
      </c>
      <c r="D7254" s="79"/>
      <c r="F7254" s="77" t="s">
        <v>791</v>
      </c>
      <c r="G7254" s="77" t="s">
        <v>15268</v>
      </c>
      <c r="I7254"/>
      <c r="L7254" s="83"/>
    </row>
    <row r="7255" spans="1:12" x14ac:dyDescent="0.3">
      <c r="A7255" s="77" t="s">
        <v>15270</v>
      </c>
      <c r="B7255" s="77" t="s">
        <v>15271</v>
      </c>
      <c r="C7255" s="77" t="s">
        <v>767</v>
      </c>
      <c r="D7255" s="79"/>
      <c r="F7255" s="77" t="s">
        <v>767</v>
      </c>
      <c r="G7255" s="77" t="s">
        <v>15270</v>
      </c>
      <c r="I7255"/>
      <c r="L7255" s="83"/>
    </row>
    <row r="7256" spans="1:12" x14ac:dyDescent="0.3">
      <c r="A7256" s="77" t="s">
        <v>15272</v>
      </c>
      <c r="B7256" s="77" t="s">
        <v>15273</v>
      </c>
      <c r="C7256" s="77" t="s">
        <v>960</v>
      </c>
      <c r="D7256" s="79"/>
      <c r="F7256" s="77" t="s">
        <v>960</v>
      </c>
      <c r="G7256" s="77" t="s">
        <v>15272</v>
      </c>
      <c r="I7256"/>
      <c r="L7256" s="83"/>
    </row>
    <row r="7257" spans="1:12" x14ac:dyDescent="0.3">
      <c r="A7257" s="77" t="s">
        <v>15274</v>
      </c>
      <c r="B7257" s="77" t="s">
        <v>15275</v>
      </c>
      <c r="C7257" s="77" t="s">
        <v>714</v>
      </c>
      <c r="D7257" s="79"/>
      <c r="F7257" s="77" t="s">
        <v>714</v>
      </c>
      <c r="G7257" s="77" t="s">
        <v>15274</v>
      </c>
      <c r="I7257"/>
      <c r="L7257" s="83"/>
    </row>
    <row r="7258" spans="1:12" x14ac:dyDescent="0.3">
      <c r="A7258" s="77" t="s">
        <v>15276</v>
      </c>
      <c r="B7258" s="77" t="s">
        <v>15277</v>
      </c>
      <c r="C7258" s="77" t="s">
        <v>707</v>
      </c>
      <c r="D7258" s="79"/>
      <c r="F7258" s="77" t="s">
        <v>707</v>
      </c>
      <c r="G7258" s="77" t="s">
        <v>15276</v>
      </c>
      <c r="I7258"/>
      <c r="L7258" s="83"/>
    </row>
    <row r="7259" spans="1:12" x14ac:dyDescent="0.3">
      <c r="A7259" s="77" t="s">
        <v>15278</v>
      </c>
      <c r="B7259" s="77" t="s">
        <v>15279</v>
      </c>
      <c r="C7259" s="77" t="s">
        <v>699</v>
      </c>
      <c r="D7259" s="79"/>
      <c r="F7259" s="77" t="s">
        <v>699</v>
      </c>
      <c r="G7259" s="77" t="s">
        <v>15278</v>
      </c>
      <c r="I7259"/>
      <c r="L7259" s="83"/>
    </row>
    <row r="7260" spans="1:12" x14ac:dyDescent="0.3">
      <c r="A7260" s="77" t="s">
        <v>15280</v>
      </c>
      <c r="B7260" s="77" t="s">
        <v>15281</v>
      </c>
      <c r="C7260" s="77" t="s">
        <v>893</v>
      </c>
      <c r="D7260" s="79"/>
      <c r="F7260" s="77" t="s">
        <v>893</v>
      </c>
      <c r="G7260" s="77" t="s">
        <v>15280</v>
      </c>
      <c r="I7260"/>
      <c r="L7260" s="83"/>
    </row>
    <row r="7261" spans="1:12" x14ac:dyDescent="0.3">
      <c r="A7261" s="77" t="s">
        <v>15282</v>
      </c>
      <c r="B7261" s="77" t="s">
        <v>15283</v>
      </c>
      <c r="C7261" s="77" t="s">
        <v>691</v>
      </c>
      <c r="D7261" s="79"/>
      <c r="F7261" s="77" t="s">
        <v>691</v>
      </c>
      <c r="G7261" s="77" t="s">
        <v>15282</v>
      </c>
      <c r="I7261"/>
      <c r="L7261" s="83"/>
    </row>
    <row r="7262" spans="1:12" x14ac:dyDescent="0.3">
      <c r="A7262" s="77" t="s">
        <v>15284</v>
      </c>
      <c r="B7262" s="77" t="s">
        <v>15285</v>
      </c>
      <c r="C7262" s="77" t="s">
        <v>840</v>
      </c>
      <c r="D7262" s="79"/>
      <c r="F7262" s="77" t="s">
        <v>840</v>
      </c>
      <c r="G7262" s="77" t="s">
        <v>15284</v>
      </c>
      <c r="I7262"/>
      <c r="L7262" s="83"/>
    </row>
    <row r="7263" spans="1:12" x14ac:dyDescent="0.3">
      <c r="A7263" s="77" t="s">
        <v>15286</v>
      </c>
      <c r="B7263" s="77" t="s">
        <v>15287</v>
      </c>
      <c r="C7263" s="77" t="s">
        <v>743</v>
      </c>
      <c r="D7263" s="79"/>
      <c r="F7263" s="77" t="s">
        <v>743</v>
      </c>
      <c r="G7263" s="77" t="s">
        <v>15286</v>
      </c>
      <c r="I7263"/>
      <c r="L7263" s="83"/>
    </row>
    <row r="7264" spans="1:12" x14ac:dyDescent="0.3">
      <c r="A7264" s="77" t="s">
        <v>15288</v>
      </c>
      <c r="B7264" s="77" t="s">
        <v>15289</v>
      </c>
      <c r="C7264" s="77" t="s">
        <v>674</v>
      </c>
      <c r="D7264" s="79"/>
      <c r="F7264" s="77" t="s">
        <v>674</v>
      </c>
      <c r="G7264" s="77" t="s">
        <v>15288</v>
      </c>
      <c r="I7264"/>
      <c r="L7264" s="83"/>
    </row>
    <row r="7265" spans="1:12" x14ac:dyDescent="0.3">
      <c r="A7265" s="77" t="s">
        <v>15290</v>
      </c>
      <c r="B7265" s="77" t="s">
        <v>15291</v>
      </c>
      <c r="C7265" s="77" t="s">
        <v>682</v>
      </c>
      <c r="D7265" s="79"/>
      <c r="F7265" s="77" t="s">
        <v>682</v>
      </c>
      <c r="G7265" s="77" t="s">
        <v>15290</v>
      </c>
      <c r="I7265"/>
      <c r="L7265" s="83"/>
    </row>
    <row r="7266" spans="1:12" x14ac:dyDescent="0.3">
      <c r="A7266" s="77" t="s">
        <v>15292</v>
      </c>
      <c r="B7266" s="77" t="s">
        <v>15293</v>
      </c>
      <c r="C7266" s="77" t="s">
        <v>674</v>
      </c>
      <c r="D7266" s="79"/>
      <c r="F7266" s="77" t="s">
        <v>674</v>
      </c>
      <c r="G7266" s="77" t="s">
        <v>15292</v>
      </c>
      <c r="I7266"/>
      <c r="L7266" s="83"/>
    </row>
    <row r="7267" spans="1:12" x14ac:dyDescent="0.3">
      <c r="A7267" s="77" t="s">
        <v>15294</v>
      </c>
      <c r="B7267" s="77" t="s">
        <v>15295</v>
      </c>
      <c r="C7267" s="77" t="s">
        <v>707</v>
      </c>
      <c r="D7267" s="79"/>
      <c r="F7267" s="77" t="s">
        <v>707</v>
      </c>
      <c r="G7267" s="77" t="s">
        <v>15294</v>
      </c>
      <c r="I7267"/>
      <c r="L7267" s="83"/>
    </row>
    <row r="7268" spans="1:12" x14ac:dyDescent="0.3">
      <c r="A7268" s="77" t="s">
        <v>15296</v>
      </c>
      <c r="B7268" s="77" t="s">
        <v>15297</v>
      </c>
      <c r="C7268" s="77" t="s">
        <v>694</v>
      </c>
      <c r="D7268" s="79"/>
      <c r="F7268" s="77" t="s">
        <v>694</v>
      </c>
      <c r="G7268" s="77" t="s">
        <v>15296</v>
      </c>
      <c r="I7268"/>
      <c r="L7268" s="83"/>
    </row>
    <row r="7269" spans="1:12" x14ac:dyDescent="0.3">
      <c r="A7269" s="77" t="s">
        <v>15298</v>
      </c>
      <c r="B7269" s="77" t="s">
        <v>15299</v>
      </c>
      <c r="C7269" s="77" t="s">
        <v>687</v>
      </c>
      <c r="D7269" s="79"/>
      <c r="F7269" s="77" t="s">
        <v>687</v>
      </c>
      <c r="G7269" s="77" t="s">
        <v>15298</v>
      </c>
      <c r="I7269"/>
      <c r="L7269" s="83"/>
    </row>
    <row r="7270" spans="1:12" x14ac:dyDescent="0.3">
      <c r="A7270" s="77" t="s">
        <v>15300</v>
      </c>
      <c r="B7270" s="77" t="s">
        <v>15301</v>
      </c>
      <c r="C7270" s="77" t="s">
        <v>729</v>
      </c>
      <c r="D7270" s="79"/>
      <c r="F7270" s="77" t="s">
        <v>729</v>
      </c>
      <c r="G7270" s="77" t="s">
        <v>15300</v>
      </c>
      <c r="I7270"/>
      <c r="L7270" s="83"/>
    </row>
    <row r="7271" spans="1:12" x14ac:dyDescent="0.3">
      <c r="A7271" s="77" t="s">
        <v>15302</v>
      </c>
      <c r="B7271" s="77" t="s">
        <v>15303</v>
      </c>
      <c r="C7271" s="77" t="s">
        <v>892</v>
      </c>
      <c r="D7271" s="79"/>
      <c r="F7271" s="77" t="s">
        <v>892</v>
      </c>
      <c r="G7271" s="77" t="s">
        <v>15302</v>
      </c>
      <c r="I7271"/>
      <c r="L7271" s="83"/>
    </row>
    <row r="7272" spans="1:12" x14ac:dyDescent="0.3">
      <c r="A7272" s="77" t="s">
        <v>15304</v>
      </c>
      <c r="B7272" s="77" t="s">
        <v>15305</v>
      </c>
      <c r="C7272" s="77" t="s">
        <v>699</v>
      </c>
      <c r="D7272" s="79"/>
      <c r="F7272" s="77" t="s">
        <v>699</v>
      </c>
      <c r="G7272" s="77" t="s">
        <v>15304</v>
      </c>
      <c r="I7272"/>
      <c r="L7272" s="83"/>
    </row>
    <row r="7273" spans="1:12" x14ac:dyDescent="0.3">
      <c r="A7273" s="77" t="s">
        <v>15306</v>
      </c>
      <c r="B7273" s="77" t="s">
        <v>15307</v>
      </c>
      <c r="C7273" s="77" t="s">
        <v>853</v>
      </c>
      <c r="D7273" s="79"/>
      <c r="F7273" s="77" t="s">
        <v>853</v>
      </c>
      <c r="G7273" s="77" t="s">
        <v>15306</v>
      </c>
      <c r="I7273"/>
      <c r="L7273" s="83"/>
    </row>
    <row r="7274" spans="1:12" x14ac:dyDescent="0.3">
      <c r="A7274" s="77" t="s">
        <v>15308</v>
      </c>
      <c r="B7274" s="77" t="s">
        <v>15309</v>
      </c>
      <c r="C7274" s="77" t="s">
        <v>850</v>
      </c>
      <c r="D7274" s="79"/>
      <c r="F7274" s="77" t="s">
        <v>850</v>
      </c>
      <c r="G7274" s="77" t="s">
        <v>15308</v>
      </c>
      <c r="I7274"/>
      <c r="L7274" s="83"/>
    </row>
    <row r="7275" spans="1:12" x14ac:dyDescent="0.3">
      <c r="A7275" s="77" t="s">
        <v>15310</v>
      </c>
      <c r="B7275" s="77" t="s">
        <v>15311</v>
      </c>
      <c r="C7275" s="77" t="s">
        <v>782</v>
      </c>
      <c r="D7275" s="79"/>
      <c r="F7275" s="77" t="s">
        <v>782</v>
      </c>
      <c r="G7275" s="77" t="s">
        <v>15310</v>
      </c>
      <c r="I7275"/>
      <c r="L7275" s="83"/>
    </row>
    <row r="7276" spans="1:12" x14ac:dyDescent="0.3">
      <c r="A7276" s="77" t="s">
        <v>15312</v>
      </c>
      <c r="B7276" s="77" t="s">
        <v>15313</v>
      </c>
      <c r="C7276" s="77" t="s">
        <v>757</v>
      </c>
      <c r="D7276" s="79"/>
      <c r="F7276" s="77" t="s">
        <v>757</v>
      </c>
      <c r="G7276" s="77" t="s">
        <v>15312</v>
      </c>
      <c r="I7276"/>
      <c r="L7276" s="83"/>
    </row>
    <row r="7277" spans="1:12" x14ac:dyDescent="0.3">
      <c r="A7277" s="77" t="s">
        <v>15314</v>
      </c>
      <c r="B7277" s="77" t="s">
        <v>15315</v>
      </c>
      <c r="C7277" s="77" t="s">
        <v>782</v>
      </c>
      <c r="D7277" s="79"/>
      <c r="F7277" s="77" t="s">
        <v>782</v>
      </c>
      <c r="G7277" s="77" t="s">
        <v>15314</v>
      </c>
      <c r="I7277"/>
      <c r="L7277" s="83"/>
    </row>
    <row r="7278" spans="1:12" x14ac:dyDescent="0.3">
      <c r="A7278" s="77" t="s">
        <v>15316</v>
      </c>
      <c r="B7278" s="77" t="s">
        <v>15317</v>
      </c>
      <c r="C7278" s="77" t="s">
        <v>782</v>
      </c>
      <c r="D7278" s="79"/>
      <c r="F7278" s="77" t="s">
        <v>782</v>
      </c>
      <c r="G7278" s="77" t="s">
        <v>15316</v>
      </c>
      <c r="I7278"/>
      <c r="L7278" s="83"/>
    </row>
    <row r="7279" spans="1:12" x14ac:dyDescent="0.3">
      <c r="A7279" s="77" t="s">
        <v>15318</v>
      </c>
      <c r="B7279" s="77" t="s">
        <v>15319</v>
      </c>
      <c r="C7279" s="77" t="s">
        <v>868</v>
      </c>
      <c r="D7279" s="79"/>
      <c r="F7279" s="77" t="s">
        <v>868</v>
      </c>
      <c r="G7279" s="77" t="s">
        <v>15318</v>
      </c>
      <c r="I7279"/>
      <c r="L7279" s="83"/>
    </row>
    <row r="7280" spans="1:12" x14ac:dyDescent="0.3">
      <c r="A7280" s="77" t="s">
        <v>15320</v>
      </c>
      <c r="B7280" s="77" t="s">
        <v>15321</v>
      </c>
      <c r="C7280" s="77" t="s">
        <v>953</v>
      </c>
      <c r="D7280" s="79"/>
      <c r="F7280" s="77" t="s">
        <v>953</v>
      </c>
      <c r="G7280" s="77" t="s">
        <v>15320</v>
      </c>
      <c r="I7280"/>
      <c r="L7280" s="83"/>
    </row>
    <row r="7281" spans="1:12" x14ac:dyDescent="0.3">
      <c r="A7281" s="77" t="s">
        <v>15322</v>
      </c>
      <c r="B7281" s="77" t="s">
        <v>15323</v>
      </c>
      <c r="C7281" s="77" t="s">
        <v>830</v>
      </c>
      <c r="D7281" s="79"/>
      <c r="F7281" s="77" t="s">
        <v>830</v>
      </c>
      <c r="G7281" s="77" t="s">
        <v>15322</v>
      </c>
      <c r="I7281"/>
      <c r="L7281" s="83"/>
    </row>
    <row r="7282" spans="1:12" x14ac:dyDescent="0.3">
      <c r="A7282" s="77" t="s">
        <v>15324</v>
      </c>
      <c r="B7282" s="77" t="s">
        <v>15325</v>
      </c>
      <c r="C7282" s="77" t="s">
        <v>749</v>
      </c>
      <c r="D7282" s="79"/>
      <c r="F7282" s="77" t="s">
        <v>749</v>
      </c>
      <c r="G7282" s="77" t="s">
        <v>15324</v>
      </c>
      <c r="I7282"/>
      <c r="L7282" s="83"/>
    </row>
    <row r="7283" spans="1:12" x14ac:dyDescent="0.3">
      <c r="A7283" s="77" t="s">
        <v>15326</v>
      </c>
      <c r="B7283" s="77" t="s">
        <v>15327</v>
      </c>
      <c r="C7283" s="77" t="s">
        <v>776</v>
      </c>
      <c r="D7283" s="79"/>
      <c r="F7283" s="77" t="s">
        <v>776</v>
      </c>
      <c r="G7283" s="77" t="s">
        <v>15326</v>
      </c>
      <c r="I7283"/>
      <c r="L7283" s="83"/>
    </row>
    <row r="7284" spans="1:12" x14ac:dyDescent="0.3">
      <c r="A7284" s="77" t="s">
        <v>15328</v>
      </c>
      <c r="B7284" s="77" t="s">
        <v>15329</v>
      </c>
      <c r="C7284" s="77" t="s">
        <v>925</v>
      </c>
      <c r="D7284" s="79"/>
      <c r="F7284" s="77" t="s">
        <v>925</v>
      </c>
      <c r="G7284" s="77" t="s">
        <v>15328</v>
      </c>
      <c r="I7284"/>
      <c r="L7284" s="83"/>
    </row>
    <row r="7285" spans="1:12" x14ac:dyDescent="0.3">
      <c r="A7285" s="77" t="s">
        <v>15330</v>
      </c>
      <c r="B7285" s="77" t="s">
        <v>15331</v>
      </c>
      <c r="C7285" s="77" t="s">
        <v>812</v>
      </c>
      <c r="D7285" s="79"/>
      <c r="F7285" s="77" t="s">
        <v>812</v>
      </c>
      <c r="G7285" s="77" t="s">
        <v>15330</v>
      </c>
      <c r="I7285"/>
      <c r="L7285" s="83"/>
    </row>
    <row r="7286" spans="1:12" x14ac:dyDescent="0.3">
      <c r="A7286" s="77" t="s">
        <v>15332</v>
      </c>
      <c r="B7286" s="77" t="s">
        <v>15333</v>
      </c>
      <c r="C7286" s="77" t="s">
        <v>830</v>
      </c>
      <c r="D7286" s="79"/>
      <c r="F7286" s="77" t="s">
        <v>830</v>
      </c>
      <c r="G7286" s="77" t="s">
        <v>15332</v>
      </c>
      <c r="I7286"/>
      <c r="L7286" s="83"/>
    </row>
    <row r="7287" spans="1:12" x14ac:dyDescent="0.3">
      <c r="A7287" s="77" t="s">
        <v>15334</v>
      </c>
      <c r="B7287" s="77" t="s">
        <v>15335</v>
      </c>
      <c r="C7287" s="77" t="s">
        <v>674</v>
      </c>
      <c r="D7287" s="79"/>
      <c r="F7287" s="77" t="s">
        <v>674</v>
      </c>
      <c r="G7287" s="77" t="s">
        <v>15334</v>
      </c>
      <c r="I7287"/>
      <c r="L7287" s="83"/>
    </row>
    <row r="7288" spans="1:12" x14ac:dyDescent="0.3">
      <c r="A7288" s="77" t="s">
        <v>15336</v>
      </c>
      <c r="B7288" s="77" t="s">
        <v>15337</v>
      </c>
      <c r="C7288" s="77" t="s">
        <v>682</v>
      </c>
      <c r="D7288" s="79"/>
      <c r="F7288" s="77" t="s">
        <v>682</v>
      </c>
      <c r="G7288" s="77" t="s">
        <v>15336</v>
      </c>
      <c r="I7288"/>
      <c r="L7288" s="83"/>
    </row>
    <row r="7289" spans="1:12" x14ac:dyDescent="0.3">
      <c r="A7289" s="77" t="s">
        <v>15338</v>
      </c>
      <c r="B7289" s="77" t="s">
        <v>15339</v>
      </c>
      <c r="C7289" s="77" t="s">
        <v>804</v>
      </c>
      <c r="D7289" s="79"/>
      <c r="F7289" s="77" t="s">
        <v>804</v>
      </c>
      <c r="G7289" s="77" t="s">
        <v>15338</v>
      </c>
      <c r="I7289"/>
      <c r="L7289" s="83"/>
    </row>
    <row r="7290" spans="1:12" x14ac:dyDescent="0.3">
      <c r="A7290" s="77" t="s">
        <v>15340</v>
      </c>
      <c r="B7290" s="77" t="s">
        <v>15341</v>
      </c>
      <c r="C7290" s="77" t="s">
        <v>687</v>
      </c>
      <c r="D7290" s="79"/>
      <c r="F7290" s="77" t="s">
        <v>687</v>
      </c>
      <c r="G7290" s="77" t="s">
        <v>15340</v>
      </c>
      <c r="I7290"/>
      <c r="L7290" s="83"/>
    </row>
    <row r="7291" spans="1:12" x14ac:dyDescent="0.3">
      <c r="A7291" s="77" t="s">
        <v>15342</v>
      </c>
      <c r="B7291" s="77" t="s">
        <v>15343</v>
      </c>
      <c r="C7291" s="77" t="s">
        <v>829</v>
      </c>
      <c r="D7291" s="79"/>
      <c r="F7291" s="77" t="s">
        <v>829</v>
      </c>
      <c r="G7291" s="77" t="s">
        <v>15342</v>
      </c>
      <c r="I7291"/>
      <c r="L7291" s="83"/>
    </row>
    <row r="7292" spans="1:12" x14ac:dyDescent="0.3">
      <c r="A7292" s="77" t="s">
        <v>15344</v>
      </c>
      <c r="B7292" s="77" t="s">
        <v>15345</v>
      </c>
      <c r="C7292" s="77" t="s">
        <v>671</v>
      </c>
      <c r="D7292" s="79"/>
      <c r="F7292" s="77" t="s">
        <v>671</v>
      </c>
      <c r="G7292" s="77" t="s">
        <v>15344</v>
      </c>
      <c r="I7292"/>
      <c r="L7292" s="83"/>
    </row>
    <row r="7293" spans="1:12" x14ac:dyDescent="0.3">
      <c r="A7293" s="77" t="s">
        <v>15346</v>
      </c>
      <c r="B7293" s="77" t="s">
        <v>15347</v>
      </c>
      <c r="C7293" s="77" t="s">
        <v>671</v>
      </c>
      <c r="D7293" s="79"/>
      <c r="F7293" s="77" t="s">
        <v>671</v>
      </c>
      <c r="G7293" s="77" t="s">
        <v>15346</v>
      </c>
      <c r="I7293"/>
      <c r="L7293" s="83"/>
    </row>
    <row r="7294" spans="1:12" x14ac:dyDescent="0.3">
      <c r="A7294" s="77" t="s">
        <v>15348</v>
      </c>
      <c r="B7294" s="77" t="s">
        <v>15349</v>
      </c>
      <c r="C7294" s="77" t="s">
        <v>715</v>
      </c>
      <c r="D7294" s="79"/>
      <c r="F7294" s="77" t="s">
        <v>715</v>
      </c>
      <c r="G7294" s="77" t="s">
        <v>15348</v>
      </c>
      <c r="I7294"/>
      <c r="L7294" s="83"/>
    </row>
    <row r="7295" spans="1:12" x14ac:dyDescent="0.3">
      <c r="A7295" s="77" t="s">
        <v>15350</v>
      </c>
      <c r="B7295" s="77" t="s">
        <v>15351</v>
      </c>
      <c r="C7295" s="77" t="s">
        <v>892</v>
      </c>
      <c r="D7295" s="79"/>
      <c r="F7295" s="77" t="s">
        <v>892</v>
      </c>
      <c r="G7295" s="77" t="s">
        <v>15350</v>
      </c>
      <c r="I7295"/>
      <c r="L7295" s="83"/>
    </row>
    <row r="7296" spans="1:12" x14ac:dyDescent="0.3">
      <c r="A7296" s="77" t="s">
        <v>15352</v>
      </c>
      <c r="B7296" s="77" t="s">
        <v>15353</v>
      </c>
      <c r="C7296" s="77" t="s">
        <v>940</v>
      </c>
      <c r="D7296" s="79"/>
      <c r="F7296" s="77" t="s">
        <v>940</v>
      </c>
      <c r="G7296" s="77" t="s">
        <v>15352</v>
      </c>
      <c r="I7296"/>
      <c r="L7296" s="83"/>
    </row>
    <row r="7297" spans="1:12" x14ac:dyDescent="0.3">
      <c r="A7297" s="77" t="s">
        <v>15354</v>
      </c>
      <c r="B7297" s="77" t="s">
        <v>15355</v>
      </c>
      <c r="C7297" s="77" t="s">
        <v>925</v>
      </c>
      <c r="D7297" s="79"/>
      <c r="F7297" s="77" t="s">
        <v>925</v>
      </c>
      <c r="G7297" s="77" t="s">
        <v>15354</v>
      </c>
      <c r="I7297"/>
      <c r="L7297" s="83"/>
    </row>
    <row r="7298" spans="1:12" x14ac:dyDescent="0.3">
      <c r="A7298" s="77" t="s">
        <v>15356</v>
      </c>
      <c r="B7298" s="77" t="s">
        <v>15357</v>
      </c>
      <c r="C7298" s="77" t="s">
        <v>766</v>
      </c>
      <c r="D7298" s="79"/>
      <c r="F7298" s="77" t="s">
        <v>766</v>
      </c>
      <c r="G7298" s="77" t="s">
        <v>15356</v>
      </c>
      <c r="I7298"/>
      <c r="L7298" s="83"/>
    </row>
    <row r="7299" spans="1:12" x14ac:dyDescent="0.3">
      <c r="A7299" s="77" t="s">
        <v>15358</v>
      </c>
      <c r="B7299" s="77" t="s">
        <v>15359</v>
      </c>
      <c r="C7299" s="77" t="s">
        <v>919</v>
      </c>
      <c r="D7299" s="79"/>
      <c r="F7299" s="77" t="s">
        <v>919</v>
      </c>
      <c r="G7299" s="77" t="s">
        <v>15358</v>
      </c>
      <c r="I7299"/>
      <c r="L7299" s="83"/>
    </row>
    <row r="7300" spans="1:12" x14ac:dyDescent="0.3">
      <c r="A7300" s="77" t="s">
        <v>15360</v>
      </c>
      <c r="B7300" s="77" t="s">
        <v>15361</v>
      </c>
      <c r="C7300" s="77" t="s">
        <v>853</v>
      </c>
      <c r="D7300" s="79"/>
      <c r="F7300" s="77" t="s">
        <v>853</v>
      </c>
      <c r="G7300" s="77" t="s">
        <v>15360</v>
      </c>
      <c r="I7300"/>
      <c r="L7300" s="83"/>
    </row>
    <row r="7301" spans="1:12" x14ac:dyDescent="0.3">
      <c r="A7301" s="77" t="s">
        <v>15362</v>
      </c>
      <c r="B7301" s="77" t="s">
        <v>15363</v>
      </c>
      <c r="C7301" s="77" t="s">
        <v>707</v>
      </c>
      <c r="D7301" s="79"/>
      <c r="F7301" s="77" t="s">
        <v>707</v>
      </c>
      <c r="G7301" s="77" t="s">
        <v>15362</v>
      </c>
      <c r="I7301"/>
      <c r="L7301" s="83"/>
    </row>
    <row r="7302" spans="1:12" x14ac:dyDescent="0.3">
      <c r="A7302" s="77" t="s">
        <v>15364</v>
      </c>
      <c r="B7302" s="77" t="s">
        <v>15365</v>
      </c>
      <c r="C7302" s="77" t="s">
        <v>691</v>
      </c>
      <c r="D7302" s="79"/>
      <c r="F7302" s="77" t="s">
        <v>691</v>
      </c>
      <c r="G7302" s="77" t="s">
        <v>15364</v>
      </c>
      <c r="I7302"/>
      <c r="L7302" s="83"/>
    </row>
    <row r="7303" spans="1:12" x14ac:dyDescent="0.3">
      <c r="A7303" s="77" t="s">
        <v>15366</v>
      </c>
      <c r="B7303" s="77" t="s">
        <v>15367</v>
      </c>
      <c r="C7303" s="77" t="s">
        <v>925</v>
      </c>
      <c r="D7303" s="79"/>
      <c r="F7303" s="77" t="s">
        <v>925</v>
      </c>
      <c r="G7303" s="77" t="s">
        <v>15366</v>
      </c>
      <c r="I7303"/>
      <c r="L7303" s="83"/>
    </row>
    <row r="7304" spans="1:12" x14ac:dyDescent="0.3">
      <c r="A7304" s="77" t="s">
        <v>15368</v>
      </c>
      <c r="B7304" s="77" t="s">
        <v>15369</v>
      </c>
      <c r="C7304" s="77" t="s">
        <v>715</v>
      </c>
      <c r="D7304" s="79"/>
      <c r="F7304" s="77" t="s">
        <v>715</v>
      </c>
      <c r="G7304" s="77" t="s">
        <v>15368</v>
      </c>
      <c r="I7304"/>
      <c r="L7304" s="83"/>
    </row>
    <row r="7305" spans="1:12" x14ac:dyDescent="0.3">
      <c r="A7305" s="77" t="s">
        <v>15370</v>
      </c>
      <c r="B7305" s="77" t="s">
        <v>15371</v>
      </c>
      <c r="C7305" s="77" t="s">
        <v>809</v>
      </c>
      <c r="D7305" s="79"/>
      <c r="F7305" s="77" t="s">
        <v>809</v>
      </c>
      <c r="G7305" s="77" t="s">
        <v>15370</v>
      </c>
      <c r="I7305"/>
      <c r="L7305" s="83"/>
    </row>
    <row r="7306" spans="1:12" x14ac:dyDescent="0.3">
      <c r="A7306" s="77" t="s">
        <v>15372</v>
      </c>
      <c r="B7306" s="77" t="s">
        <v>15373</v>
      </c>
      <c r="C7306" s="77" t="s">
        <v>925</v>
      </c>
      <c r="D7306" s="79"/>
      <c r="F7306" s="77" t="s">
        <v>925</v>
      </c>
      <c r="G7306" s="77" t="s">
        <v>15372</v>
      </c>
      <c r="I7306"/>
      <c r="L7306" s="83"/>
    </row>
    <row r="7307" spans="1:12" x14ac:dyDescent="0.3">
      <c r="A7307" s="77" t="s">
        <v>15374</v>
      </c>
      <c r="B7307" s="77" t="s">
        <v>15375</v>
      </c>
      <c r="C7307" s="77" t="s">
        <v>725</v>
      </c>
      <c r="D7307" s="79"/>
      <c r="F7307" s="77" t="s">
        <v>725</v>
      </c>
      <c r="G7307" s="77" t="s">
        <v>15374</v>
      </c>
      <c r="I7307"/>
      <c r="L7307" s="83"/>
    </row>
    <row r="7308" spans="1:12" x14ac:dyDescent="0.3">
      <c r="A7308" s="77" t="s">
        <v>15376</v>
      </c>
      <c r="B7308" s="77" t="s">
        <v>15377</v>
      </c>
      <c r="C7308" s="77" t="s">
        <v>746</v>
      </c>
      <c r="D7308" s="79"/>
      <c r="F7308" s="77" t="s">
        <v>746</v>
      </c>
      <c r="G7308" s="77" t="s">
        <v>15376</v>
      </c>
      <c r="I7308"/>
      <c r="L7308" s="83"/>
    </row>
    <row r="7309" spans="1:12" x14ac:dyDescent="0.3">
      <c r="A7309" s="77" t="s">
        <v>15378</v>
      </c>
      <c r="B7309" s="77" t="s">
        <v>15379</v>
      </c>
      <c r="C7309" s="77" t="s">
        <v>714</v>
      </c>
      <c r="D7309" s="79"/>
      <c r="F7309" s="77" t="s">
        <v>714</v>
      </c>
      <c r="G7309" s="77" t="s">
        <v>15378</v>
      </c>
      <c r="I7309"/>
      <c r="L7309" s="83"/>
    </row>
    <row r="7310" spans="1:12" x14ac:dyDescent="0.3">
      <c r="A7310" s="77" t="s">
        <v>15380</v>
      </c>
      <c r="B7310" s="77" t="s">
        <v>15381</v>
      </c>
      <c r="C7310" s="77" t="s">
        <v>934</v>
      </c>
      <c r="D7310" s="79"/>
      <c r="F7310" s="77" t="s">
        <v>934</v>
      </c>
      <c r="G7310" s="77" t="s">
        <v>15380</v>
      </c>
      <c r="I7310"/>
      <c r="L7310" s="83"/>
    </row>
    <row r="7311" spans="1:12" x14ac:dyDescent="0.3">
      <c r="A7311" s="77" t="s">
        <v>15382</v>
      </c>
      <c r="B7311" s="77" t="s">
        <v>15383</v>
      </c>
      <c r="C7311" s="77" t="s">
        <v>925</v>
      </c>
      <c r="D7311" s="79"/>
      <c r="F7311" s="77" t="s">
        <v>925</v>
      </c>
      <c r="G7311" s="77" t="s">
        <v>15382</v>
      </c>
      <c r="I7311"/>
      <c r="L7311" s="83"/>
    </row>
    <row r="7312" spans="1:12" x14ac:dyDescent="0.3">
      <c r="A7312" s="77" t="s">
        <v>15384</v>
      </c>
      <c r="B7312" s="77" t="s">
        <v>15385</v>
      </c>
      <c r="C7312" s="77" t="s">
        <v>797</v>
      </c>
      <c r="D7312" s="79"/>
      <c r="F7312" s="77" t="s">
        <v>797</v>
      </c>
      <c r="G7312" s="77" t="s">
        <v>15384</v>
      </c>
      <c r="I7312"/>
      <c r="L7312" s="83"/>
    </row>
    <row r="7313" spans="1:12" x14ac:dyDescent="0.3">
      <c r="A7313" s="77" t="s">
        <v>15386</v>
      </c>
      <c r="B7313" s="77" t="s">
        <v>15387</v>
      </c>
      <c r="C7313" s="77" t="s">
        <v>840</v>
      </c>
      <c r="D7313" s="79"/>
      <c r="F7313" s="77" t="s">
        <v>840</v>
      </c>
      <c r="G7313" s="77" t="s">
        <v>15386</v>
      </c>
      <c r="I7313"/>
      <c r="L7313" s="83"/>
    </row>
    <row r="7314" spans="1:12" x14ac:dyDescent="0.3">
      <c r="A7314" s="77" t="s">
        <v>15388</v>
      </c>
      <c r="B7314" s="77" t="s">
        <v>15389</v>
      </c>
      <c r="C7314" s="77" t="s">
        <v>761</v>
      </c>
      <c r="D7314" s="79"/>
      <c r="F7314" s="77" t="s">
        <v>761</v>
      </c>
      <c r="G7314" s="77" t="s">
        <v>15388</v>
      </c>
      <c r="I7314"/>
      <c r="L7314" s="83"/>
    </row>
    <row r="7315" spans="1:12" x14ac:dyDescent="0.3">
      <c r="A7315" s="77" t="s">
        <v>15390</v>
      </c>
      <c r="B7315" s="77" t="s">
        <v>15391</v>
      </c>
      <c r="C7315" s="77" t="s">
        <v>919</v>
      </c>
      <c r="D7315" s="79"/>
      <c r="F7315" s="77" t="s">
        <v>919</v>
      </c>
      <c r="G7315" s="77" t="s">
        <v>15390</v>
      </c>
      <c r="I7315"/>
      <c r="L7315" s="83"/>
    </row>
    <row r="7316" spans="1:12" x14ac:dyDescent="0.3">
      <c r="A7316" s="77" t="s">
        <v>15392</v>
      </c>
      <c r="B7316" s="77" t="s">
        <v>15393</v>
      </c>
      <c r="C7316" s="77" t="s">
        <v>925</v>
      </c>
      <c r="D7316" s="79"/>
      <c r="F7316" s="77" t="s">
        <v>925</v>
      </c>
      <c r="G7316" s="77" t="s">
        <v>15392</v>
      </c>
      <c r="I7316"/>
      <c r="L7316" s="83"/>
    </row>
    <row r="7317" spans="1:12" x14ac:dyDescent="0.3">
      <c r="A7317" s="77" t="s">
        <v>15394</v>
      </c>
      <c r="B7317" s="77" t="s">
        <v>15395</v>
      </c>
      <c r="C7317" s="77" t="s">
        <v>953</v>
      </c>
      <c r="D7317" s="79"/>
      <c r="F7317" s="77" t="s">
        <v>953</v>
      </c>
      <c r="G7317" s="77" t="s">
        <v>15394</v>
      </c>
      <c r="I7317"/>
      <c r="L7317" s="83"/>
    </row>
    <row r="7318" spans="1:12" x14ac:dyDescent="0.3">
      <c r="A7318" s="77" t="s">
        <v>15396</v>
      </c>
      <c r="B7318" s="77" t="s">
        <v>15397</v>
      </c>
      <c r="C7318" s="77" t="s">
        <v>671</v>
      </c>
      <c r="D7318" s="79"/>
      <c r="F7318" s="77" t="s">
        <v>671</v>
      </c>
      <c r="G7318" s="77" t="s">
        <v>15396</v>
      </c>
      <c r="I7318"/>
      <c r="L7318" s="83"/>
    </row>
    <row r="7319" spans="1:12" x14ac:dyDescent="0.3">
      <c r="A7319" s="77" t="s">
        <v>15398</v>
      </c>
      <c r="B7319" s="77" t="s">
        <v>15399</v>
      </c>
      <c r="C7319" s="77" t="s">
        <v>940</v>
      </c>
      <c r="D7319" s="79"/>
      <c r="F7319" s="77" t="s">
        <v>940</v>
      </c>
      <c r="G7319" s="77" t="s">
        <v>15398</v>
      </c>
      <c r="I7319"/>
      <c r="L7319" s="83"/>
    </row>
    <row r="7320" spans="1:12" x14ac:dyDescent="0.3">
      <c r="A7320" s="77" t="s">
        <v>15400</v>
      </c>
      <c r="B7320" s="77" t="s">
        <v>15401</v>
      </c>
      <c r="C7320" s="77" t="s">
        <v>699</v>
      </c>
      <c r="D7320" s="79"/>
      <c r="F7320" s="77" t="s">
        <v>699</v>
      </c>
      <c r="G7320" s="77" t="s">
        <v>15400</v>
      </c>
      <c r="I7320"/>
      <c r="L7320" s="83"/>
    </row>
    <row r="7321" spans="1:12" x14ac:dyDescent="0.3">
      <c r="A7321" s="77" t="s">
        <v>15402</v>
      </c>
      <c r="B7321" s="77" t="s">
        <v>15403</v>
      </c>
      <c r="C7321" s="77" t="s">
        <v>699</v>
      </c>
      <c r="D7321" s="79"/>
      <c r="F7321" s="77" t="s">
        <v>699</v>
      </c>
      <c r="G7321" s="77" t="s">
        <v>15402</v>
      </c>
      <c r="I7321"/>
      <c r="L7321" s="83"/>
    </row>
    <row r="7322" spans="1:12" x14ac:dyDescent="0.3">
      <c r="A7322" s="77" t="s">
        <v>15404</v>
      </c>
      <c r="B7322" s="77" t="s">
        <v>15405</v>
      </c>
      <c r="C7322" s="77" t="s">
        <v>846</v>
      </c>
      <c r="D7322" s="79"/>
      <c r="F7322" s="77" t="s">
        <v>846</v>
      </c>
      <c r="G7322" s="77" t="s">
        <v>15404</v>
      </c>
      <c r="I7322"/>
      <c r="L7322" s="83"/>
    </row>
    <row r="7323" spans="1:12" x14ac:dyDescent="0.3">
      <c r="A7323" s="77" t="s">
        <v>15406</v>
      </c>
      <c r="B7323" s="77" t="s">
        <v>15407</v>
      </c>
      <c r="C7323" s="77" t="s">
        <v>782</v>
      </c>
      <c r="D7323" s="79"/>
      <c r="F7323" s="77" t="s">
        <v>782</v>
      </c>
      <c r="G7323" s="77" t="s">
        <v>15406</v>
      </c>
      <c r="I7323"/>
      <c r="L7323" s="83"/>
    </row>
    <row r="7324" spans="1:12" x14ac:dyDescent="0.3">
      <c r="A7324" s="77" t="s">
        <v>15408</v>
      </c>
      <c r="B7324" s="77" t="s">
        <v>15409</v>
      </c>
      <c r="C7324" s="77" t="s">
        <v>925</v>
      </c>
      <c r="D7324" s="79"/>
      <c r="F7324" s="77" t="s">
        <v>925</v>
      </c>
      <c r="G7324" s="77" t="s">
        <v>15408</v>
      </c>
      <c r="I7324"/>
      <c r="L7324" s="83"/>
    </row>
    <row r="7325" spans="1:12" x14ac:dyDescent="0.3">
      <c r="A7325" s="77" t="s">
        <v>15410</v>
      </c>
      <c r="B7325" s="77" t="s">
        <v>15411</v>
      </c>
      <c r="C7325" s="77" t="s">
        <v>868</v>
      </c>
      <c r="D7325" s="79"/>
      <c r="F7325" s="77" t="s">
        <v>868</v>
      </c>
      <c r="G7325" s="77" t="s">
        <v>15410</v>
      </c>
      <c r="I7325"/>
      <c r="L7325" s="83"/>
    </row>
    <row r="7326" spans="1:12" x14ac:dyDescent="0.3">
      <c r="A7326" s="77" t="s">
        <v>15412</v>
      </c>
      <c r="B7326" s="77" t="s">
        <v>15413</v>
      </c>
      <c r="C7326" s="77" t="s">
        <v>783</v>
      </c>
      <c r="D7326" s="79"/>
      <c r="F7326" s="77" t="s">
        <v>783</v>
      </c>
      <c r="G7326" s="77" t="s">
        <v>15412</v>
      </c>
      <c r="I7326"/>
      <c r="L7326" s="83"/>
    </row>
    <row r="7327" spans="1:12" x14ac:dyDescent="0.3">
      <c r="A7327" s="77" t="s">
        <v>15414</v>
      </c>
      <c r="B7327" s="77" t="s">
        <v>15415</v>
      </c>
      <c r="C7327" s="77" t="s">
        <v>694</v>
      </c>
      <c r="D7327" s="79"/>
      <c r="F7327" s="77" t="s">
        <v>694</v>
      </c>
      <c r="G7327" s="77" t="s">
        <v>15414</v>
      </c>
      <c r="I7327"/>
      <c r="L7327" s="83"/>
    </row>
    <row r="7328" spans="1:12" x14ac:dyDescent="0.3">
      <c r="A7328" s="77" t="s">
        <v>15416</v>
      </c>
      <c r="B7328" s="77" t="s">
        <v>15417</v>
      </c>
      <c r="C7328" s="77" t="s">
        <v>740</v>
      </c>
      <c r="D7328" s="79"/>
      <c r="F7328" s="77" t="s">
        <v>740</v>
      </c>
      <c r="G7328" s="77" t="s">
        <v>15416</v>
      </c>
      <c r="I7328"/>
      <c r="L7328" s="83"/>
    </row>
    <row r="7329" spans="1:12" x14ac:dyDescent="0.3">
      <c r="A7329" s="77" t="s">
        <v>15418</v>
      </c>
      <c r="B7329" s="77" t="s">
        <v>15419</v>
      </c>
      <c r="C7329" s="77" t="s">
        <v>767</v>
      </c>
      <c r="D7329" s="79"/>
      <c r="F7329" s="77" t="s">
        <v>767</v>
      </c>
      <c r="G7329" s="77" t="s">
        <v>15418</v>
      </c>
      <c r="I7329"/>
      <c r="L7329" s="83"/>
    </row>
    <row r="7330" spans="1:12" x14ac:dyDescent="0.3">
      <c r="A7330" s="77" t="s">
        <v>15420</v>
      </c>
      <c r="B7330" s="77" t="s">
        <v>15421</v>
      </c>
      <c r="C7330" s="77" t="s">
        <v>674</v>
      </c>
      <c r="D7330" s="79"/>
      <c r="F7330" s="77" t="s">
        <v>674</v>
      </c>
      <c r="G7330" s="77" t="s">
        <v>15420</v>
      </c>
      <c r="I7330"/>
      <c r="L7330" s="83"/>
    </row>
    <row r="7331" spans="1:12" x14ac:dyDescent="0.3">
      <c r="A7331" s="77" t="s">
        <v>15422</v>
      </c>
      <c r="B7331" s="77" t="s">
        <v>15423</v>
      </c>
      <c r="C7331" s="77" t="s">
        <v>707</v>
      </c>
      <c r="D7331" s="79"/>
      <c r="F7331" s="77" t="s">
        <v>707</v>
      </c>
      <c r="G7331" s="77" t="s">
        <v>15422</v>
      </c>
      <c r="I7331"/>
      <c r="L7331" s="83"/>
    </row>
    <row r="7332" spans="1:12" x14ac:dyDescent="0.3">
      <c r="A7332" s="77" t="s">
        <v>15424</v>
      </c>
      <c r="B7332" s="77" t="s">
        <v>15425</v>
      </c>
      <c r="C7332" s="77" t="s">
        <v>729</v>
      </c>
      <c r="D7332" s="79"/>
      <c r="F7332" s="77" t="s">
        <v>729</v>
      </c>
      <c r="G7332" s="77" t="s">
        <v>15424</v>
      </c>
      <c r="I7332"/>
      <c r="L7332" s="83"/>
    </row>
    <row r="7333" spans="1:12" x14ac:dyDescent="0.3">
      <c r="A7333" s="77" t="s">
        <v>15426</v>
      </c>
      <c r="B7333" s="77" t="s">
        <v>15427</v>
      </c>
      <c r="C7333" s="77" t="s">
        <v>782</v>
      </c>
      <c r="D7333" s="79"/>
      <c r="F7333" s="77" t="s">
        <v>782</v>
      </c>
      <c r="G7333" s="77" t="s">
        <v>15426</v>
      </c>
      <c r="I7333"/>
      <c r="L7333" s="83"/>
    </row>
    <row r="7334" spans="1:12" x14ac:dyDescent="0.3">
      <c r="A7334" s="77" t="s">
        <v>15428</v>
      </c>
      <c r="B7334" s="77" t="s">
        <v>15429</v>
      </c>
      <c r="C7334" s="77" t="s">
        <v>711</v>
      </c>
      <c r="D7334" s="79"/>
      <c r="F7334" s="77" t="s">
        <v>711</v>
      </c>
      <c r="G7334" s="77" t="s">
        <v>15428</v>
      </c>
      <c r="I7334"/>
      <c r="L7334" s="83"/>
    </row>
    <row r="7335" spans="1:12" x14ac:dyDescent="0.3">
      <c r="A7335" s="77" t="s">
        <v>15430</v>
      </c>
      <c r="B7335" s="77" t="s">
        <v>15431</v>
      </c>
      <c r="C7335" s="77" t="s">
        <v>766</v>
      </c>
      <c r="D7335" s="79"/>
      <c r="F7335" s="77" t="s">
        <v>766</v>
      </c>
      <c r="G7335" s="77" t="s">
        <v>15430</v>
      </c>
      <c r="I7335"/>
      <c r="L7335" s="83"/>
    </row>
    <row r="7336" spans="1:12" x14ac:dyDescent="0.3">
      <c r="A7336" s="77" t="s">
        <v>15432</v>
      </c>
      <c r="B7336" s="77" t="s">
        <v>15433</v>
      </c>
      <c r="C7336" s="77" t="s">
        <v>766</v>
      </c>
      <c r="D7336" s="79"/>
      <c r="F7336" s="77" t="s">
        <v>766</v>
      </c>
      <c r="G7336" s="77" t="s">
        <v>15432</v>
      </c>
      <c r="I7336"/>
      <c r="L7336" s="83"/>
    </row>
    <row r="7337" spans="1:12" x14ac:dyDescent="0.3">
      <c r="A7337" s="77" t="s">
        <v>15434</v>
      </c>
      <c r="B7337" s="77" t="s">
        <v>15435</v>
      </c>
      <c r="C7337" s="77" t="s">
        <v>702</v>
      </c>
      <c r="D7337" s="79"/>
      <c r="F7337" s="77" t="s">
        <v>702</v>
      </c>
      <c r="G7337" s="77" t="s">
        <v>15434</v>
      </c>
      <c r="I7337"/>
      <c r="L7337" s="83"/>
    </row>
    <row r="7338" spans="1:12" x14ac:dyDescent="0.3">
      <c r="A7338" s="77" t="s">
        <v>15436</v>
      </c>
      <c r="B7338" s="77" t="s">
        <v>15437</v>
      </c>
      <c r="C7338" s="77" t="s">
        <v>743</v>
      </c>
      <c r="D7338" s="79"/>
      <c r="F7338" s="77" t="s">
        <v>743</v>
      </c>
      <c r="G7338" s="77" t="s">
        <v>15436</v>
      </c>
      <c r="I7338"/>
      <c r="L7338" s="83"/>
    </row>
    <row r="7339" spans="1:12" x14ac:dyDescent="0.3">
      <c r="A7339" s="77" t="s">
        <v>15438</v>
      </c>
      <c r="B7339" s="77" t="s">
        <v>15439</v>
      </c>
      <c r="C7339" s="77" t="s">
        <v>732</v>
      </c>
      <c r="D7339" s="79"/>
      <c r="F7339" s="77" t="s">
        <v>732</v>
      </c>
      <c r="G7339" s="77" t="s">
        <v>15438</v>
      </c>
      <c r="I7339"/>
      <c r="L7339" s="83"/>
    </row>
    <row r="7340" spans="1:12" x14ac:dyDescent="0.3">
      <c r="A7340" s="77" t="s">
        <v>15440</v>
      </c>
      <c r="B7340" s="77" t="s">
        <v>15441</v>
      </c>
      <c r="C7340" s="77" t="s">
        <v>919</v>
      </c>
      <c r="D7340" s="79"/>
      <c r="F7340" s="77" t="s">
        <v>919</v>
      </c>
      <c r="G7340" s="77" t="s">
        <v>15440</v>
      </c>
      <c r="I7340"/>
      <c r="L7340" s="83"/>
    </row>
    <row r="7341" spans="1:12" x14ac:dyDescent="0.3">
      <c r="A7341" s="77" t="s">
        <v>15442</v>
      </c>
      <c r="B7341" s="77" t="s">
        <v>15443</v>
      </c>
      <c r="C7341" s="77" t="s">
        <v>963</v>
      </c>
      <c r="D7341" s="79"/>
      <c r="F7341" s="77" t="s">
        <v>963</v>
      </c>
      <c r="G7341" s="77" t="s">
        <v>15442</v>
      </c>
      <c r="I7341"/>
      <c r="L7341" s="83"/>
    </row>
    <row r="7342" spans="1:12" x14ac:dyDescent="0.3">
      <c r="A7342" s="77" t="s">
        <v>15444</v>
      </c>
      <c r="B7342" s="77" t="s">
        <v>15445</v>
      </c>
      <c r="C7342" s="77" t="s">
        <v>719</v>
      </c>
      <c r="D7342" s="79"/>
      <c r="F7342" s="77" t="s">
        <v>719</v>
      </c>
      <c r="G7342" s="77" t="s">
        <v>15444</v>
      </c>
      <c r="I7342"/>
      <c r="L7342" s="83"/>
    </row>
    <row r="7343" spans="1:12" x14ac:dyDescent="0.3">
      <c r="A7343" s="77" t="s">
        <v>15446</v>
      </c>
      <c r="B7343" s="77" t="s">
        <v>15447</v>
      </c>
      <c r="C7343" s="77" t="s">
        <v>707</v>
      </c>
      <c r="D7343" s="79"/>
      <c r="F7343" s="77" t="s">
        <v>707</v>
      </c>
      <c r="G7343" s="77" t="s">
        <v>15446</v>
      </c>
      <c r="I7343"/>
      <c r="L7343" s="83"/>
    </row>
    <row r="7344" spans="1:12" x14ac:dyDescent="0.3">
      <c r="A7344" s="77" t="s">
        <v>15448</v>
      </c>
      <c r="B7344" s="77" t="s">
        <v>15449</v>
      </c>
      <c r="C7344" s="77" t="s">
        <v>856</v>
      </c>
      <c r="D7344" s="79"/>
      <c r="F7344" s="77" t="s">
        <v>856</v>
      </c>
      <c r="G7344" s="77" t="s">
        <v>15448</v>
      </c>
      <c r="I7344"/>
      <c r="L7344" s="83"/>
    </row>
    <row r="7345" spans="1:12" x14ac:dyDescent="0.3">
      <c r="A7345" s="77" t="s">
        <v>15450</v>
      </c>
      <c r="B7345" s="77" t="s">
        <v>15451</v>
      </c>
      <c r="C7345" s="77" t="s">
        <v>940</v>
      </c>
      <c r="D7345" s="79"/>
      <c r="F7345" s="77" t="s">
        <v>940</v>
      </c>
      <c r="G7345" s="77" t="s">
        <v>15450</v>
      </c>
      <c r="I7345"/>
      <c r="L7345" s="83"/>
    </row>
    <row r="7346" spans="1:12" x14ac:dyDescent="0.3">
      <c r="A7346" s="77" t="s">
        <v>15452</v>
      </c>
      <c r="B7346" s="77" t="s">
        <v>15453</v>
      </c>
      <c r="C7346" s="77" t="s">
        <v>940</v>
      </c>
      <c r="D7346" s="79"/>
      <c r="F7346" s="77" t="s">
        <v>940</v>
      </c>
      <c r="G7346" s="77" t="s">
        <v>15452</v>
      </c>
      <c r="I7346"/>
      <c r="L7346" s="83"/>
    </row>
    <row r="7347" spans="1:12" x14ac:dyDescent="0.3">
      <c r="A7347" s="77" t="s">
        <v>15454</v>
      </c>
      <c r="B7347" s="77" t="s">
        <v>15455</v>
      </c>
      <c r="C7347" s="77" t="s">
        <v>797</v>
      </c>
      <c r="D7347" s="79"/>
      <c r="F7347" s="77" t="s">
        <v>797</v>
      </c>
      <c r="G7347" s="77" t="s">
        <v>15454</v>
      </c>
      <c r="I7347"/>
      <c r="L7347" s="83"/>
    </row>
    <row r="7348" spans="1:12" x14ac:dyDescent="0.3">
      <c r="A7348" s="77" t="s">
        <v>15456</v>
      </c>
      <c r="B7348" s="77" t="s">
        <v>15457</v>
      </c>
      <c r="C7348" s="77" t="s">
        <v>856</v>
      </c>
      <c r="D7348" s="79"/>
      <c r="F7348" s="77" t="s">
        <v>856</v>
      </c>
      <c r="G7348" s="77" t="s">
        <v>15456</v>
      </c>
      <c r="I7348"/>
      <c r="L7348" s="83"/>
    </row>
    <row r="7349" spans="1:12" x14ac:dyDescent="0.3">
      <c r="A7349" s="77" t="s">
        <v>15458</v>
      </c>
      <c r="B7349" s="77" t="s">
        <v>15459</v>
      </c>
      <c r="C7349" s="77" t="s">
        <v>729</v>
      </c>
      <c r="D7349" s="79"/>
      <c r="F7349" s="77" t="s">
        <v>729</v>
      </c>
      <c r="G7349" s="77" t="s">
        <v>15458</v>
      </c>
      <c r="I7349"/>
      <c r="L7349" s="83"/>
    </row>
    <row r="7350" spans="1:12" x14ac:dyDescent="0.3">
      <c r="A7350" s="77" t="s">
        <v>15460</v>
      </c>
      <c r="B7350" s="77" t="s">
        <v>15461</v>
      </c>
      <c r="C7350" s="77" t="s">
        <v>940</v>
      </c>
      <c r="D7350" s="79"/>
      <c r="F7350" s="77" t="s">
        <v>940</v>
      </c>
      <c r="G7350" s="77" t="s">
        <v>15460</v>
      </c>
      <c r="I7350"/>
      <c r="L7350" s="83"/>
    </row>
    <row r="7351" spans="1:12" x14ac:dyDescent="0.3">
      <c r="A7351" s="77" t="s">
        <v>15462</v>
      </c>
      <c r="B7351" s="77" t="s">
        <v>15463</v>
      </c>
      <c r="C7351" s="77" t="s">
        <v>940</v>
      </c>
      <c r="D7351" s="79"/>
      <c r="F7351" s="77" t="s">
        <v>940</v>
      </c>
      <c r="G7351" s="77" t="s">
        <v>15462</v>
      </c>
      <c r="I7351"/>
      <c r="L7351" s="83"/>
    </row>
    <row r="7352" spans="1:12" x14ac:dyDescent="0.3">
      <c r="A7352" s="77" t="s">
        <v>15464</v>
      </c>
      <c r="B7352" s="77" t="s">
        <v>15465</v>
      </c>
      <c r="C7352" s="77" t="s">
        <v>666</v>
      </c>
      <c r="D7352" s="79"/>
      <c r="F7352" s="77" t="s">
        <v>666</v>
      </c>
      <c r="G7352" s="77" t="s">
        <v>15464</v>
      </c>
      <c r="I7352"/>
      <c r="L7352" s="83"/>
    </row>
    <row r="7353" spans="1:12" x14ac:dyDescent="0.3">
      <c r="A7353" s="77" t="s">
        <v>15466</v>
      </c>
      <c r="B7353" s="77" t="s">
        <v>15467</v>
      </c>
      <c r="C7353" s="77" t="s">
        <v>925</v>
      </c>
      <c r="D7353" s="79"/>
      <c r="F7353" s="77" t="s">
        <v>925</v>
      </c>
      <c r="G7353" s="77" t="s">
        <v>15466</v>
      </c>
      <c r="I7353"/>
      <c r="L7353" s="83"/>
    </row>
    <row r="7354" spans="1:12" x14ac:dyDescent="0.3">
      <c r="A7354" s="77" t="s">
        <v>15468</v>
      </c>
      <c r="B7354" s="77" t="s">
        <v>15469</v>
      </c>
      <c r="C7354" s="77" t="s">
        <v>699</v>
      </c>
      <c r="D7354" s="79"/>
      <c r="F7354" s="77" t="s">
        <v>699</v>
      </c>
      <c r="G7354" s="77" t="s">
        <v>15468</v>
      </c>
      <c r="I7354"/>
      <c r="L7354" s="83"/>
    </row>
    <row r="7355" spans="1:12" x14ac:dyDescent="0.3">
      <c r="A7355" s="77" t="s">
        <v>15470</v>
      </c>
      <c r="B7355" s="77" t="s">
        <v>15471</v>
      </c>
      <c r="C7355" s="77" t="s">
        <v>937</v>
      </c>
      <c r="D7355" s="79"/>
      <c r="F7355" s="77" t="s">
        <v>937</v>
      </c>
      <c r="G7355" s="77" t="s">
        <v>15470</v>
      </c>
      <c r="I7355"/>
      <c r="L7355" s="83"/>
    </row>
    <row r="7356" spans="1:12" x14ac:dyDescent="0.3">
      <c r="A7356" s="77" t="s">
        <v>15472</v>
      </c>
      <c r="B7356" s="77" t="s">
        <v>15473</v>
      </c>
      <c r="C7356" s="77" t="s">
        <v>850</v>
      </c>
      <c r="D7356" s="79"/>
      <c r="F7356" s="77" t="s">
        <v>850</v>
      </c>
      <c r="G7356" s="77" t="s">
        <v>15472</v>
      </c>
      <c r="I7356"/>
      <c r="L7356" s="83"/>
    </row>
    <row r="7357" spans="1:12" x14ac:dyDescent="0.3">
      <c r="A7357" s="77" t="s">
        <v>15474</v>
      </c>
      <c r="B7357" s="77" t="s">
        <v>15475</v>
      </c>
      <c r="C7357" s="77" t="s">
        <v>757</v>
      </c>
      <c r="D7357" s="79"/>
      <c r="F7357" s="77" t="s">
        <v>757</v>
      </c>
      <c r="G7357" s="77" t="s">
        <v>15474</v>
      </c>
      <c r="I7357"/>
      <c r="L7357" s="83"/>
    </row>
    <row r="7358" spans="1:12" x14ac:dyDescent="0.3">
      <c r="A7358" s="77" t="s">
        <v>15476</v>
      </c>
      <c r="B7358" s="77" t="s">
        <v>15477</v>
      </c>
      <c r="C7358" s="77" t="s">
        <v>733</v>
      </c>
      <c r="D7358" s="79"/>
      <c r="F7358" s="77" t="s">
        <v>733</v>
      </c>
      <c r="G7358" s="77" t="s">
        <v>15476</v>
      </c>
      <c r="I7358"/>
      <c r="L7358" s="83"/>
    </row>
    <row r="7359" spans="1:12" x14ac:dyDescent="0.3">
      <c r="A7359" s="77" t="s">
        <v>15478</v>
      </c>
      <c r="B7359" s="77" t="s">
        <v>15479</v>
      </c>
      <c r="C7359" s="77" t="s">
        <v>885</v>
      </c>
      <c r="D7359" s="79"/>
      <c r="F7359" s="77" t="s">
        <v>885</v>
      </c>
      <c r="G7359" s="77" t="s">
        <v>15478</v>
      </c>
      <c r="I7359"/>
      <c r="L7359" s="83"/>
    </row>
    <row r="7360" spans="1:12" x14ac:dyDescent="0.3">
      <c r="A7360" s="77" t="s">
        <v>15480</v>
      </c>
      <c r="B7360" s="77" t="s">
        <v>15481</v>
      </c>
      <c r="C7360" s="77" t="s">
        <v>856</v>
      </c>
      <c r="D7360" s="79"/>
      <c r="F7360" s="77" t="s">
        <v>856</v>
      </c>
      <c r="G7360" s="77" t="s">
        <v>15480</v>
      </c>
      <c r="I7360"/>
      <c r="L7360" s="83"/>
    </row>
    <row r="7361" spans="1:12" x14ac:dyDescent="0.3">
      <c r="A7361" s="77" t="s">
        <v>15482</v>
      </c>
      <c r="B7361" s="77" t="s">
        <v>15483</v>
      </c>
      <c r="C7361" s="77" t="s">
        <v>940</v>
      </c>
      <c r="D7361" s="79"/>
      <c r="F7361" s="77" t="s">
        <v>940</v>
      </c>
      <c r="G7361" s="77" t="s">
        <v>15482</v>
      </c>
      <c r="I7361"/>
      <c r="L7361" s="83"/>
    </row>
    <row r="7362" spans="1:12" x14ac:dyDescent="0.3">
      <c r="A7362" s="77" t="s">
        <v>15484</v>
      </c>
      <c r="B7362" s="77" t="s">
        <v>15485</v>
      </c>
      <c r="C7362" s="77" t="s">
        <v>733</v>
      </c>
      <c r="D7362" s="79"/>
      <c r="F7362" s="77" t="s">
        <v>733</v>
      </c>
      <c r="G7362" s="77" t="s">
        <v>15484</v>
      </c>
      <c r="I7362"/>
      <c r="L7362" s="83"/>
    </row>
    <row r="7363" spans="1:12" x14ac:dyDescent="0.3">
      <c r="A7363" s="77" t="s">
        <v>15486</v>
      </c>
      <c r="B7363" s="77" t="s">
        <v>15487</v>
      </c>
      <c r="C7363" s="77" t="s">
        <v>703</v>
      </c>
      <c r="D7363" s="79"/>
      <c r="F7363" s="77" t="s">
        <v>703</v>
      </c>
      <c r="G7363" s="77" t="s">
        <v>15486</v>
      </c>
      <c r="I7363"/>
      <c r="L7363" s="83"/>
    </row>
    <row r="7364" spans="1:12" x14ac:dyDescent="0.3">
      <c r="A7364" s="77" t="s">
        <v>15488</v>
      </c>
      <c r="B7364" s="77" t="s">
        <v>15489</v>
      </c>
      <c r="C7364" s="77" t="s">
        <v>809</v>
      </c>
      <c r="D7364" s="79"/>
      <c r="F7364" s="77" t="s">
        <v>809</v>
      </c>
      <c r="G7364" s="77" t="s">
        <v>15488</v>
      </c>
      <c r="I7364"/>
      <c r="L7364" s="83"/>
    </row>
    <row r="7365" spans="1:12" x14ac:dyDescent="0.3">
      <c r="A7365" s="77" t="s">
        <v>15490</v>
      </c>
      <c r="B7365" s="77" t="s">
        <v>15491</v>
      </c>
      <c r="C7365" s="77" t="s">
        <v>733</v>
      </c>
      <c r="D7365" s="79"/>
      <c r="F7365" s="77" t="s">
        <v>733</v>
      </c>
      <c r="G7365" s="77" t="s">
        <v>15490</v>
      </c>
      <c r="I7365"/>
      <c r="L7365" s="83"/>
    </row>
    <row r="7366" spans="1:12" x14ac:dyDescent="0.3">
      <c r="A7366" s="77" t="s">
        <v>15492</v>
      </c>
      <c r="B7366" s="77" t="s">
        <v>15493</v>
      </c>
      <c r="C7366" s="77" t="s">
        <v>863</v>
      </c>
      <c r="D7366" s="79"/>
      <c r="F7366" s="77" t="s">
        <v>863</v>
      </c>
      <c r="G7366" s="77" t="s">
        <v>15492</v>
      </c>
      <c r="I7366"/>
      <c r="L7366" s="83"/>
    </row>
    <row r="7367" spans="1:12" x14ac:dyDescent="0.3">
      <c r="A7367" s="77" t="s">
        <v>15494</v>
      </c>
      <c r="B7367" s="77" t="s">
        <v>15495</v>
      </c>
      <c r="C7367" s="77" t="s">
        <v>740</v>
      </c>
      <c r="D7367" s="79"/>
      <c r="F7367" s="77" t="s">
        <v>740</v>
      </c>
      <c r="G7367" s="77" t="s">
        <v>15494</v>
      </c>
      <c r="I7367"/>
      <c r="L7367" s="83"/>
    </row>
    <row r="7368" spans="1:12" x14ac:dyDescent="0.3">
      <c r="A7368" s="77" t="s">
        <v>15496</v>
      </c>
      <c r="B7368" s="77" t="s">
        <v>15497</v>
      </c>
      <c r="C7368" s="77" t="s">
        <v>892</v>
      </c>
      <c r="D7368" s="79"/>
      <c r="F7368" s="77" t="s">
        <v>892</v>
      </c>
      <c r="G7368" s="77" t="s">
        <v>15496</v>
      </c>
      <c r="I7368"/>
      <c r="L7368" s="83"/>
    </row>
    <row r="7369" spans="1:12" x14ac:dyDescent="0.3">
      <c r="A7369" s="77" t="s">
        <v>15498</v>
      </c>
      <c r="B7369" s="77" t="s">
        <v>15499</v>
      </c>
      <c r="C7369" s="77" t="s">
        <v>711</v>
      </c>
      <c r="D7369" s="79"/>
      <c r="F7369" s="77" t="s">
        <v>711</v>
      </c>
      <c r="G7369" s="77" t="s">
        <v>15498</v>
      </c>
      <c r="I7369"/>
      <c r="L7369" s="83"/>
    </row>
    <row r="7370" spans="1:12" x14ac:dyDescent="0.3">
      <c r="A7370" s="77" t="s">
        <v>15500</v>
      </c>
      <c r="B7370" s="77" t="s">
        <v>15501</v>
      </c>
      <c r="C7370" s="77" t="s">
        <v>791</v>
      </c>
      <c r="D7370" s="79"/>
      <c r="F7370" s="77" t="s">
        <v>791</v>
      </c>
      <c r="G7370" s="77" t="s">
        <v>15500</v>
      </c>
      <c r="I7370"/>
      <c r="L7370" s="83"/>
    </row>
    <row r="7371" spans="1:12" x14ac:dyDescent="0.3">
      <c r="A7371" s="77" t="s">
        <v>15502</v>
      </c>
      <c r="B7371" s="77" t="s">
        <v>15503</v>
      </c>
      <c r="C7371" s="77" t="s">
        <v>707</v>
      </c>
      <c r="D7371" s="79"/>
      <c r="F7371" s="77" t="s">
        <v>707</v>
      </c>
      <c r="G7371" s="77" t="s">
        <v>15502</v>
      </c>
      <c r="I7371"/>
      <c r="L7371" s="83"/>
    </row>
    <row r="7372" spans="1:12" x14ac:dyDescent="0.3">
      <c r="A7372" s="77" t="s">
        <v>15504</v>
      </c>
      <c r="B7372" s="77" t="s">
        <v>15505</v>
      </c>
      <c r="C7372" s="77" t="s">
        <v>817</v>
      </c>
      <c r="D7372" s="79"/>
      <c r="F7372" s="77" t="s">
        <v>817</v>
      </c>
      <c r="G7372" s="77" t="s">
        <v>15504</v>
      </c>
      <c r="I7372"/>
      <c r="L7372" s="83"/>
    </row>
    <row r="7373" spans="1:12" x14ac:dyDescent="0.3">
      <c r="A7373" s="77" t="s">
        <v>15506</v>
      </c>
      <c r="B7373" s="77" t="s">
        <v>15507</v>
      </c>
      <c r="C7373" s="77" t="s">
        <v>940</v>
      </c>
      <c r="D7373" s="79"/>
      <c r="F7373" s="77" t="s">
        <v>940</v>
      </c>
      <c r="G7373" s="77" t="s">
        <v>15506</v>
      </c>
      <c r="I7373"/>
      <c r="L7373" s="83"/>
    </row>
    <row r="7374" spans="1:12" x14ac:dyDescent="0.3">
      <c r="A7374" s="77" t="s">
        <v>15508</v>
      </c>
      <c r="B7374" s="77" t="s">
        <v>15509</v>
      </c>
      <c r="C7374" s="77" t="s">
        <v>682</v>
      </c>
      <c r="D7374" s="79"/>
      <c r="F7374" s="77" t="s">
        <v>682</v>
      </c>
      <c r="G7374" s="77" t="s">
        <v>15508</v>
      </c>
      <c r="I7374"/>
      <c r="L7374" s="83"/>
    </row>
    <row r="7375" spans="1:12" x14ac:dyDescent="0.3">
      <c r="A7375" s="77" t="s">
        <v>15510</v>
      </c>
      <c r="B7375" s="77" t="s">
        <v>15511</v>
      </c>
      <c r="C7375" s="77" t="s">
        <v>761</v>
      </c>
      <c r="D7375" s="79"/>
      <c r="F7375" s="77" t="s">
        <v>761</v>
      </c>
      <c r="G7375" s="77" t="s">
        <v>15510</v>
      </c>
      <c r="I7375"/>
      <c r="L7375" s="83"/>
    </row>
    <row r="7376" spans="1:12" x14ac:dyDescent="0.3">
      <c r="A7376" s="77" t="s">
        <v>15512</v>
      </c>
      <c r="B7376" s="77" t="s">
        <v>15513</v>
      </c>
      <c r="C7376" s="77" t="s">
        <v>694</v>
      </c>
      <c r="D7376" s="79"/>
      <c r="F7376" s="77" t="s">
        <v>694</v>
      </c>
      <c r="G7376" s="77" t="s">
        <v>15512</v>
      </c>
      <c r="I7376"/>
      <c r="L7376" s="83"/>
    </row>
    <row r="7377" spans="1:12" x14ac:dyDescent="0.3">
      <c r="A7377" s="77" t="s">
        <v>15514</v>
      </c>
      <c r="B7377" s="77" t="s">
        <v>15515</v>
      </c>
      <c r="C7377" s="77" t="s">
        <v>702</v>
      </c>
      <c r="D7377" s="79"/>
      <c r="F7377" s="77" t="s">
        <v>702</v>
      </c>
      <c r="G7377" s="77" t="s">
        <v>15514</v>
      </c>
      <c r="I7377"/>
      <c r="L7377" s="83"/>
    </row>
    <row r="7378" spans="1:12" x14ac:dyDescent="0.3">
      <c r="A7378" s="77" t="s">
        <v>15516</v>
      </c>
      <c r="B7378" s="77" t="s">
        <v>15517</v>
      </c>
      <c r="C7378" s="77" t="s">
        <v>846</v>
      </c>
      <c r="D7378" s="79"/>
      <c r="F7378" s="77" t="s">
        <v>846</v>
      </c>
      <c r="G7378" s="77" t="s">
        <v>15516</v>
      </c>
      <c r="I7378"/>
      <c r="L7378" s="83"/>
    </row>
    <row r="7379" spans="1:12" x14ac:dyDescent="0.3">
      <c r="A7379" s="77" t="s">
        <v>15518</v>
      </c>
      <c r="B7379" s="77" t="s">
        <v>15519</v>
      </c>
      <c r="C7379" s="77" t="s">
        <v>691</v>
      </c>
      <c r="D7379" s="79"/>
      <c r="F7379" s="77" t="s">
        <v>691</v>
      </c>
      <c r="G7379" s="77" t="s">
        <v>15518</v>
      </c>
      <c r="I7379"/>
      <c r="L7379" s="83"/>
    </row>
    <row r="7380" spans="1:12" x14ac:dyDescent="0.3">
      <c r="A7380" s="77" t="s">
        <v>15520</v>
      </c>
      <c r="B7380" s="77" t="s">
        <v>15521</v>
      </c>
      <c r="C7380" s="77" t="s">
        <v>863</v>
      </c>
      <c r="D7380" s="79"/>
      <c r="F7380" s="77" t="s">
        <v>863</v>
      </c>
      <c r="G7380" s="77" t="s">
        <v>15520</v>
      </c>
      <c r="I7380"/>
      <c r="L7380" s="83"/>
    </row>
    <row r="7381" spans="1:12" x14ac:dyDescent="0.3">
      <c r="A7381" s="77" t="s">
        <v>15522</v>
      </c>
      <c r="B7381" s="77" t="s">
        <v>15523</v>
      </c>
      <c r="C7381" s="77" t="s">
        <v>666</v>
      </c>
      <c r="D7381" s="79"/>
      <c r="F7381" s="77" t="s">
        <v>666</v>
      </c>
      <c r="G7381" s="77" t="s">
        <v>15522</v>
      </c>
      <c r="I7381"/>
      <c r="L7381" s="83"/>
    </row>
    <row r="7382" spans="1:12" x14ac:dyDescent="0.3">
      <c r="A7382" s="77" t="s">
        <v>15524</v>
      </c>
      <c r="B7382" s="77" t="s">
        <v>15525</v>
      </c>
      <c r="C7382" s="77" t="s">
        <v>761</v>
      </c>
      <c r="D7382" s="79"/>
      <c r="F7382" s="77" t="s">
        <v>761</v>
      </c>
      <c r="G7382" s="77" t="s">
        <v>15524</v>
      </c>
      <c r="I7382"/>
      <c r="L7382" s="83"/>
    </row>
    <row r="7383" spans="1:12" x14ac:dyDescent="0.3">
      <c r="A7383" s="77" t="s">
        <v>15526</v>
      </c>
      <c r="B7383" s="77" t="s">
        <v>15527</v>
      </c>
      <c r="C7383" s="77" t="s">
        <v>836</v>
      </c>
      <c r="D7383" s="79"/>
      <c r="F7383" s="77" t="s">
        <v>836</v>
      </c>
      <c r="G7383" s="77" t="s">
        <v>15526</v>
      </c>
      <c r="I7383"/>
      <c r="L7383" s="83"/>
    </row>
    <row r="7384" spans="1:12" x14ac:dyDescent="0.3">
      <c r="A7384" s="77" t="s">
        <v>15528</v>
      </c>
      <c r="B7384" s="77" t="s">
        <v>15529</v>
      </c>
      <c r="C7384" s="77" t="s">
        <v>940</v>
      </c>
      <c r="D7384" s="79"/>
      <c r="F7384" s="77" t="s">
        <v>940</v>
      </c>
      <c r="G7384" s="77" t="s">
        <v>15528</v>
      </c>
      <c r="I7384"/>
      <c r="L7384" s="83"/>
    </row>
    <row r="7385" spans="1:12" x14ac:dyDescent="0.3">
      <c r="A7385" s="77" t="s">
        <v>15530</v>
      </c>
      <c r="B7385" s="77" t="s">
        <v>15531</v>
      </c>
      <c r="C7385" s="77" t="s">
        <v>876</v>
      </c>
      <c r="D7385" s="79"/>
      <c r="F7385" s="77" t="s">
        <v>876</v>
      </c>
      <c r="G7385" s="77" t="s">
        <v>15530</v>
      </c>
      <c r="I7385"/>
      <c r="L7385" s="83"/>
    </row>
    <row r="7386" spans="1:12" x14ac:dyDescent="0.3">
      <c r="A7386" s="77" t="s">
        <v>15532</v>
      </c>
      <c r="B7386" s="77" t="s">
        <v>15533</v>
      </c>
      <c r="C7386" s="77" t="s">
        <v>671</v>
      </c>
      <c r="D7386" s="79"/>
      <c r="F7386" s="77" t="s">
        <v>671</v>
      </c>
      <c r="G7386" s="77" t="s">
        <v>15532</v>
      </c>
      <c r="I7386"/>
      <c r="L7386" s="83"/>
    </row>
    <row r="7387" spans="1:12" x14ac:dyDescent="0.3">
      <c r="A7387" s="77" t="s">
        <v>15534</v>
      </c>
      <c r="B7387" s="77" t="s">
        <v>15535</v>
      </c>
      <c r="C7387" s="77" t="s">
        <v>853</v>
      </c>
      <c r="D7387" s="79"/>
      <c r="F7387" s="77" t="s">
        <v>853</v>
      </c>
      <c r="G7387" s="77" t="s">
        <v>15534</v>
      </c>
      <c r="I7387"/>
      <c r="L7387" s="83"/>
    </row>
    <row r="7388" spans="1:12" x14ac:dyDescent="0.3">
      <c r="A7388" s="77" t="s">
        <v>15536</v>
      </c>
      <c r="B7388" s="77" t="s">
        <v>15537</v>
      </c>
      <c r="C7388" s="77" t="s">
        <v>736</v>
      </c>
      <c r="D7388" s="79"/>
      <c r="F7388" s="77" t="s">
        <v>736</v>
      </c>
      <c r="G7388" s="77" t="s">
        <v>15536</v>
      </c>
      <c r="I7388"/>
      <c r="L7388" s="83"/>
    </row>
    <row r="7389" spans="1:12" x14ac:dyDescent="0.3">
      <c r="A7389" s="77" t="s">
        <v>15538</v>
      </c>
      <c r="B7389" s="77" t="s">
        <v>15539</v>
      </c>
      <c r="C7389" s="77" t="s">
        <v>671</v>
      </c>
      <c r="D7389" s="79"/>
      <c r="F7389" s="77" t="s">
        <v>671</v>
      </c>
      <c r="G7389" s="77" t="s">
        <v>15538</v>
      </c>
      <c r="I7389"/>
      <c r="L7389" s="83"/>
    </row>
    <row r="7390" spans="1:12" x14ac:dyDescent="0.3">
      <c r="A7390" s="77" t="s">
        <v>15540</v>
      </c>
      <c r="B7390" s="77" t="s">
        <v>15541</v>
      </c>
      <c r="C7390" s="77" t="s">
        <v>925</v>
      </c>
      <c r="D7390" s="79"/>
      <c r="F7390" s="77" t="s">
        <v>925</v>
      </c>
      <c r="G7390" s="77" t="s">
        <v>15540</v>
      </c>
      <c r="I7390"/>
      <c r="L7390" s="83"/>
    </row>
    <row r="7391" spans="1:12" x14ac:dyDescent="0.3">
      <c r="A7391" s="77" t="s">
        <v>15542</v>
      </c>
      <c r="B7391" s="77" t="s">
        <v>15543</v>
      </c>
      <c r="C7391" s="77" t="s">
        <v>940</v>
      </c>
      <c r="D7391" s="79"/>
      <c r="F7391" s="77" t="s">
        <v>940</v>
      </c>
      <c r="G7391" s="77" t="s">
        <v>15542</v>
      </c>
      <c r="I7391"/>
      <c r="L7391" s="83"/>
    </row>
    <row r="7392" spans="1:12" x14ac:dyDescent="0.3">
      <c r="A7392" s="77" t="s">
        <v>15544</v>
      </c>
      <c r="B7392" s="77" t="s">
        <v>15545</v>
      </c>
      <c r="C7392" s="77" t="s">
        <v>804</v>
      </c>
      <c r="D7392" s="79"/>
      <c r="F7392" s="77" t="s">
        <v>804</v>
      </c>
      <c r="G7392" s="77" t="s">
        <v>15544</v>
      </c>
      <c r="I7392"/>
      <c r="L7392" s="83"/>
    </row>
    <row r="7393" spans="1:12" x14ac:dyDescent="0.3">
      <c r="A7393" s="77" t="s">
        <v>15546</v>
      </c>
      <c r="B7393" s="77" t="s">
        <v>15547</v>
      </c>
      <c r="C7393" s="77" t="s">
        <v>940</v>
      </c>
      <c r="D7393" s="79"/>
      <c r="F7393" s="77" t="s">
        <v>940</v>
      </c>
      <c r="G7393" s="77" t="s">
        <v>15546</v>
      </c>
      <c r="I7393"/>
      <c r="L7393" s="83"/>
    </row>
    <row r="7394" spans="1:12" x14ac:dyDescent="0.3">
      <c r="A7394" s="77" t="s">
        <v>15548</v>
      </c>
      <c r="B7394" s="77" t="s">
        <v>15549</v>
      </c>
      <c r="C7394" s="77" t="s">
        <v>733</v>
      </c>
      <c r="D7394" s="79"/>
      <c r="F7394" s="77" t="s">
        <v>733</v>
      </c>
      <c r="G7394" s="77" t="s">
        <v>15548</v>
      </c>
      <c r="I7394"/>
      <c r="L7394" s="83"/>
    </row>
    <row r="7395" spans="1:12" x14ac:dyDescent="0.3">
      <c r="A7395" s="77" t="s">
        <v>15550</v>
      </c>
      <c r="B7395" s="77" t="s">
        <v>15551</v>
      </c>
      <c r="C7395" s="77" t="s">
        <v>776</v>
      </c>
      <c r="D7395" s="79"/>
      <c r="F7395" s="77" t="s">
        <v>776</v>
      </c>
      <c r="G7395" s="77" t="s">
        <v>15550</v>
      </c>
      <c r="I7395"/>
      <c r="L7395" s="83"/>
    </row>
    <row r="7396" spans="1:12" x14ac:dyDescent="0.3">
      <c r="A7396" s="77" t="s">
        <v>15552</v>
      </c>
      <c r="B7396" s="77" t="s">
        <v>15553</v>
      </c>
      <c r="C7396" s="77" t="s">
        <v>931</v>
      </c>
      <c r="D7396" s="79"/>
      <c r="F7396" s="77" t="s">
        <v>931</v>
      </c>
      <c r="G7396" s="77" t="s">
        <v>15552</v>
      </c>
      <c r="I7396"/>
      <c r="L7396" s="83"/>
    </row>
    <row r="7397" spans="1:12" x14ac:dyDescent="0.3">
      <c r="A7397" s="77" t="s">
        <v>15554</v>
      </c>
      <c r="B7397" s="77" t="s">
        <v>15555</v>
      </c>
      <c r="C7397" s="77" t="s">
        <v>853</v>
      </c>
      <c r="D7397" s="79"/>
      <c r="F7397" s="77" t="s">
        <v>853</v>
      </c>
      <c r="G7397" s="77" t="s">
        <v>15554</v>
      </c>
      <c r="I7397"/>
      <c r="L7397" s="83"/>
    </row>
    <row r="7398" spans="1:12" x14ac:dyDescent="0.3">
      <c r="A7398" s="77" t="s">
        <v>15556</v>
      </c>
      <c r="B7398" s="77" t="s">
        <v>15557</v>
      </c>
      <c r="C7398" s="77" t="s">
        <v>682</v>
      </c>
      <c r="D7398" s="79"/>
      <c r="F7398" s="77" t="s">
        <v>682</v>
      </c>
      <c r="G7398" s="77" t="s">
        <v>15556</v>
      </c>
      <c r="I7398"/>
      <c r="L7398" s="83"/>
    </row>
    <row r="7399" spans="1:12" x14ac:dyDescent="0.3">
      <c r="A7399" s="77" t="s">
        <v>15558</v>
      </c>
      <c r="B7399" s="77" t="s">
        <v>15559</v>
      </c>
      <c r="C7399" s="77" t="s">
        <v>743</v>
      </c>
      <c r="D7399" s="79"/>
      <c r="F7399" s="77" t="s">
        <v>743</v>
      </c>
      <c r="G7399" s="77" t="s">
        <v>15558</v>
      </c>
      <c r="I7399"/>
      <c r="L7399" s="83"/>
    </row>
    <row r="7400" spans="1:12" x14ac:dyDescent="0.3">
      <c r="A7400" s="77" t="s">
        <v>15560</v>
      </c>
      <c r="B7400" s="77" t="s">
        <v>15561</v>
      </c>
      <c r="C7400" s="77" t="s">
        <v>908</v>
      </c>
      <c r="D7400" s="79"/>
      <c r="F7400" s="77" t="s">
        <v>908</v>
      </c>
      <c r="G7400" s="77" t="s">
        <v>15560</v>
      </c>
      <c r="I7400"/>
      <c r="L7400" s="83"/>
    </row>
    <row r="7401" spans="1:12" x14ac:dyDescent="0.3">
      <c r="A7401" s="77" t="s">
        <v>15562</v>
      </c>
      <c r="B7401" s="77" t="s">
        <v>15563</v>
      </c>
      <c r="C7401" s="77" t="s">
        <v>908</v>
      </c>
      <c r="D7401" s="79"/>
      <c r="F7401" s="77" t="s">
        <v>908</v>
      </c>
      <c r="G7401" s="77" t="s">
        <v>15562</v>
      </c>
      <c r="I7401"/>
      <c r="L7401" s="83"/>
    </row>
    <row r="7402" spans="1:12" x14ac:dyDescent="0.3">
      <c r="A7402" s="77" t="s">
        <v>15564</v>
      </c>
      <c r="B7402" s="77" t="s">
        <v>15565</v>
      </c>
      <c r="C7402" s="77" t="s">
        <v>856</v>
      </c>
      <c r="D7402" s="79"/>
      <c r="F7402" s="77" t="s">
        <v>856</v>
      </c>
      <c r="G7402" s="77" t="s">
        <v>15564</v>
      </c>
      <c r="I7402"/>
      <c r="L7402" s="83"/>
    </row>
    <row r="7403" spans="1:12" x14ac:dyDescent="0.3">
      <c r="A7403" s="77" t="s">
        <v>15566</v>
      </c>
      <c r="B7403" s="77" t="s">
        <v>15567</v>
      </c>
      <c r="C7403" s="77" t="s">
        <v>853</v>
      </c>
      <c r="D7403" s="79"/>
      <c r="F7403" s="77" t="s">
        <v>853</v>
      </c>
      <c r="G7403" s="77" t="s">
        <v>15566</v>
      </c>
      <c r="I7403"/>
      <c r="L7403" s="83"/>
    </row>
    <row r="7404" spans="1:12" x14ac:dyDescent="0.3">
      <c r="A7404" s="77" t="s">
        <v>15568</v>
      </c>
      <c r="B7404" s="77" t="s">
        <v>15569</v>
      </c>
      <c r="C7404" s="77" t="s">
        <v>940</v>
      </c>
      <c r="D7404" s="79"/>
      <c r="F7404" s="77" t="s">
        <v>940</v>
      </c>
      <c r="G7404" s="77" t="s">
        <v>15568</v>
      </c>
      <c r="I7404"/>
      <c r="L7404" s="83"/>
    </row>
    <row r="7405" spans="1:12" x14ac:dyDescent="0.3">
      <c r="A7405" s="77" t="s">
        <v>15570</v>
      </c>
      <c r="B7405" s="77" t="s">
        <v>15571</v>
      </c>
      <c r="C7405" s="77" t="s">
        <v>940</v>
      </c>
      <c r="D7405" s="79"/>
      <c r="F7405" s="77" t="s">
        <v>940</v>
      </c>
      <c r="G7405" s="77" t="s">
        <v>15570</v>
      </c>
      <c r="I7405"/>
      <c r="L7405" s="83"/>
    </row>
    <row r="7406" spans="1:12" x14ac:dyDescent="0.3">
      <c r="A7406" s="77" t="s">
        <v>15572</v>
      </c>
      <c r="B7406" s="77" t="s">
        <v>15573</v>
      </c>
      <c r="C7406" s="77" t="s">
        <v>758</v>
      </c>
      <c r="D7406" s="79"/>
      <c r="F7406" s="77" t="s">
        <v>758</v>
      </c>
      <c r="G7406" s="77" t="s">
        <v>15572</v>
      </c>
      <c r="I7406"/>
      <c r="L7406" s="83"/>
    </row>
    <row r="7407" spans="1:12" x14ac:dyDescent="0.3">
      <c r="A7407" s="77" t="s">
        <v>15574</v>
      </c>
      <c r="B7407" s="77" t="s">
        <v>15575</v>
      </c>
      <c r="C7407" s="77" t="s">
        <v>671</v>
      </c>
      <c r="D7407" s="79"/>
      <c r="F7407" s="77" t="s">
        <v>671</v>
      </c>
      <c r="G7407" s="77" t="s">
        <v>15574</v>
      </c>
      <c r="I7407"/>
      <c r="L7407" s="83"/>
    </row>
    <row r="7408" spans="1:12" x14ac:dyDescent="0.3">
      <c r="A7408" s="77" t="s">
        <v>15576</v>
      </c>
      <c r="B7408" s="77" t="s">
        <v>15577</v>
      </c>
      <c r="C7408" s="77" t="s">
        <v>782</v>
      </c>
      <c r="D7408" s="79"/>
      <c r="F7408" s="77" t="s">
        <v>782</v>
      </c>
      <c r="G7408" s="77" t="s">
        <v>15576</v>
      </c>
      <c r="I7408"/>
      <c r="L7408" s="83"/>
    </row>
    <row r="7409" spans="1:12" x14ac:dyDescent="0.3">
      <c r="A7409" s="77" t="s">
        <v>15578</v>
      </c>
      <c r="B7409" s="77" t="s">
        <v>15579</v>
      </c>
      <c r="C7409" s="77" t="s">
        <v>794</v>
      </c>
      <c r="D7409" s="79"/>
      <c r="F7409" s="77" t="s">
        <v>794</v>
      </c>
      <c r="G7409" s="77" t="s">
        <v>15578</v>
      </c>
      <c r="I7409"/>
      <c r="L7409" s="83"/>
    </row>
    <row r="7410" spans="1:12" x14ac:dyDescent="0.3">
      <c r="A7410" s="77" t="s">
        <v>15580</v>
      </c>
      <c r="B7410" s="77" t="s">
        <v>15581</v>
      </c>
      <c r="C7410" s="77" t="s">
        <v>695</v>
      </c>
      <c r="D7410" s="79"/>
      <c r="F7410" s="77" t="s">
        <v>695</v>
      </c>
      <c r="G7410" s="77" t="s">
        <v>15580</v>
      </c>
      <c r="I7410"/>
      <c r="L7410" s="83"/>
    </row>
    <row r="7411" spans="1:12" x14ac:dyDescent="0.3">
      <c r="A7411" s="77" t="s">
        <v>15582</v>
      </c>
      <c r="B7411" s="77" t="s">
        <v>15583</v>
      </c>
      <c r="C7411" s="77" t="s">
        <v>729</v>
      </c>
      <c r="D7411" s="79"/>
      <c r="F7411" s="77" t="s">
        <v>729</v>
      </c>
      <c r="G7411" s="77" t="s">
        <v>15582</v>
      </c>
      <c r="I7411"/>
      <c r="L7411" s="83"/>
    </row>
    <row r="7412" spans="1:12" x14ac:dyDescent="0.3">
      <c r="A7412" s="77" t="s">
        <v>15584</v>
      </c>
      <c r="B7412" s="77" t="s">
        <v>15585</v>
      </c>
      <c r="C7412" s="77" t="s">
        <v>853</v>
      </c>
      <c r="D7412" s="79"/>
      <c r="F7412" s="77" t="s">
        <v>853</v>
      </c>
      <c r="G7412" s="77" t="s">
        <v>15584</v>
      </c>
      <c r="I7412"/>
      <c r="L7412" s="83"/>
    </row>
    <row r="7413" spans="1:12" x14ac:dyDescent="0.3">
      <c r="A7413" s="77" t="s">
        <v>15586</v>
      </c>
      <c r="B7413" s="77" t="s">
        <v>15587</v>
      </c>
      <c r="C7413" s="77" t="s">
        <v>687</v>
      </c>
      <c r="D7413" s="79"/>
      <c r="F7413" s="77" t="s">
        <v>687</v>
      </c>
      <c r="G7413" s="77" t="s">
        <v>15586</v>
      </c>
      <c r="I7413"/>
      <c r="L7413" s="83"/>
    </row>
    <row r="7414" spans="1:12" x14ac:dyDescent="0.3">
      <c r="A7414" s="77" t="s">
        <v>15588</v>
      </c>
      <c r="B7414" s="77" t="s">
        <v>15589</v>
      </c>
      <c r="C7414" s="77" t="s">
        <v>940</v>
      </c>
      <c r="D7414" s="79"/>
      <c r="F7414" s="77" t="s">
        <v>940</v>
      </c>
      <c r="G7414" s="77" t="s">
        <v>15588</v>
      </c>
      <c r="I7414"/>
      <c r="L7414" s="83"/>
    </row>
    <row r="7415" spans="1:12" x14ac:dyDescent="0.3">
      <c r="A7415" s="77" t="s">
        <v>15590</v>
      </c>
      <c r="B7415" s="77" t="s">
        <v>15591</v>
      </c>
      <c r="C7415" s="77" t="s">
        <v>919</v>
      </c>
      <c r="D7415" s="79"/>
      <c r="F7415" s="77" t="s">
        <v>919</v>
      </c>
      <c r="G7415" s="77" t="s">
        <v>15590</v>
      </c>
      <c r="I7415"/>
      <c r="L7415" s="83"/>
    </row>
    <row r="7416" spans="1:12" x14ac:dyDescent="0.3">
      <c r="A7416" s="77" t="s">
        <v>15592</v>
      </c>
      <c r="B7416" s="77" t="s">
        <v>15593</v>
      </c>
      <c r="C7416" s="77" t="s">
        <v>733</v>
      </c>
      <c r="D7416" s="79"/>
      <c r="F7416" s="77" t="s">
        <v>733</v>
      </c>
      <c r="G7416" s="77" t="s">
        <v>15592</v>
      </c>
      <c r="I7416"/>
      <c r="L7416" s="83"/>
    </row>
    <row r="7417" spans="1:12" x14ac:dyDescent="0.3">
      <c r="A7417" s="77" t="s">
        <v>15594</v>
      </c>
      <c r="B7417" s="77" t="s">
        <v>15595</v>
      </c>
      <c r="C7417" s="77" t="s">
        <v>767</v>
      </c>
      <c r="D7417" s="79"/>
      <c r="F7417" s="77" t="s">
        <v>767</v>
      </c>
      <c r="G7417" s="77" t="s">
        <v>15594</v>
      </c>
      <c r="I7417"/>
      <c r="L7417" s="83"/>
    </row>
    <row r="7418" spans="1:12" x14ac:dyDescent="0.3">
      <c r="A7418" s="77" t="s">
        <v>15596</v>
      </c>
      <c r="B7418" s="77" t="s">
        <v>15597</v>
      </c>
      <c r="C7418" s="77" t="s">
        <v>733</v>
      </c>
      <c r="D7418" s="79"/>
      <c r="F7418" s="77" t="s">
        <v>733</v>
      </c>
      <c r="G7418" s="77" t="s">
        <v>15596</v>
      </c>
      <c r="I7418"/>
      <c r="L7418" s="83"/>
    </row>
    <row r="7419" spans="1:12" x14ac:dyDescent="0.3">
      <c r="A7419" s="77" t="s">
        <v>15598</v>
      </c>
      <c r="B7419" s="77" t="s">
        <v>15599</v>
      </c>
      <c r="C7419" s="77" t="s">
        <v>856</v>
      </c>
      <c r="D7419" s="79"/>
      <c r="F7419" s="77" t="s">
        <v>856</v>
      </c>
      <c r="G7419" s="77" t="s">
        <v>15598</v>
      </c>
      <c r="I7419"/>
      <c r="L7419" s="83"/>
    </row>
    <row r="7420" spans="1:12" x14ac:dyDescent="0.3">
      <c r="A7420" s="77" t="s">
        <v>15600</v>
      </c>
      <c r="B7420" s="77" t="s">
        <v>15601</v>
      </c>
      <c r="C7420" s="77" t="s">
        <v>702</v>
      </c>
      <c r="D7420" s="79"/>
      <c r="F7420" s="77" t="s">
        <v>702</v>
      </c>
      <c r="G7420" s="77" t="s">
        <v>15600</v>
      </c>
      <c r="I7420"/>
      <c r="L7420" s="83"/>
    </row>
    <row r="7421" spans="1:12" x14ac:dyDescent="0.3">
      <c r="A7421" s="77" t="s">
        <v>15602</v>
      </c>
      <c r="B7421" s="77" t="s">
        <v>15603</v>
      </c>
      <c r="C7421" s="77" t="s">
        <v>840</v>
      </c>
      <c r="D7421" s="79"/>
      <c r="F7421" s="77" t="s">
        <v>840</v>
      </c>
      <c r="G7421" s="77" t="s">
        <v>15602</v>
      </c>
      <c r="I7421"/>
      <c r="L7421" s="83"/>
    </row>
    <row r="7422" spans="1:12" x14ac:dyDescent="0.3">
      <c r="A7422" s="77" t="s">
        <v>15604</v>
      </c>
      <c r="B7422" s="77" t="s">
        <v>15605</v>
      </c>
      <c r="C7422" s="77" t="s">
        <v>885</v>
      </c>
      <c r="D7422" s="79"/>
      <c r="F7422" s="77" t="s">
        <v>885</v>
      </c>
      <c r="G7422" s="77" t="s">
        <v>15604</v>
      </c>
      <c r="I7422"/>
      <c r="L7422" s="83"/>
    </row>
    <row r="7423" spans="1:12" x14ac:dyDescent="0.3">
      <c r="A7423" s="77" t="s">
        <v>15606</v>
      </c>
      <c r="B7423" s="77" t="s">
        <v>15607</v>
      </c>
      <c r="C7423" s="77" t="s">
        <v>903</v>
      </c>
      <c r="D7423" s="79"/>
      <c r="F7423" s="77" t="s">
        <v>903</v>
      </c>
      <c r="G7423" s="77" t="s">
        <v>15606</v>
      </c>
      <c r="I7423"/>
      <c r="L7423" s="83"/>
    </row>
    <row r="7424" spans="1:12" x14ac:dyDescent="0.3">
      <c r="A7424" s="77" t="s">
        <v>15608</v>
      </c>
      <c r="B7424" s="77" t="s">
        <v>15609</v>
      </c>
      <c r="C7424" s="77" t="s">
        <v>719</v>
      </c>
      <c r="D7424" s="79"/>
      <c r="F7424" s="77" t="s">
        <v>719</v>
      </c>
      <c r="G7424" s="77" t="s">
        <v>15608</v>
      </c>
      <c r="I7424"/>
      <c r="L7424" s="83"/>
    </row>
    <row r="7425" spans="1:12" x14ac:dyDescent="0.3">
      <c r="A7425" s="77" t="s">
        <v>15610</v>
      </c>
      <c r="B7425" s="77" t="s">
        <v>15611</v>
      </c>
      <c r="C7425" s="77" t="s">
        <v>746</v>
      </c>
      <c r="D7425" s="79"/>
      <c r="F7425" s="77" t="s">
        <v>746</v>
      </c>
      <c r="G7425" s="77" t="s">
        <v>15610</v>
      </c>
      <c r="I7425"/>
      <c r="L7425" s="83"/>
    </row>
    <row r="7426" spans="1:12" x14ac:dyDescent="0.3">
      <c r="A7426" s="77" t="s">
        <v>15612</v>
      </c>
      <c r="B7426" s="77" t="s">
        <v>15613</v>
      </c>
      <c r="C7426" s="77" t="s">
        <v>850</v>
      </c>
      <c r="D7426" s="79"/>
      <c r="F7426" s="77" t="s">
        <v>850</v>
      </c>
      <c r="G7426" s="77" t="s">
        <v>15612</v>
      </c>
      <c r="I7426"/>
      <c r="L7426" s="83"/>
    </row>
    <row r="7427" spans="1:12" x14ac:dyDescent="0.3">
      <c r="A7427" s="77" t="s">
        <v>15614</v>
      </c>
      <c r="B7427" s="77" t="s">
        <v>15615</v>
      </c>
      <c r="C7427" s="77" t="s">
        <v>873</v>
      </c>
      <c r="D7427" s="79"/>
      <c r="F7427" s="77" t="s">
        <v>873</v>
      </c>
      <c r="G7427" s="77" t="s">
        <v>15614</v>
      </c>
      <c r="I7427"/>
      <c r="L7427" s="83"/>
    </row>
    <row r="7428" spans="1:12" x14ac:dyDescent="0.3">
      <c r="A7428" s="77" t="s">
        <v>15616</v>
      </c>
      <c r="B7428" s="77" t="s">
        <v>15617</v>
      </c>
      <c r="C7428" s="77" t="s">
        <v>725</v>
      </c>
      <c r="D7428" s="79"/>
      <c r="F7428" s="77" t="s">
        <v>725</v>
      </c>
      <c r="G7428" s="77" t="s">
        <v>15616</v>
      </c>
      <c r="I7428"/>
      <c r="L7428" s="83"/>
    </row>
    <row r="7429" spans="1:12" x14ac:dyDescent="0.3">
      <c r="A7429" s="77" t="s">
        <v>15618</v>
      </c>
      <c r="B7429" s="77" t="s">
        <v>15619</v>
      </c>
      <c r="C7429" s="77" t="s">
        <v>931</v>
      </c>
      <c r="D7429" s="79"/>
      <c r="F7429" s="77" t="s">
        <v>931</v>
      </c>
      <c r="G7429" s="77" t="s">
        <v>15618</v>
      </c>
      <c r="I7429"/>
      <c r="L7429" s="83"/>
    </row>
    <row r="7430" spans="1:12" x14ac:dyDescent="0.3">
      <c r="A7430" s="77" t="s">
        <v>15620</v>
      </c>
      <c r="B7430" s="77" t="s">
        <v>15621</v>
      </c>
      <c r="C7430" s="77" t="s">
        <v>754</v>
      </c>
      <c r="D7430" s="79"/>
      <c r="F7430" s="77" t="s">
        <v>754</v>
      </c>
      <c r="G7430" s="77" t="s">
        <v>15620</v>
      </c>
      <c r="I7430"/>
      <c r="L7430" s="83"/>
    </row>
    <row r="7431" spans="1:12" x14ac:dyDescent="0.3">
      <c r="A7431" s="77" t="s">
        <v>15622</v>
      </c>
      <c r="B7431" s="77" t="s">
        <v>15623</v>
      </c>
      <c r="C7431" s="77" t="s">
        <v>840</v>
      </c>
      <c r="D7431" s="79"/>
      <c r="F7431" s="77" t="s">
        <v>840</v>
      </c>
      <c r="G7431" s="77" t="s">
        <v>15622</v>
      </c>
      <c r="I7431"/>
      <c r="L7431" s="83"/>
    </row>
    <row r="7432" spans="1:12" x14ac:dyDescent="0.3">
      <c r="A7432" s="77" t="s">
        <v>15624</v>
      </c>
      <c r="B7432" s="77" t="s">
        <v>15625</v>
      </c>
      <c r="C7432" s="77" t="s">
        <v>711</v>
      </c>
      <c r="D7432" s="79"/>
      <c r="F7432" s="77" t="s">
        <v>711</v>
      </c>
      <c r="G7432" s="77" t="s">
        <v>15624</v>
      </c>
      <c r="I7432"/>
      <c r="L7432" s="83"/>
    </row>
    <row r="7433" spans="1:12" x14ac:dyDescent="0.3">
      <c r="A7433" s="77" t="s">
        <v>15626</v>
      </c>
      <c r="B7433" s="77" t="s">
        <v>15627</v>
      </c>
      <c r="C7433" s="77" t="s">
        <v>746</v>
      </c>
      <c r="D7433" s="79"/>
      <c r="F7433" s="77" t="s">
        <v>746</v>
      </c>
      <c r="G7433" s="77" t="s">
        <v>15626</v>
      </c>
      <c r="I7433"/>
      <c r="L7433" s="83"/>
    </row>
    <row r="7434" spans="1:12" x14ac:dyDescent="0.3">
      <c r="A7434" s="77" t="s">
        <v>15628</v>
      </c>
      <c r="B7434" s="77" t="s">
        <v>15629</v>
      </c>
      <c r="C7434" s="77" t="s">
        <v>925</v>
      </c>
      <c r="D7434" s="79"/>
      <c r="F7434" s="77" t="s">
        <v>925</v>
      </c>
      <c r="G7434" s="77" t="s">
        <v>15628</v>
      </c>
      <c r="I7434"/>
      <c r="L7434" s="83"/>
    </row>
    <row r="7435" spans="1:12" x14ac:dyDescent="0.3">
      <c r="A7435" s="77" t="s">
        <v>15630</v>
      </c>
      <c r="B7435" s="77" t="s">
        <v>15631</v>
      </c>
      <c r="C7435" s="77" t="s">
        <v>797</v>
      </c>
      <c r="D7435" s="79"/>
      <c r="F7435" s="77" t="s">
        <v>797</v>
      </c>
      <c r="G7435" s="77" t="s">
        <v>15630</v>
      </c>
      <c r="I7435"/>
      <c r="L7435" s="83"/>
    </row>
    <row r="7436" spans="1:12" x14ac:dyDescent="0.3">
      <c r="A7436" s="77" t="s">
        <v>15632</v>
      </c>
      <c r="B7436" s="77" t="s">
        <v>15633</v>
      </c>
      <c r="C7436" s="77" t="s">
        <v>702</v>
      </c>
      <c r="D7436" s="79"/>
      <c r="F7436" s="77" t="s">
        <v>702</v>
      </c>
      <c r="G7436" s="77" t="s">
        <v>15632</v>
      </c>
      <c r="I7436"/>
      <c r="L7436" s="83"/>
    </row>
    <row r="7437" spans="1:12" x14ac:dyDescent="0.3">
      <c r="A7437" s="77" t="s">
        <v>15634</v>
      </c>
      <c r="B7437" s="77" t="s">
        <v>15635</v>
      </c>
      <c r="C7437" s="77" t="s">
        <v>950</v>
      </c>
      <c r="D7437" s="79"/>
      <c r="F7437" s="77" t="s">
        <v>950</v>
      </c>
      <c r="G7437" s="77" t="s">
        <v>15634</v>
      </c>
      <c r="I7437"/>
      <c r="L7437" s="83"/>
    </row>
    <row r="7438" spans="1:12" x14ac:dyDescent="0.3">
      <c r="A7438" s="77" t="s">
        <v>15636</v>
      </c>
      <c r="B7438" s="77" t="s">
        <v>15637</v>
      </c>
      <c r="C7438" s="77" t="s">
        <v>666</v>
      </c>
      <c r="D7438" s="79"/>
      <c r="F7438" s="77" t="s">
        <v>666</v>
      </c>
      <c r="G7438" s="77" t="s">
        <v>15636</v>
      </c>
      <c r="I7438"/>
      <c r="L7438" s="83"/>
    </row>
    <row r="7439" spans="1:12" x14ac:dyDescent="0.3">
      <c r="A7439" s="77" t="s">
        <v>15638</v>
      </c>
      <c r="B7439" s="77" t="s">
        <v>15639</v>
      </c>
      <c r="C7439" s="77" t="s">
        <v>940</v>
      </c>
      <c r="D7439" s="79"/>
      <c r="F7439" s="77" t="s">
        <v>940</v>
      </c>
      <c r="G7439" s="77" t="s">
        <v>15638</v>
      </c>
      <c r="I7439"/>
      <c r="L7439" s="83"/>
    </row>
    <row r="7440" spans="1:12" x14ac:dyDescent="0.3">
      <c r="A7440" s="77" t="s">
        <v>15640</v>
      </c>
      <c r="B7440" s="77" t="s">
        <v>15641</v>
      </c>
      <c r="C7440" s="77" t="s">
        <v>940</v>
      </c>
      <c r="D7440" s="79"/>
      <c r="F7440" s="77" t="s">
        <v>940</v>
      </c>
      <c r="G7440" s="77" t="s">
        <v>15640</v>
      </c>
      <c r="I7440"/>
      <c r="L7440" s="83"/>
    </row>
    <row r="7441" spans="1:12" x14ac:dyDescent="0.3">
      <c r="A7441" s="77" t="s">
        <v>15642</v>
      </c>
      <c r="B7441" s="77" t="s">
        <v>15643</v>
      </c>
      <c r="C7441" s="77" t="s">
        <v>853</v>
      </c>
      <c r="D7441" s="79"/>
      <c r="F7441" s="77" t="s">
        <v>853</v>
      </c>
      <c r="G7441" s="77" t="s">
        <v>15642</v>
      </c>
      <c r="I7441"/>
      <c r="L7441" s="83"/>
    </row>
    <row r="7442" spans="1:12" x14ac:dyDescent="0.3">
      <c r="A7442" s="77" t="s">
        <v>15644</v>
      </c>
      <c r="B7442" s="77" t="s">
        <v>15645</v>
      </c>
      <c r="C7442" s="77" t="s">
        <v>695</v>
      </c>
      <c r="D7442" s="79"/>
      <c r="F7442" s="77" t="s">
        <v>695</v>
      </c>
      <c r="G7442" s="77" t="s">
        <v>15644</v>
      </c>
      <c r="I7442"/>
      <c r="L7442" s="83"/>
    </row>
    <row r="7443" spans="1:12" x14ac:dyDescent="0.3">
      <c r="A7443" s="77" t="s">
        <v>15646</v>
      </c>
      <c r="B7443" s="77" t="s">
        <v>15647</v>
      </c>
      <c r="C7443" s="77" t="s">
        <v>695</v>
      </c>
      <c r="D7443" s="79"/>
      <c r="F7443" s="77" t="s">
        <v>695</v>
      </c>
      <c r="G7443" s="77" t="s">
        <v>15646</v>
      </c>
      <c r="I7443"/>
      <c r="L7443" s="83"/>
    </row>
    <row r="7444" spans="1:12" x14ac:dyDescent="0.3">
      <c r="A7444" s="77" t="s">
        <v>15648</v>
      </c>
      <c r="B7444" s="77" t="s">
        <v>15649</v>
      </c>
      <c r="C7444" s="77" t="s">
        <v>908</v>
      </c>
      <c r="D7444" s="79"/>
      <c r="F7444" s="77" t="s">
        <v>908</v>
      </c>
      <c r="G7444" s="77" t="s">
        <v>15648</v>
      </c>
      <c r="I7444"/>
      <c r="L7444" s="83"/>
    </row>
    <row r="7445" spans="1:12" x14ac:dyDescent="0.3">
      <c r="A7445" s="77" t="s">
        <v>15650</v>
      </c>
      <c r="B7445" s="77" t="s">
        <v>15651</v>
      </c>
      <c r="C7445" s="77" t="s">
        <v>743</v>
      </c>
      <c r="D7445" s="79"/>
      <c r="F7445" s="77" t="s">
        <v>743</v>
      </c>
      <c r="G7445" s="77" t="s">
        <v>15650</v>
      </c>
      <c r="I7445"/>
      <c r="L7445" s="83"/>
    </row>
    <row r="7446" spans="1:12" x14ac:dyDescent="0.3">
      <c r="A7446" s="77" t="s">
        <v>15652</v>
      </c>
      <c r="B7446" s="77" t="s">
        <v>15653</v>
      </c>
      <c r="C7446" s="77" t="s">
        <v>761</v>
      </c>
      <c r="D7446" s="79"/>
      <c r="F7446" s="77" t="s">
        <v>761</v>
      </c>
      <c r="G7446" s="77" t="s">
        <v>15652</v>
      </c>
      <c r="I7446"/>
      <c r="L7446" s="83"/>
    </row>
    <row r="7447" spans="1:12" x14ac:dyDescent="0.3">
      <c r="A7447" s="77" t="s">
        <v>15654</v>
      </c>
      <c r="B7447" s="77" t="s">
        <v>15655</v>
      </c>
      <c r="C7447" s="77" t="s">
        <v>937</v>
      </c>
      <c r="D7447" s="79"/>
      <c r="F7447" s="77" t="s">
        <v>937</v>
      </c>
      <c r="G7447" s="77" t="s">
        <v>15654</v>
      </c>
      <c r="I7447"/>
      <c r="L7447" s="83"/>
    </row>
    <row r="7448" spans="1:12" x14ac:dyDescent="0.3">
      <c r="A7448" s="77" t="s">
        <v>15656</v>
      </c>
      <c r="B7448" s="77" t="s">
        <v>15657</v>
      </c>
      <c r="C7448" s="77" t="s">
        <v>729</v>
      </c>
      <c r="D7448" s="79"/>
      <c r="F7448" s="77" t="s">
        <v>729</v>
      </c>
      <c r="G7448" s="77" t="s">
        <v>15656</v>
      </c>
      <c r="I7448"/>
      <c r="L7448" s="83"/>
    </row>
    <row r="7449" spans="1:12" x14ac:dyDescent="0.3">
      <c r="A7449" s="77" t="s">
        <v>15658</v>
      </c>
      <c r="B7449" s="77" t="s">
        <v>15659</v>
      </c>
      <c r="C7449" s="77" t="s">
        <v>940</v>
      </c>
      <c r="D7449" s="79"/>
      <c r="F7449" s="77" t="s">
        <v>940</v>
      </c>
      <c r="G7449" s="77" t="s">
        <v>15658</v>
      </c>
      <c r="I7449"/>
      <c r="L7449" s="83"/>
    </row>
    <row r="7450" spans="1:12" x14ac:dyDescent="0.3">
      <c r="A7450" s="77" t="s">
        <v>15660</v>
      </c>
      <c r="B7450" s="77" t="s">
        <v>15661</v>
      </c>
      <c r="C7450" s="77" t="s">
        <v>732</v>
      </c>
      <c r="D7450" s="79"/>
      <c r="F7450" s="77" t="s">
        <v>732</v>
      </c>
      <c r="G7450" s="77" t="s">
        <v>15660</v>
      </c>
      <c r="I7450"/>
      <c r="L7450" s="83"/>
    </row>
    <row r="7451" spans="1:12" x14ac:dyDescent="0.3">
      <c r="A7451" s="77" t="s">
        <v>15662</v>
      </c>
      <c r="B7451" s="77" t="s">
        <v>15663</v>
      </c>
      <c r="C7451" s="77" t="s">
        <v>726</v>
      </c>
      <c r="D7451" s="79"/>
      <c r="F7451" s="77" t="s">
        <v>726</v>
      </c>
      <c r="G7451" s="77" t="s">
        <v>15662</v>
      </c>
      <c r="I7451"/>
      <c r="L7451" s="83"/>
    </row>
    <row r="7452" spans="1:12" x14ac:dyDescent="0.3">
      <c r="A7452" s="77" t="s">
        <v>15664</v>
      </c>
      <c r="B7452" s="77" t="s">
        <v>15665</v>
      </c>
      <c r="C7452" s="77" t="s">
        <v>699</v>
      </c>
      <c r="D7452" s="79"/>
      <c r="F7452" s="77" t="s">
        <v>699</v>
      </c>
      <c r="G7452" s="77" t="s">
        <v>15664</v>
      </c>
      <c r="I7452"/>
      <c r="L7452" s="83"/>
    </row>
    <row r="7453" spans="1:12" x14ac:dyDescent="0.3">
      <c r="A7453" s="77" t="s">
        <v>15666</v>
      </c>
      <c r="B7453" s="77" t="s">
        <v>15667</v>
      </c>
      <c r="C7453" s="77" t="s">
        <v>740</v>
      </c>
      <c r="D7453" s="79"/>
      <c r="F7453" s="77" t="s">
        <v>740</v>
      </c>
      <c r="G7453" s="77" t="s">
        <v>15666</v>
      </c>
      <c r="I7453"/>
      <c r="L7453" s="83"/>
    </row>
    <row r="7454" spans="1:12" x14ac:dyDescent="0.3">
      <c r="A7454" s="77" t="s">
        <v>15668</v>
      </c>
      <c r="B7454" s="77" t="s">
        <v>15669</v>
      </c>
      <c r="C7454" s="77" t="s">
        <v>873</v>
      </c>
      <c r="D7454" s="79"/>
      <c r="F7454" s="77" t="s">
        <v>873</v>
      </c>
      <c r="G7454" s="77" t="s">
        <v>15668</v>
      </c>
      <c r="I7454"/>
      <c r="L7454" s="83"/>
    </row>
    <row r="7455" spans="1:12" x14ac:dyDescent="0.3">
      <c r="A7455" s="77" t="s">
        <v>15670</v>
      </c>
      <c r="B7455" s="77" t="s">
        <v>15671</v>
      </c>
      <c r="C7455" s="77" t="s">
        <v>679</v>
      </c>
      <c r="D7455" s="79"/>
      <c r="F7455" s="77" t="s">
        <v>679</v>
      </c>
      <c r="G7455" s="77" t="s">
        <v>15670</v>
      </c>
      <c r="I7455"/>
      <c r="L7455" s="83"/>
    </row>
    <row r="7456" spans="1:12" x14ac:dyDescent="0.3">
      <c r="A7456" s="77" t="s">
        <v>15672</v>
      </c>
      <c r="B7456" s="77" t="s">
        <v>15673</v>
      </c>
      <c r="C7456" s="77" t="s">
        <v>868</v>
      </c>
      <c r="D7456" s="79"/>
      <c r="F7456" s="77" t="s">
        <v>868</v>
      </c>
      <c r="G7456" s="77" t="s">
        <v>15672</v>
      </c>
      <c r="I7456"/>
      <c r="L7456" s="83"/>
    </row>
    <row r="7457" spans="1:12" x14ac:dyDescent="0.3">
      <c r="A7457" s="77" t="s">
        <v>15674</v>
      </c>
      <c r="B7457" s="77" t="s">
        <v>15675</v>
      </c>
      <c r="C7457" s="77" t="s">
        <v>746</v>
      </c>
      <c r="D7457" s="79"/>
      <c r="F7457" s="77" t="s">
        <v>746</v>
      </c>
      <c r="G7457" s="77" t="s">
        <v>15674</v>
      </c>
      <c r="I7457"/>
      <c r="L7457" s="83"/>
    </row>
    <row r="7458" spans="1:12" x14ac:dyDescent="0.3">
      <c r="A7458" s="77" t="s">
        <v>15676</v>
      </c>
      <c r="B7458" s="77" t="s">
        <v>15677</v>
      </c>
      <c r="C7458" s="77" t="s">
        <v>703</v>
      </c>
      <c r="D7458" s="79"/>
      <c r="F7458" s="77" t="s">
        <v>703</v>
      </c>
      <c r="G7458" s="77" t="s">
        <v>15676</v>
      </c>
      <c r="I7458"/>
      <c r="L7458" s="83"/>
    </row>
    <row r="7459" spans="1:12" x14ac:dyDescent="0.3">
      <c r="A7459" s="77" t="s">
        <v>15678</v>
      </c>
      <c r="B7459" s="77" t="s">
        <v>15679</v>
      </c>
      <c r="C7459" s="77" t="s">
        <v>758</v>
      </c>
      <c r="D7459" s="79"/>
      <c r="F7459" s="77" t="s">
        <v>758</v>
      </c>
      <c r="G7459" s="77" t="s">
        <v>15678</v>
      </c>
      <c r="I7459"/>
      <c r="L7459" s="83"/>
    </row>
    <row r="7460" spans="1:12" x14ac:dyDescent="0.3">
      <c r="A7460" s="77" t="s">
        <v>15680</v>
      </c>
      <c r="B7460" s="77" t="s">
        <v>15681</v>
      </c>
      <c r="C7460" s="77" t="s">
        <v>850</v>
      </c>
      <c r="D7460" s="79"/>
      <c r="F7460" s="77" t="s">
        <v>850</v>
      </c>
      <c r="G7460" s="77" t="s">
        <v>15680</v>
      </c>
      <c r="I7460"/>
      <c r="L7460" s="83"/>
    </row>
    <row r="7461" spans="1:12" x14ac:dyDescent="0.3">
      <c r="A7461" s="77" t="s">
        <v>15682</v>
      </c>
      <c r="B7461" s="77" t="s">
        <v>15683</v>
      </c>
      <c r="C7461" s="77" t="s">
        <v>746</v>
      </c>
      <c r="D7461" s="79"/>
      <c r="F7461" s="77" t="s">
        <v>746</v>
      </c>
      <c r="G7461" s="77" t="s">
        <v>15682</v>
      </c>
      <c r="I7461"/>
      <c r="L7461" s="83"/>
    </row>
    <row r="7462" spans="1:12" x14ac:dyDescent="0.3">
      <c r="A7462" s="77" t="s">
        <v>15684</v>
      </c>
      <c r="B7462" s="77" t="s">
        <v>15685</v>
      </c>
      <c r="C7462" s="77" t="s">
        <v>758</v>
      </c>
      <c r="D7462" s="79"/>
      <c r="F7462" s="77" t="s">
        <v>758</v>
      </c>
      <c r="G7462" s="77" t="s">
        <v>15684</v>
      </c>
      <c r="I7462"/>
      <c r="L7462" s="83"/>
    </row>
    <row r="7463" spans="1:12" x14ac:dyDescent="0.3">
      <c r="A7463" s="77" t="s">
        <v>15686</v>
      </c>
      <c r="B7463" s="77" t="s">
        <v>15687</v>
      </c>
      <c r="C7463" s="77" t="s">
        <v>687</v>
      </c>
      <c r="D7463" s="79"/>
      <c r="F7463" s="77" t="s">
        <v>687</v>
      </c>
      <c r="G7463" s="77" t="s">
        <v>15686</v>
      </c>
      <c r="I7463"/>
      <c r="L7463" s="83"/>
    </row>
    <row r="7464" spans="1:12" x14ac:dyDescent="0.3">
      <c r="A7464" s="77" t="s">
        <v>15688</v>
      </c>
      <c r="B7464" s="77" t="s">
        <v>15689</v>
      </c>
      <c r="C7464" s="77" t="s">
        <v>674</v>
      </c>
      <c r="D7464" s="79"/>
      <c r="F7464" s="77" t="s">
        <v>674</v>
      </c>
      <c r="G7464" s="77" t="s">
        <v>15688</v>
      </c>
      <c r="I7464"/>
      <c r="L7464" s="83"/>
    </row>
    <row r="7465" spans="1:12" x14ac:dyDescent="0.3">
      <c r="A7465" s="77" t="s">
        <v>15690</v>
      </c>
      <c r="B7465" s="77" t="s">
        <v>15691</v>
      </c>
      <c r="C7465" s="77" t="s">
        <v>885</v>
      </c>
      <c r="D7465" s="79"/>
      <c r="F7465" s="77" t="s">
        <v>885</v>
      </c>
      <c r="G7465" s="77" t="s">
        <v>15690</v>
      </c>
      <c r="I7465"/>
      <c r="L7465" s="83"/>
    </row>
    <row r="7466" spans="1:12" x14ac:dyDescent="0.3">
      <c r="A7466" s="77" t="s">
        <v>15692</v>
      </c>
      <c r="B7466" s="77" t="s">
        <v>15693</v>
      </c>
      <c r="C7466" s="77" t="s">
        <v>740</v>
      </c>
      <c r="D7466" s="79"/>
      <c r="F7466" s="77" t="s">
        <v>740</v>
      </c>
      <c r="G7466" s="77" t="s">
        <v>15692</v>
      </c>
      <c r="I7466"/>
      <c r="L7466" s="83"/>
    </row>
    <row r="7467" spans="1:12" x14ac:dyDescent="0.3">
      <c r="A7467" s="77" t="s">
        <v>15694</v>
      </c>
      <c r="B7467" s="77" t="s">
        <v>15695</v>
      </c>
      <c r="C7467" s="77" t="s">
        <v>853</v>
      </c>
      <c r="D7467" s="79"/>
      <c r="F7467" s="77" t="s">
        <v>853</v>
      </c>
      <c r="G7467" s="77" t="s">
        <v>15694</v>
      </c>
      <c r="I7467"/>
      <c r="L7467" s="83"/>
    </row>
    <row r="7468" spans="1:12" x14ac:dyDescent="0.3">
      <c r="A7468" s="77" t="s">
        <v>15696</v>
      </c>
      <c r="B7468" s="77" t="s">
        <v>15697</v>
      </c>
      <c r="C7468" s="77" t="s">
        <v>732</v>
      </c>
      <c r="D7468" s="79"/>
      <c r="F7468" s="77" t="s">
        <v>732</v>
      </c>
      <c r="G7468" s="77" t="s">
        <v>15696</v>
      </c>
      <c r="I7468"/>
      <c r="L7468" s="83"/>
    </row>
    <row r="7469" spans="1:12" x14ac:dyDescent="0.3">
      <c r="A7469" s="77" t="s">
        <v>15698</v>
      </c>
      <c r="B7469" s="77" t="s">
        <v>15699</v>
      </c>
      <c r="C7469" s="77" t="s">
        <v>856</v>
      </c>
      <c r="D7469" s="79"/>
      <c r="F7469" s="77" t="s">
        <v>856</v>
      </c>
      <c r="G7469" s="77" t="s">
        <v>15698</v>
      </c>
      <c r="I7469"/>
      <c r="L7469" s="83"/>
    </row>
    <row r="7470" spans="1:12" x14ac:dyDescent="0.3">
      <c r="A7470" s="77" t="s">
        <v>15700</v>
      </c>
      <c r="B7470" s="77" t="s">
        <v>15701</v>
      </c>
      <c r="C7470" s="77" t="s">
        <v>893</v>
      </c>
      <c r="D7470" s="79"/>
      <c r="F7470" s="77" t="s">
        <v>893</v>
      </c>
      <c r="G7470" s="77" t="s">
        <v>15700</v>
      </c>
      <c r="I7470"/>
      <c r="L7470" s="83"/>
    </row>
    <row r="7471" spans="1:12" x14ac:dyDescent="0.3">
      <c r="A7471" s="77" t="s">
        <v>15702</v>
      </c>
      <c r="B7471" s="77" t="s">
        <v>15703</v>
      </c>
      <c r="C7471" s="77" t="s">
        <v>868</v>
      </c>
      <c r="D7471" s="79"/>
      <c r="F7471" s="77" t="s">
        <v>868</v>
      </c>
      <c r="G7471" s="77" t="s">
        <v>15702</v>
      </c>
      <c r="I7471"/>
      <c r="L7471" s="83"/>
    </row>
    <row r="7472" spans="1:12" x14ac:dyDescent="0.3">
      <c r="A7472" s="77" t="s">
        <v>15704</v>
      </c>
      <c r="B7472" s="77" t="s">
        <v>15705</v>
      </c>
      <c r="C7472" s="77" t="s">
        <v>711</v>
      </c>
      <c r="D7472" s="79"/>
      <c r="F7472" s="77" t="s">
        <v>711</v>
      </c>
      <c r="G7472" s="77" t="s">
        <v>15704</v>
      </c>
      <c r="I7472"/>
      <c r="L7472" s="83"/>
    </row>
    <row r="7473" spans="1:12" x14ac:dyDescent="0.3">
      <c r="A7473" s="77" t="s">
        <v>15706</v>
      </c>
      <c r="B7473" s="77" t="s">
        <v>15707</v>
      </c>
      <c r="C7473" s="77" t="s">
        <v>736</v>
      </c>
      <c r="D7473" s="79"/>
      <c r="F7473" s="77" t="s">
        <v>736</v>
      </c>
      <c r="G7473" s="77" t="s">
        <v>15706</v>
      </c>
      <c r="I7473"/>
      <c r="L7473" s="83"/>
    </row>
    <row r="7474" spans="1:12" x14ac:dyDescent="0.3">
      <c r="A7474" s="77" t="s">
        <v>15708</v>
      </c>
      <c r="B7474" s="77" t="s">
        <v>15709</v>
      </c>
      <c r="C7474" s="77" t="s">
        <v>893</v>
      </c>
      <c r="D7474" s="79"/>
      <c r="F7474" s="77" t="s">
        <v>893</v>
      </c>
      <c r="G7474" s="77" t="s">
        <v>15708</v>
      </c>
      <c r="I7474"/>
      <c r="L7474" s="83"/>
    </row>
    <row r="7475" spans="1:12" x14ac:dyDescent="0.3">
      <c r="A7475" s="77" t="s">
        <v>15710</v>
      </c>
      <c r="B7475" s="77" t="s">
        <v>15711</v>
      </c>
      <c r="C7475" s="77" t="s">
        <v>707</v>
      </c>
      <c r="D7475" s="79"/>
      <c r="F7475" s="77" t="s">
        <v>707</v>
      </c>
      <c r="G7475" s="77" t="s">
        <v>15710</v>
      </c>
      <c r="I7475"/>
      <c r="L7475" s="83"/>
    </row>
    <row r="7476" spans="1:12" x14ac:dyDescent="0.3">
      <c r="A7476" s="77" t="s">
        <v>15712</v>
      </c>
      <c r="B7476" s="77" t="s">
        <v>15713</v>
      </c>
      <c r="C7476" s="77" t="s">
        <v>714</v>
      </c>
      <c r="D7476" s="79"/>
      <c r="F7476" s="77" t="s">
        <v>714</v>
      </c>
      <c r="G7476" s="77" t="s">
        <v>15712</v>
      </c>
      <c r="I7476"/>
      <c r="L7476" s="83"/>
    </row>
    <row r="7477" spans="1:12" x14ac:dyDescent="0.3">
      <c r="A7477" s="77" t="s">
        <v>15714</v>
      </c>
      <c r="B7477" s="77" t="s">
        <v>15715</v>
      </c>
      <c r="C7477" s="77" t="s">
        <v>840</v>
      </c>
      <c r="D7477" s="79"/>
      <c r="F7477" s="77" t="s">
        <v>840</v>
      </c>
      <c r="G7477" s="77" t="s">
        <v>15714</v>
      </c>
      <c r="I7477"/>
      <c r="L7477" s="83"/>
    </row>
    <row r="7478" spans="1:12" x14ac:dyDescent="0.3">
      <c r="A7478" s="77" t="s">
        <v>15716</v>
      </c>
      <c r="B7478" s="77" t="s">
        <v>15717</v>
      </c>
      <c r="C7478" s="77" t="s">
        <v>868</v>
      </c>
      <c r="D7478" s="79"/>
      <c r="F7478" s="77" t="s">
        <v>868</v>
      </c>
      <c r="G7478" s="77" t="s">
        <v>15716</v>
      </c>
      <c r="I7478"/>
      <c r="L7478" s="83"/>
    </row>
    <row r="7479" spans="1:12" x14ac:dyDescent="0.3">
      <c r="A7479" s="77" t="s">
        <v>15718</v>
      </c>
      <c r="B7479" s="77" t="s">
        <v>15719</v>
      </c>
      <c r="C7479" s="77" t="s">
        <v>893</v>
      </c>
      <c r="D7479" s="79"/>
      <c r="F7479" s="77" t="s">
        <v>893</v>
      </c>
      <c r="G7479" s="77" t="s">
        <v>15718</v>
      </c>
      <c r="I7479"/>
      <c r="L7479" s="83"/>
    </row>
    <row r="7480" spans="1:12" x14ac:dyDescent="0.3">
      <c r="A7480" s="77" t="s">
        <v>15720</v>
      </c>
      <c r="B7480" s="77" t="s">
        <v>15721</v>
      </c>
      <c r="C7480" s="77" t="s">
        <v>707</v>
      </c>
      <c r="D7480" s="79"/>
      <c r="F7480" s="77" t="s">
        <v>707</v>
      </c>
      <c r="G7480" s="77" t="s">
        <v>15720</v>
      </c>
      <c r="I7480"/>
      <c r="L7480" s="83"/>
    </row>
    <row r="7481" spans="1:12" x14ac:dyDescent="0.3">
      <c r="A7481" s="77" t="s">
        <v>15722</v>
      </c>
      <c r="B7481" s="77" t="s">
        <v>15723</v>
      </c>
      <c r="C7481" s="77" t="s">
        <v>893</v>
      </c>
      <c r="D7481" s="79"/>
      <c r="F7481" s="77" t="s">
        <v>893</v>
      </c>
      <c r="G7481" s="77" t="s">
        <v>15722</v>
      </c>
      <c r="I7481"/>
      <c r="L7481" s="83"/>
    </row>
    <row r="7482" spans="1:12" x14ac:dyDescent="0.3">
      <c r="A7482" s="77" t="s">
        <v>15724</v>
      </c>
      <c r="B7482" s="77" t="s">
        <v>15725</v>
      </c>
      <c r="C7482" s="77" t="s">
        <v>686</v>
      </c>
      <c r="D7482" s="79"/>
      <c r="F7482" s="77" t="s">
        <v>686</v>
      </c>
      <c r="G7482" s="77" t="s">
        <v>15724</v>
      </c>
      <c r="I7482"/>
      <c r="L7482" s="83"/>
    </row>
    <row r="7483" spans="1:12" x14ac:dyDescent="0.3">
      <c r="A7483" s="77" t="s">
        <v>15726</v>
      </c>
      <c r="B7483" s="77" t="s">
        <v>15727</v>
      </c>
      <c r="C7483" s="77" t="s">
        <v>758</v>
      </c>
      <c r="D7483" s="79"/>
      <c r="F7483" s="77" t="s">
        <v>758</v>
      </c>
      <c r="G7483" s="77" t="s">
        <v>15726</v>
      </c>
      <c r="I7483"/>
      <c r="L7483" s="83"/>
    </row>
    <row r="7484" spans="1:12" x14ac:dyDescent="0.3">
      <c r="A7484" s="77" t="s">
        <v>15728</v>
      </c>
      <c r="B7484" s="77" t="s">
        <v>15729</v>
      </c>
      <c r="C7484" s="77" t="s">
        <v>707</v>
      </c>
      <c r="D7484" s="79"/>
      <c r="F7484" s="77" t="s">
        <v>707</v>
      </c>
      <c r="G7484" s="77" t="s">
        <v>15728</v>
      </c>
      <c r="I7484"/>
      <c r="L7484" s="83"/>
    </row>
    <row r="7485" spans="1:12" x14ac:dyDescent="0.3">
      <c r="A7485" s="77" t="s">
        <v>15730</v>
      </c>
      <c r="B7485" s="77" t="s">
        <v>15731</v>
      </c>
      <c r="C7485" s="77" t="s">
        <v>736</v>
      </c>
      <c r="D7485" s="79"/>
      <c r="F7485" s="77" t="s">
        <v>736</v>
      </c>
      <c r="G7485" s="77" t="s">
        <v>15730</v>
      </c>
      <c r="I7485"/>
      <c r="L7485" s="83"/>
    </row>
    <row r="7486" spans="1:12" x14ac:dyDescent="0.3">
      <c r="A7486" s="77" t="s">
        <v>15732</v>
      </c>
      <c r="B7486" s="77" t="s">
        <v>15733</v>
      </c>
      <c r="C7486" s="77" t="s">
        <v>963</v>
      </c>
      <c r="D7486" s="79"/>
      <c r="F7486" s="77" t="s">
        <v>963</v>
      </c>
      <c r="G7486" s="77" t="s">
        <v>15732</v>
      </c>
      <c r="I7486"/>
      <c r="L7486" s="83"/>
    </row>
    <row r="7487" spans="1:12" x14ac:dyDescent="0.3">
      <c r="A7487" s="77" t="s">
        <v>15734</v>
      </c>
      <c r="B7487" s="77" t="s">
        <v>15735</v>
      </c>
      <c r="C7487" s="77" t="s">
        <v>767</v>
      </c>
      <c r="D7487" s="79"/>
      <c r="F7487" s="77" t="s">
        <v>767</v>
      </c>
      <c r="G7487" s="77" t="s">
        <v>15734</v>
      </c>
      <c r="I7487"/>
      <c r="L7487" s="83"/>
    </row>
    <row r="7488" spans="1:12" x14ac:dyDescent="0.3">
      <c r="A7488" s="77" t="s">
        <v>15736</v>
      </c>
      <c r="B7488" s="77" t="s">
        <v>15737</v>
      </c>
      <c r="C7488" s="77" t="s">
        <v>919</v>
      </c>
      <c r="D7488" s="79"/>
      <c r="F7488" s="77" t="s">
        <v>919</v>
      </c>
      <c r="G7488" s="77" t="s">
        <v>15736</v>
      </c>
      <c r="I7488"/>
      <c r="L7488" s="83"/>
    </row>
    <row r="7489" spans="1:12" x14ac:dyDescent="0.3">
      <c r="A7489" s="77" t="s">
        <v>15738</v>
      </c>
      <c r="B7489" s="77" t="s">
        <v>15739</v>
      </c>
      <c r="C7489" s="77" t="s">
        <v>893</v>
      </c>
      <c r="D7489" s="79"/>
      <c r="F7489" s="77" t="s">
        <v>893</v>
      </c>
      <c r="G7489" s="77" t="s">
        <v>15738</v>
      </c>
      <c r="I7489"/>
      <c r="L7489" s="83"/>
    </row>
    <row r="7490" spans="1:12" x14ac:dyDescent="0.3">
      <c r="A7490" s="77" t="s">
        <v>15740</v>
      </c>
      <c r="B7490" s="77" t="s">
        <v>15741</v>
      </c>
      <c r="C7490" s="77" t="s">
        <v>699</v>
      </c>
      <c r="D7490" s="79"/>
      <c r="F7490" s="77" t="s">
        <v>699</v>
      </c>
      <c r="G7490" s="77" t="s">
        <v>15740</v>
      </c>
      <c r="I7490"/>
      <c r="L7490" s="83"/>
    </row>
    <row r="7491" spans="1:12" x14ac:dyDescent="0.3">
      <c r="A7491" s="77" t="s">
        <v>15742</v>
      </c>
      <c r="B7491" s="77" t="s">
        <v>15743</v>
      </c>
      <c r="C7491" s="77" t="s">
        <v>714</v>
      </c>
      <c r="D7491" s="79"/>
      <c r="F7491" s="77" t="s">
        <v>714</v>
      </c>
      <c r="G7491" s="77" t="s">
        <v>15742</v>
      </c>
      <c r="I7491"/>
      <c r="L7491" s="83"/>
    </row>
    <row r="7492" spans="1:12" x14ac:dyDescent="0.3">
      <c r="A7492" s="77" t="s">
        <v>15744</v>
      </c>
      <c r="B7492" s="77" t="s">
        <v>15745</v>
      </c>
      <c r="C7492" s="77" t="s">
        <v>732</v>
      </c>
      <c r="D7492" s="79"/>
      <c r="F7492" s="77" t="s">
        <v>732</v>
      </c>
      <c r="G7492" s="77" t="s">
        <v>15744</v>
      </c>
      <c r="I7492"/>
      <c r="L7492" s="83"/>
    </row>
    <row r="7493" spans="1:12" x14ac:dyDescent="0.3">
      <c r="A7493" s="77" t="s">
        <v>15746</v>
      </c>
      <c r="B7493" s="77" t="s">
        <v>15747</v>
      </c>
      <c r="C7493" s="77" t="s">
        <v>707</v>
      </c>
      <c r="D7493" s="79"/>
      <c r="F7493" s="77" t="s">
        <v>707</v>
      </c>
      <c r="G7493" s="77" t="s">
        <v>15746</v>
      </c>
      <c r="I7493"/>
      <c r="L7493" s="83"/>
    </row>
    <row r="7494" spans="1:12" x14ac:dyDescent="0.3">
      <c r="A7494" s="77" t="s">
        <v>15748</v>
      </c>
      <c r="B7494" s="77" t="s">
        <v>15749</v>
      </c>
      <c r="C7494" s="77" t="s">
        <v>868</v>
      </c>
      <c r="D7494" s="79"/>
      <c r="F7494" s="77" t="s">
        <v>868</v>
      </c>
      <c r="G7494" s="77" t="s">
        <v>15748</v>
      </c>
      <c r="I7494"/>
      <c r="L7494" s="83"/>
    </row>
    <row r="7495" spans="1:12" x14ac:dyDescent="0.3">
      <c r="A7495" s="77" t="s">
        <v>15750</v>
      </c>
      <c r="B7495" s="77" t="s">
        <v>15751</v>
      </c>
      <c r="C7495" s="77" t="s">
        <v>714</v>
      </c>
      <c r="D7495" s="79"/>
      <c r="F7495" s="77" t="s">
        <v>714</v>
      </c>
      <c r="G7495" s="77" t="s">
        <v>15750</v>
      </c>
      <c r="I7495"/>
      <c r="L7495" s="83"/>
    </row>
    <row r="7496" spans="1:12" x14ac:dyDescent="0.3">
      <c r="A7496" s="77" t="s">
        <v>15752</v>
      </c>
      <c r="B7496" s="77" t="s">
        <v>15753</v>
      </c>
      <c r="C7496" s="77" t="s">
        <v>683</v>
      </c>
      <c r="D7496" s="79"/>
      <c r="F7496" s="77" t="s">
        <v>683</v>
      </c>
      <c r="G7496" s="77" t="s">
        <v>15752</v>
      </c>
      <c r="I7496"/>
      <c r="L7496" s="83"/>
    </row>
    <row r="7497" spans="1:12" x14ac:dyDescent="0.3">
      <c r="A7497" s="77" t="s">
        <v>15754</v>
      </c>
      <c r="B7497" s="77" t="s">
        <v>15755</v>
      </c>
      <c r="C7497" s="77" t="s">
        <v>726</v>
      </c>
      <c r="D7497" s="79"/>
      <c r="F7497" s="77" t="s">
        <v>726</v>
      </c>
      <c r="G7497" s="77" t="s">
        <v>15754</v>
      </c>
      <c r="I7497"/>
      <c r="L7497" s="83"/>
    </row>
    <row r="7498" spans="1:12" x14ac:dyDescent="0.3">
      <c r="A7498" s="77" t="s">
        <v>15756</v>
      </c>
      <c r="B7498" s="77" t="s">
        <v>15757</v>
      </c>
      <c r="C7498" s="77" t="s">
        <v>925</v>
      </c>
      <c r="D7498" s="79"/>
      <c r="F7498" s="77" t="s">
        <v>925</v>
      </c>
      <c r="G7498" s="77" t="s">
        <v>15756</v>
      </c>
      <c r="I7498"/>
      <c r="L7498" s="83"/>
    </row>
    <row r="7499" spans="1:12" x14ac:dyDescent="0.3">
      <c r="A7499" s="77" t="s">
        <v>15758</v>
      </c>
      <c r="B7499" s="77" t="s">
        <v>15759</v>
      </c>
      <c r="C7499" s="77" t="s">
        <v>908</v>
      </c>
      <c r="D7499" s="79"/>
      <c r="F7499" s="77" t="s">
        <v>908</v>
      </c>
      <c r="G7499" s="77" t="s">
        <v>15758</v>
      </c>
      <c r="I7499"/>
      <c r="L7499" s="83"/>
    </row>
    <row r="7500" spans="1:12" x14ac:dyDescent="0.3">
      <c r="A7500" s="77" t="s">
        <v>15760</v>
      </c>
      <c r="B7500" s="77" t="s">
        <v>15761</v>
      </c>
      <c r="C7500" s="77" t="s">
        <v>746</v>
      </c>
      <c r="D7500" s="79"/>
      <c r="F7500" s="77" t="s">
        <v>746</v>
      </c>
      <c r="G7500" s="77" t="s">
        <v>15760</v>
      </c>
      <c r="I7500"/>
      <c r="L7500" s="83"/>
    </row>
    <row r="7501" spans="1:12" x14ac:dyDescent="0.3">
      <c r="A7501" s="77" t="s">
        <v>15762</v>
      </c>
      <c r="B7501" s="77" t="s">
        <v>15763</v>
      </c>
      <c r="C7501" s="77" t="s">
        <v>719</v>
      </c>
      <c r="D7501" s="79"/>
      <c r="F7501" s="77" t="s">
        <v>719</v>
      </c>
      <c r="G7501" s="77" t="s">
        <v>15762</v>
      </c>
      <c r="I7501"/>
      <c r="L7501" s="83"/>
    </row>
    <row r="7502" spans="1:12" x14ac:dyDescent="0.3">
      <c r="A7502" s="77" t="s">
        <v>15764</v>
      </c>
      <c r="B7502" s="77" t="s">
        <v>15765</v>
      </c>
      <c r="C7502" s="77" t="s">
        <v>666</v>
      </c>
      <c r="D7502" s="79"/>
      <c r="F7502" s="77" t="s">
        <v>666</v>
      </c>
      <c r="G7502" s="77" t="s">
        <v>15764</v>
      </c>
      <c r="I7502"/>
      <c r="L7502" s="83"/>
    </row>
    <row r="7503" spans="1:12" x14ac:dyDescent="0.3">
      <c r="A7503" s="77" t="s">
        <v>15766</v>
      </c>
      <c r="B7503" s="77" t="s">
        <v>15767</v>
      </c>
      <c r="C7503" s="77" t="s">
        <v>809</v>
      </c>
      <c r="D7503" s="79"/>
      <c r="F7503" s="77" t="s">
        <v>809</v>
      </c>
      <c r="G7503" s="77" t="s">
        <v>15766</v>
      </c>
      <c r="I7503"/>
      <c r="L7503" s="83"/>
    </row>
    <row r="7504" spans="1:12" x14ac:dyDescent="0.3">
      <c r="A7504" s="77" t="s">
        <v>15768</v>
      </c>
      <c r="B7504" s="77" t="s">
        <v>15769</v>
      </c>
      <c r="C7504" s="77" t="s">
        <v>710</v>
      </c>
      <c r="D7504" s="79"/>
      <c r="F7504" s="77" t="s">
        <v>710</v>
      </c>
      <c r="G7504" s="77" t="s">
        <v>15768</v>
      </c>
      <c r="I7504"/>
      <c r="L7504" s="83"/>
    </row>
    <row r="7505" spans="1:12" x14ac:dyDescent="0.3">
      <c r="A7505" s="77" t="s">
        <v>15770</v>
      </c>
      <c r="B7505" s="77" t="s">
        <v>15771</v>
      </c>
      <c r="C7505" s="77" t="s">
        <v>809</v>
      </c>
      <c r="D7505" s="79"/>
      <c r="F7505" s="77" t="s">
        <v>809</v>
      </c>
      <c r="G7505" s="77" t="s">
        <v>15770</v>
      </c>
      <c r="I7505"/>
      <c r="L7505" s="83"/>
    </row>
    <row r="7506" spans="1:12" x14ac:dyDescent="0.3">
      <c r="A7506" s="77" t="s">
        <v>15772</v>
      </c>
      <c r="B7506" s="77" t="s">
        <v>15773</v>
      </c>
      <c r="C7506" s="77" t="s">
        <v>690</v>
      </c>
      <c r="D7506" s="79"/>
      <c r="F7506" s="77" t="s">
        <v>690</v>
      </c>
      <c r="G7506" s="77" t="s">
        <v>15772</v>
      </c>
      <c r="I7506"/>
      <c r="L7506" s="83"/>
    </row>
    <row r="7507" spans="1:12" x14ac:dyDescent="0.3">
      <c r="A7507" s="77" t="s">
        <v>15774</v>
      </c>
      <c r="B7507" s="77" t="s">
        <v>15775</v>
      </c>
      <c r="C7507" s="77" t="s">
        <v>714</v>
      </c>
      <c r="D7507" s="79"/>
      <c r="F7507" s="77" t="s">
        <v>714</v>
      </c>
      <c r="G7507" s="77" t="s">
        <v>15774</v>
      </c>
      <c r="I7507"/>
      <c r="L7507" s="83"/>
    </row>
    <row r="7508" spans="1:12" x14ac:dyDescent="0.3">
      <c r="A7508" s="77" t="s">
        <v>15776</v>
      </c>
      <c r="B7508" s="77" t="s">
        <v>15777</v>
      </c>
      <c r="C7508" s="77" t="s">
        <v>863</v>
      </c>
      <c r="D7508" s="79"/>
      <c r="F7508" s="77" t="s">
        <v>863</v>
      </c>
      <c r="G7508" s="77" t="s">
        <v>15776</v>
      </c>
      <c r="I7508"/>
      <c r="L7508" s="83"/>
    </row>
    <row r="7509" spans="1:12" x14ac:dyDescent="0.3">
      <c r="A7509" s="77" t="s">
        <v>15778</v>
      </c>
      <c r="B7509" s="77" t="s">
        <v>15779</v>
      </c>
      <c r="C7509" s="77" t="s">
        <v>893</v>
      </c>
      <c r="D7509" s="79"/>
      <c r="F7509" s="77" t="s">
        <v>893</v>
      </c>
      <c r="G7509" s="77" t="s">
        <v>15778</v>
      </c>
      <c r="I7509"/>
      <c r="L7509" s="83"/>
    </row>
    <row r="7510" spans="1:12" x14ac:dyDescent="0.3">
      <c r="A7510" s="77" t="s">
        <v>15780</v>
      </c>
      <c r="B7510" s="77" t="s">
        <v>15781</v>
      </c>
      <c r="C7510" s="77" t="s">
        <v>746</v>
      </c>
      <c r="D7510" s="79"/>
      <c r="F7510" s="77" t="s">
        <v>746</v>
      </c>
      <c r="G7510" s="77" t="s">
        <v>15780</v>
      </c>
      <c r="I7510"/>
      <c r="L7510" s="83"/>
    </row>
    <row r="7511" spans="1:12" x14ac:dyDescent="0.3">
      <c r="A7511" s="77" t="s">
        <v>15782</v>
      </c>
      <c r="B7511" s="77" t="s">
        <v>15783</v>
      </c>
      <c r="C7511" s="77" t="s">
        <v>836</v>
      </c>
      <c r="D7511" s="79"/>
      <c r="F7511" s="77" t="s">
        <v>836</v>
      </c>
      <c r="G7511" s="77" t="s">
        <v>15782</v>
      </c>
      <c r="I7511"/>
      <c r="L7511" s="83"/>
    </row>
    <row r="7512" spans="1:12" x14ac:dyDescent="0.3">
      <c r="A7512" s="77" t="s">
        <v>15784</v>
      </c>
      <c r="B7512" s="77" t="s">
        <v>15785</v>
      </c>
      <c r="C7512" s="77" t="s">
        <v>908</v>
      </c>
      <c r="D7512" s="79"/>
      <c r="F7512" s="77" t="s">
        <v>908</v>
      </c>
      <c r="G7512" s="77" t="s">
        <v>15784</v>
      </c>
      <c r="I7512"/>
      <c r="L7512" s="83"/>
    </row>
    <row r="7513" spans="1:12" x14ac:dyDescent="0.3">
      <c r="A7513" s="77" t="s">
        <v>15786</v>
      </c>
      <c r="B7513" s="77" t="s">
        <v>15787</v>
      </c>
      <c r="C7513" s="77" t="s">
        <v>725</v>
      </c>
      <c r="D7513" s="79"/>
      <c r="F7513" s="77" t="s">
        <v>725</v>
      </c>
      <c r="G7513" s="77" t="s">
        <v>15786</v>
      </c>
      <c r="I7513"/>
      <c r="L7513" s="83"/>
    </row>
    <row r="7514" spans="1:12" x14ac:dyDescent="0.3">
      <c r="A7514" s="77" t="s">
        <v>15788</v>
      </c>
      <c r="B7514" s="77" t="s">
        <v>15789</v>
      </c>
      <c r="C7514" s="77" t="s">
        <v>773</v>
      </c>
      <c r="D7514" s="79"/>
      <c r="F7514" s="77" t="s">
        <v>773</v>
      </c>
      <c r="G7514" s="77" t="s">
        <v>15788</v>
      </c>
      <c r="I7514"/>
      <c r="L7514" s="83"/>
    </row>
    <row r="7515" spans="1:12" x14ac:dyDescent="0.3">
      <c r="A7515" s="77" t="s">
        <v>15790</v>
      </c>
      <c r="B7515" s="77" t="s">
        <v>15791</v>
      </c>
      <c r="C7515" s="77" t="s">
        <v>757</v>
      </c>
      <c r="D7515" s="79"/>
      <c r="F7515" s="77" t="s">
        <v>757</v>
      </c>
      <c r="G7515" s="77" t="s">
        <v>15790</v>
      </c>
      <c r="I7515"/>
      <c r="L7515" s="83"/>
    </row>
    <row r="7516" spans="1:12" x14ac:dyDescent="0.3">
      <c r="A7516" s="77" t="s">
        <v>15792</v>
      </c>
      <c r="B7516" s="77" t="s">
        <v>15793</v>
      </c>
      <c r="C7516" s="77" t="s">
        <v>934</v>
      </c>
      <c r="D7516" s="79"/>
      <c r="F7516" s="77" t="s">
        <v>934</v>
      </c>
      <c r="G7516" s="77" t="s">
        <v>15792</v>
      </c>
      <c r="I7516"/>
      <c r="L7516" s="83"/>
    </row>
    <row r="7517" spans="1:12" x14ac:dyDescent="0.3">
      <c r="A7517" s="77" t="s">
        <v>15794</v>
      </c>
      <c r="B7517" s="77" t="s">
        <v>15795</v>
      </c>
      <c r="C7517" s="77" t="s">
        <v>758</v>
      </c>
      <c r="D7517" s="79"/>
      <c r="F7517" s="77" t="s">
        <v>758</v>
      </c>
      <c r="G7517" s="77" t="s">
        <v>15794</v>
      </c>
      <c r="I7517"/>
      <c r="L7517" s="83"/>
    </row>
    <row r="7518" spans="1:12" x14ac:dyDescent="0.3">
      <c r="A7518" s="77" t="s">
        <v>15796</v>
      </c>
      <c r="B7518" s="77" t="s">
        <v>15797</v>
      </c>
      <c r="C7518" s="77" t="s">
        <v>725</v>
      </c>
      <c r="D7518" s="79"/>
      <c r="F7518" s="77" t="s">
        <v>725</v>
      </c>
      <c r="G7518" s="77" t="s">
        <v>15796</v>
      </c>
      <c r="I7518"/>
      <c r="L7518" s="83"/>
    </row>
    <row r="7519" spans="1:12" x14ac:dyDescent="0.3">
      <c r="A7519" s="77" t="s">
        <v>15798</v>
      </c>
      <c r="B7519" s="77" t="s">
        <v>15799</v>
      </c>
      <c r="C7519" s="77" t="s">
        <v>746</v>
      </c>
      <c r="D7519" s="79"/>
      <c r="F7519" s="77" t="s">
        <v>746</v>
      </c>
      <c r="G7519" s="77" t="s">
        <v>15798</v>
      </c>
      <c r="I7519"/>
      <c r="L7519" s="83"/>
    </row>
    <row r="7520" spans="1:12" x14ac:dyDescent="0.3">
      <c r="A7520" s="77" t="s">
        <v>15800</v>
      </c>
      <c r="B7520" s="77" t="s">
        <v>15801</v>
      </c>
      <c r="C7520" s="77" t="s">
        <v>937</v>
      </c>
      <c r="D7520" s="79"/>
      <c r="F7520" s="77" t="s">
        <v>937</v>
      </c>
      <c r="G7520" s="77" t="s">
        <v>15800</v>
      </c>
      <c r="I7520"/>
      <c r="L7520" s="83"/>
    </row>
    <row r="7521" spans="1:12" x14ac:dyDescent="0.3">
      <c r="A7521" s="77" t="s">
        <v>15802</v>
      </c>
      <c r="B7521" s="77" t="s">
        <v>15803</v>
      </c>
      <c r="C7521" s="77" t="s">
        <v>893</v>
      </c>
      <c r="D7521" s="79"/>
      <c r="F7521" s="77" t="s">
        <v>893</v>
      </c>
      <c r="G7521" s="77" t="s">
        <v>15802</v>
      </c>
      <c r="I7521"/>
      <c r="L7521" s="83"/>
    </row>
    <row r="7522" spans="1:12" x14ac:dyDescent="0.3">
      <c r="A7522" s="77" t="s">
        <v>15804</v>
      </c>
      <c r="B7522" s="77" t="s">
        <v>15805</v>
      </c>
      <c r="C7522" s="77" t="s">
        <v>794</v>
      </c>
      <c r="D7522" s="79"/>
      <c r="F7522" s="77" t="s">
        <v>794</v>
      </c>
      <c r="G7522" s="77" t="s">
        <v>15804</v>
      </c>
      <c r="I7522"/>
      <c r="L7522" s="83"/>
    </row>
    <row r="7523" spans="1:12" x14ac:dyDescent="0.3">
      <c r="A7523" s="77" t="s">
        <v>15806</v>
      </c>
      <c r="B7523" s="77" t="s">
        <v>15807</v>
      </c>
      <c r="C7523" s="77" t="s">
        <v>885</v>
      </c>
      <c r="D7523" s="79"/>
      <c r="F7523" s="77" t="s">
        <v>885</v>
      </c>
      <c r="G7523" s="77" t="s">
        <v>15806</v>
      </c>
      <c r="I7523"/>
      <c r="L7523" s="83"/>
    </row>
    <row r="7524" spans="1:12" x14ac:dyDescent="0.3">
      <c r="A7524" s="77" t="s">
        <v>15808</v>
      </c>
      <c r="B7524" s="77" t="s">
        <v>15809</v>
      </c>
      <c r="C7524" s="77" t="s">
        <v>699</v>
      </c>
      <c r="D7524" s="79"/>
      <c r="F7524" s="77" t="s">
        <v>699</v>
      </c>
      <c r="G7524" s="77" t="s">
        <v>15808</v>
      </c>
      <c r="I7524"/>
      <c r="L7524" s="83"/>
    </row>
    <row r="7525" spans="1:12" x14ac:dyDescent="0.3">
      <c r="A7525" s="77" t="s">
        <v>15810</v>
      </c>
      <c r="B7525" s="77" t="s">
        <v>15811</v>
      </c>
      <c r="C7525" s="77" t="s">
        <v>678</v>
      </c>
      <c r="D7525" s="79"/>
      <c r="F7525" s="77" t="s">
        <v>678</v>
      </c>
      <c r="G7525" s="77" t="s">
        <v>15810</v>
      </c>
      <c r="I7525"/>
      <c r="L7525" s="83"/>
    </row>
    <row r="7526" spans="1:12" x14ac:dyDescent="0.3">
      <c r="A7526" s="77" t="s">
        <v>15812</v>
      </c>
      <c r="B7526" s="77" t="s">
        <v>15813</v>
      </c>
      <c r="C7526" s="77" t="s">
        <v>840</v>
      </c>
      <c r="D7526" s="79"/>
      <c r="F7526" s="77" t="s">
        <v>840</v>
      </c>
      <c r="G7526" s="77" t="s">
        <v>15812</v>
      </c>
      <c r="I7526"/>
      <c r="L7526" s="83"/>
    </row>
    <row r="7527" spans="1:12" x14ac:dyDescent="0.3">
      <c r="A7527" s="77" t="s">
        <v>15814</v>
      </c>
      <c r="B7527" s="77" t="s">
        <v>15815</v>
      </c>
      <c r="C7527" s="77" t="s">
        <v>853</v>
      </c>
      <c r="D7527" s="79"/>
      <c r="F7527" s="77" t="s">
        <v>853</v>
      </c>
      <c r="G7527" s="77" t="s">
        <v>15814</v>
      </c>
      <c r="I7527"/>
      <c r="L7527" s="83"/>
    </row>
    <row r="7528" spans="1:12" x14ac:dyDescent="0.3">
      <c r="A7528" s="77" t="s">
        <v>15816</v>
      </c>
      <c r="B7528" s="77" t="s">
        <v>15817</v>
      </c>
      <c r="C7528" s="77" t="s">
        <v>671</v>
      </c>
      <c r="D7528" s="79"/>
      <c r="F7528" s="77" t="s">
        <v>671</v>
      </c>
      <c r="G7528" s="77" t="s">
        <v>15816</v>
      </c>
      <c r="I7528"/>
      <c r="L7528" s="83"/>
    </row>
    <row r="7529" spans="1:12" x14ac:dyDescent="0.3">
      <c r="A7529" s="77" t="s">
        <v>15818</v>
      </c>
      <c r="B7529" s="77" t="s">
        <v>15819</v>
      </c>
      <c r="C7529" s="77" t="s">
        <v>761</v>
      </c>
      <c r="D7529" s="79"/>
      <c r="F7529" s="77" t="s">
        <v>761</v>
      </c>
      <c r="G7529" s="77" t="s">
        <v>15818</v>
      </c>
      <c r="I7529"/>
      <c r="L7529" s="83"/>
    </row>
    <row r="7530" spans="1:12" x14ac:dyDescent="0.3">
      <c r="A7530" s="77" t="s">
        <v>15820</v>
      </c>
      <c r="B7530" s="77" t="s">
        <v>15821</v>
      </c>
      <c r="C7530" s="77" t="s">
        <v>732</v>
      </c>
      <c r="D7530" s="79"/>
      <c r="F7530" s="77" t="s">
        <v>732</v>
      </c>
      <c r="G7530" s="77" t="s">
        <v>15820</v>
      </c>
      <c r="I7530"/>
      <c r="L7530" s="83"/>
    </row>
    <row r="7531" spans="1:12" x14ac:dyDescent="0.3">
      <c r="A7531" s="77" t="s">
        <v>15822</v>
      </c>
      <c r="B7531" s="77" t="s">
        <v>15823</v>
      </c>
      <c r="C7531" s="77" t="s">
        <v>937</v>
      </c>
      <c r="D7531" s="79"/>
      <c r="F7531" s="77" t="s">
        <v>937</v>
      </c>
      <c r="G7531" s="77" t="s">
        <v>15822</v>
      </c>
      <c r="I7531"/>
      <c r="L7531" s="83"/>
    </row>
    <row r="7532" spans="1:12" x14ac:dyDescent="0.3">
      <c r="A7532" s="77" t="s">
        <v>15824</v>
      </c>
      <c r="B7532" s="77" t="s">
        <v>15825</v>
      </c>
      <c r="C7532" s="77" t="s">
        <v>809</v>
      </c>
      <c r="D7532" s="79"/>
      <c r="F7532" s="77" t="s">
        <v>809</v>
      </c>
      <c r="G7532" s="77" t="s">
        <v>15824</v>
      </c>
      <c r="I7532"/>
      <c r="L7532" s="83"/>
    </row>
    <row r="7533" spans="1:12" x14ac:dyDescent="0.3">
      <c r="A7533" s="77" t="s">
        <v>15826</v>
      </c>
      <c r="B7533" s="77" t="s">
        <v>15827</v>
      </c>
      <c r="C7533" s="77" t="s">
        <v>925</v>
      </c>
      <c r="D7533" s="79"/>
      <c r="F7533" s="77" t="s">
        <v>925</v>
      </c>
      <c r="G7533" s="77" t="s">
        <v>15826</v>
      </c>
      <c r="I7533"/>
      <c r="L7533" s="83"/>
    </row>
    <row r="7534" spans="1:12" x14ac:dyDescent="0.3">
      <c r="A7534" s="77" t="s">
        <v>15828</v>
      </c>
      <c r="B7534" s="77" t="s">
        <v>15829</v>
      </c>
      <c r="C7534" s="77" t="s">
        <v>729</v>
      </c>
      <c r="D7534" s="79"/>
      <c r="F7534" s="77" t="s">
        <v>729</v>
      </c>
      <c r="G7534" s="77" t="s">
        <v>15828</v>
      </c>
      <c r="I7534"/>
      <c r="L7534" s="83"/>
    </row>
    <row r="7535" spans="1:12" x14ac:dyDescent="0.3">
      <c r="A7535" s="77" t="s">
        <v>15830</v>
      </c>
      <c r="B7535" s="77" t="s">
        <v>15831</v>
      </c>
      <c r="C7535" s="77" t="s">
        <v>937</v>
      </c>
      <c r="D7535" s="79"/>
      <c r="F7535" s="77" t="s">
        <v>937</v>
      </c>
      <c r="G7535" s="77" t="s">
        <v>15830</v>
      </c>
      <c r="I7535"/>
      <c r="L7535" s="83"/>
    </row>
    <row r="7536" spans="1:12" x14ac:dyDescent="0.3">
      <c r="A7536" s="77" t="s">
        <v>15832</v>
      </c>
      <c r="B7536" s="77" t="s">
        <v>15833</v>
      </c>
      <c r="C7536" s="77" t="s">
        <v>919</v>
      </c>
      <c r="D7536" s="79"/>
      <c r="F7536" s="77" t="s">
        <v>919</v>
      </c>
      <c r="G7536" s="77" t="s">
        <v>15832</v>
      </c>
      <c r="I7536"/>
      <c r="L7536" s="83"/>
    </row>
    <row r="7537" spans="1:12" x14ac:dyDescent="0.3">
      <c r="A7537" s="77" t="s">
        <v>15834</v>
      </c>
      <c r="B7537" s="77" t="s">
        <v>15835</v>
      </c>
      <c r="C7537" s="77" t="s">
        <v>794</v>
      </c>
      <c r="D7537" s="79"/>
      <c r="F7537" s="77" t="s">
        <v>794</v>
      </c>
      <c r="G7537" s="77" t="s">
        <v>15834</v>
      </c>
      <c r="I7537"/>
      <c r="L7537" s="83"/>
    </row>
    <row r="7538" spans="1:12" x14ac:dyDescent="0.3">
      <c r="A7538" s="77" t="s">
        <v>15836</v>
      </c>
      <c r="B7538" s="77" t="s">
        <v>15837</v>
      </c>
      <c r="C7538" s="77" t="s">
        <v>863</v>
      </c>
      <c r="D7538" s="79"/>
      <c r="F7538" s="77" t="s">
        <v>863</v>
      </c>
      <c r="G7538" s="77" t="s">
        <v>15836</v>
      </c>
      <c r="I7538"/>
      <c r="L7538" s="83"/>
    </row>
    <row r="7539" spans="1:12" x14ac:dyDescent="0.3">
      <c r="A7539" s="77" t="s">
        <v>15838</v>
      </c>
      <c r="B7539" s="77" t="s">
        <v>15839</v>
      </c>
      <c r="C7539" s="77" t="s">
        <v>892</v>
      </c>
      <c r="D7539" s="79"/>
      <c r="F7539" s="77" t="s">
        <v>892</v>
      </c>
      <c r="G7539" s="77" t="s">
        <v>15838</v>
      </c>
      <c r="I7539"/>
      <c r="L7539" s="83"/>
    </row>
    <row r="7540" spans="1:12" x14ac:dyDescent="0.3">
      <c r="A7540" s="77" t="s">
        <v>15840</v>
      </c>
      <c r="B7540" s="77" t="s">
        <v>15841</v>
      </c>
      <c r="C7540" s="77" t="s">
        <v>682</v>
      </c>
      <c r="D7540" s="79"/>
      <c r="F7540" s="77" t="s">
        <v>682</v>
      </c>
      <c r="G7540" s="77" t="s">
        <v>15840</v>
      </c>
      <c r="I7540"/>
      <c r="L7540" s="83"/>
    </row>
    <row r="7541" spans="1:12" x14ac:dyDescent="0.3">
      <c r="A7541" s="77" t="s">
        <v>15842</v>
      </c>
      <c r="B7541" s="77" t="s">
        <v>15843</v>
      </c>
      <c r="C7541" s="77" t="s">
        <v>940</v>
      </c>
      <c r="D7541" s="79"/>
      <c r="F7541" s="77" t="s">
        <v>940</v>
      </c>
      <c r="G7541" s="77" t="s">
        <v>15842</v>
      </c>
      <c r="I7541"/>
      <c r="L7541" s="83"/>
    </row>
    <row r="7542" spans="1:12" x14ac:dyDescent="0.3">
      <c r="A7542" s="77" t="s">
        <v>15844</v>
      </c>
      <c r="B7542" s="77" t="s">
        <v>15845</v>
      </c>
      <c r="C7542" s="77" t="s">
        <v>732</v>
      </c>
      <c r="D7542" s="79"/>
      <c r="F7542" s="77" t="s">
        <v>732</v>
      </c>
      <c r="G7542" s="77" t="s">
        <v>15844</v>
      </c>
      <c r="I7542"/>
      <c r="L7542" s="83"/>
    </row>
    <row r="7543" spans="1:12" x14ac:dyDescent="0.3">
      <c r="A7543" s="77" t="s">
        <v>15846</v>
      </c>
      <c r="B7543" s="77" t="s">
        <v>15847</v>
      </c>
      <c r="C7543" s="77" t="s">
        <v>882</v>
      </c>
      <c r="D7543" s="79"/>
      <c r="F7543" s="77" t="s">
        <v>882</v>
      </c>
      <c r="G7543" s="77" t="s">
        <v>15846</v>
      </c>
      <c r="I7543"/>
      <c r="L7543" s="83"/>
    </row>
    <row r="7544" spans="1:12" x14ac:dyDescent="0.3">
      <c r="A7544" s="77" t="s">
        <v>15848</v>
      </c>
      <c r="B7544" s="77" t="s">
        <v>15849</v>
      </c>
      <c r="C7544" s="77" t="s">
        <v>882</v>
      </c>
      <c r="D7544" s="79"/>
      <c r="F7544" s="77" t="s">
        <v>882</v>
      </c>
      <c r="G7544" s="77" t="s">
        <v>15848</v>
      </c>
      <c r="I7544"/>
      <c r="L7544" s="83"/>
    </row>
    <row r="7545" spans="1:12" x14ac:dyDescent="0.3">
      <c r="A7545" s="77" t="s">
        <v>15850</v>
      </c>
      <c r="B7545" s="77" t="s">
        <v>15851</v>
      </c>
      <c r="C7545" s="77" t="s">
        <v>702</v>
      </c>
      <c r="D7545" s="79"/>
      <c r="F7545" s="77" t="s">
        <v>702</v>
      </c>
      <c r="G7545" s="77" t="s">
        <v>15850</v>
      </c>
      <c r="I7545"/>
      <c r="L7545" s="83"/>
    </row>
    <row r="7546" spans="1:12" x14ac:dyDescent="0.3">
      <c r="A7546" s="77" t="s">
        <v>15852</v>
      </c>
      <c r="B7546" s="77" t="s">
        <v>15853</v>
      </c>
      <c r="C7546" s="77" t="s">
        <v>868</v>
      </c>
      <c r="D7546" s="79"/>
      <c r="F7546" s="77" t="s">
        <v>868</v>
      </c>
      <c r="G7546" s="77" t="s">
        <v>15852</v>
      </c>
      <c r="I7546"/>
      <c r="L7546" s="83"/>
    </row>
    <row r="7547" spans="1:12" x14ac:dyDescent="0.3">
      <c r="A7547" s="77" t="s">
        <v>15854</v>
      </c>
      <c r="B7547" s="77" t="s">
        <v>15855</v>
      </c>
      <c r="C7547" s="77" t="s">
        <v>703</v>
      </c>
      <c r="D7547" s="79"/>
      <c r="F7547" s="77" t="s">
        <v>703</v>
      </c>
      <c r="G7547" s="77" t="s">
        <v>15854</v>
      </c>
      <c r="I7547"/>
      <c r="L7547" s="83"/>
    </row>
    <row r="7548" spans="1:12" x14ac:dyDescent="0.3">
      <c r="A7548" s="77" t="s">
        <v>15856</v>
      </c>
      <c r="B7548" s="77" t="s">
        <v>15857</v>
      </c>
      <c r="C7548" s="77" t="s">
        <v>940</v>
      </c>
      <c r="D7548" s="79"/>
      <c r="F7548" s="77" t="s">
        <v>940</v>
      </c>
      <c r="G7548" s="77" t="s">
        <v>15856</v>
      </c>
      <c r="I7548"/>
      <c r="L7548" s="83"/>
    </row>
    <row r="7549" spans="1:12" x14ac:dyDescent="0.3">
      <c r="A7549" s="77" t="s">
        <v>15858</v>
      </c>
      <c r="B7549" s="77" t="s">
        <v>15859</v>
      </c>
      <c r="C7549" s="77" t="s">
        <v>919</v>
      </c>
      <c r="D7549" s="79"/>
      <c r="F7549" s="77" t="s">
        <v>919</v>
      </c>
      <c r="G7549" s="77" t="s">
        <v>15858</v>
      </c>
      <c r="I7549"/>
      <c r="L7549" s="83"/>
    </row>
    <row r="7550" spans="1:12" x14ac:dyDescent="0.3">
      <c r="A7550" s="77" t="s">
        <v>15860</v>
      </c>
      <c r="B7550" s="77" t="s">
        <v>15861</v>
      </c>
      <c r="C7550" s="77" t="s">
        <v>945</v>
      </c>
      <c r="D7550" s="79"/>
      <c r="F7550" s="77" t="s">
        <v>945</v>
      </c>
      <c r="G7550" s="77" t="s">
        <v>15860</v>
      </c>
      <c r="I7550"/>
      <c r="L7550" s="83"/>
    </row>
    <row r="7551" spans="1:12" x14ac:dyDescent="0.3">
      <c r="A7551" s="77" t="s">
        <v>15862</v>
      </c>
      <c r="B7551" s="77" t="s">
        <v>15863</v>
      </c>
      <c r="C7551" s="77" t="s">
        <v>863</v>
      </c>
      <c r="D7551" s="79"/>
      <c r="F7551" s="77" t="s">
        <v>863</v>
      </c>
      <c r="G7551" s="77" t="s">
        <v>15862</v>
      </c>
      <c r="I7551"/>
      <c r="L7551" s="83"/>
    </row>
    <row r="7552" spans="1:12" x14ac:dyDescent="0.3">
      <c r="A7552" s="77" t="s">
        <v>15864</v>
      </c>
      <c r="B7552" s="77" t="s">
        <v>15865</v>
      </c>
      <c r="C7552" s="77" t="s">
        <v>850</v>
      </c>
      <c r="D7552" s="79"/>
      <c r="F7552" s="77" t="s">
        <v>850</v>
      </c>
      <c r="G7552" s="77" t="s">
        <v>15864</v>
      </c>
      <c r="I7552"/>
      <c r="L7552" s="83"/>
    </row>
    <row r="7553" spans="1:12" x14ac:dyDescent="0.3">
      <c r="A7553" s="77" t="s">
        <v>15866</v>
      </c>
      <c r="B7553" s="77" t="s">
        <v>15867</v>
      </c>
      <c r="C7553" s="77" t="s">
        <v>687</v>
      </c>
      <c r="D7553" s="79"/>
      <c r="F7553" s="77" t="s">
        <v>687</v>
      </c>
      <c r="G7553" s="77" t="s">
        <v>15866</v>
      </c>
      <c r="I7553"/>
      <c r="L7553" s="83"/>
    </row>
    <row r="7554" spans="1:12" x14ac:dyDescent="0.3">
      <c r="A7554" s="77" t="s">
        <v>15868</v>
      </c>
      <c r="B7554" s="77" t="s">
        <v>15869</v>
      </c>
      <c r="C7554" s="77" t="s">
        <v>925</v>
      </c>
      <c r="D7554" s="79"/>
      <c r="F7554" s="77" t="s">
        <v>925</v>
      </c>
      <c r="G7554" s="77" t="s">
        <v>15868</v>
      </c>
      <c r="I7554"/>
      <c r="L7554" s="83"/>
    </row>
    <row r="7555" spans="1:12" x14ac:dyDescent="0.3">
      <c r="A7555" s="77" t="s">
        <v>15870</v>
      </c>
      <c r="B7555" s="77" t="s">
        <v>15871</v>
      </c>
      <c r="C7555" s="77" t="s">
        <v>850</v>
      </c>
      <c r="D7555" s="79"/>
      <c r="F7555" s="77" t="s">
        <v>850</v>
      </c>
      <c r="G7555" s="77" t="s">
        <v>15870</v>
      </c>
      <c r="I7555"/>
      <c r="L7555" s="83"/>
    </row>
    <row r="7556" spans="1:12" x14ac:dyDescent="0.3">
      <c r="A7556" s="77" t="s">
        <v>15872</v>
      </c>
      <c r="B7556" s="77" t="s">
        <v>15873</v>
      </c>
      <c r="C7556" s="77" t="s">
        <v>682</v>
      </c>
      <c r="D7556" s="79"/>
      <c r="F7556" s="77" t="s">
        <v>682</v>
      </c>
      <c r="G7556" s="77" t="s">
        <v>15872</v>
      </c>
      <c r="I7556"/>
      <c r="L7556" s="83"/>
    </row>
    <row r="7557" spans="1:12" x14ac:dyDescent="0.3">
      <c r="A7557" s="77" t="s">
        <v>15874</v>
      </c>
      <c r="B7557" s="77" t="s">
        <v>15875</v>
      </c>
      <c r="C7557" s="77" t="s">
        <v>868</v>
      </c>
      <c r="D7557" s="79"/>
      <c r="F7557" s="77" t="s">
        <v>868</v>
      </c>
      <c r="G7557" s="77" t="s">
        <v>15874</v>
      </c>
      <c r="I7557"/>
      <c r="L7557" s="83"/>
    </row>
    <row r="7558" spans="1:12" x14ac:dyDescent="0.3">
      <c r="A7558" s="77" t="s">
        <v>15876</v>
      </c>
      <c r="B7558" s="77" t="s">
        <v>15877</v>
      </c>
      <c r="C7558" s="77" t="s">
        <v>893</v>
      </c>
      <c r="D7558" s="79"/>
      <c r="F7558" s="77" t="s">
        <v>893</v>
      </c>
      <c r="G7558" s="77" t="s">
        <v>15876</v>
      </c>
      <c r="I7558"/>
      <c r="L7558" s="83"/>
    </row>
    <row r="7559" spans="1:12" x14ac:dyDescent="0.3">
      <c r="A7559" s="77" t="s">
        <v>15878</v>
      </c>
      <c r="B7559" s="77" t="s">
        <v>15879</v>
      </c>
      <c r="C7559" s="77" t="s">
        <v>729</v>
      </c>
      <c r="D7559" s="79"/>
      <c r="F7559" s="77" t="s">
        <v>729</v>
      </c>
      <c r="G7559" s="77" t="s">
        <v>15878</v>
      </c>
      <c r="I7559"/>
      <c r="L7559" s="83"/>
    </row>
    <row r="7560" spans="1:12" x14ac:dyDescent="0.3">
      <c r="A7560" s="77" t="s">
        <v>15880</v>
      </c>
      <c r="B7560" s="77" t="s">
        <v>15881</v>
      </c>
      <c r="C7560" s="77" t="s">
        <v>892</v>
      </c>
      <c r="D7560" s="79"/>
      <c r="F7560" s="77" t="s">
        <v>892</v>
      </c>
      <c r="G7560" s="77" t="s">
        <v>15880</v>
      </c>
      <c r="I7560"/>
      <c r="L7560" s="83"/>
    </row>
    <row r="7561" spans="1:12" x14ac:dyDescent="0.3">
      <c r="A7561" s="77" t="s">
        <v>15882</v>
      </c>
      <c r="B7561" s="77" t="s">
        <v>15883</v>
      </c>
      <c r="C7561" s="77" t="s">
        <v>868</v>
      </c>
      <c r="D7561" s="79"/>
      <c r="F7561" s="77" t="s">
        <v>868</v>
      </c>
      <c r="G7561" s="77" t="s">
        <v>15882</v>
      </c>
      <c r="I7561"/>
      <c r="L7561" s="83"/>
    </row>
    <row r="7562" spans="1:12" x14ac:dyDescent="0.3">
      <c r="A7562" s="77" t="s">
        <v>15884</v>
      </c>
      <c r="B7562" s="77" t="s">
        <v>15885</v>
      </c>
      <c r="C7562" s="77" t="s">
        <v>885</v>
      </c>
      <c r="D7562" s="79"/>
      <c r="F7562" s="77" t="s">
        <v>885</v>
      </c>
      <c r="G7562" s="77" t="s">
        <v>15884</v>
      </c>
      <c r="I7562"/>
      <c r="L7562" s="83"/>
    </row>
    <row r="7563" spans="1:12" x14ac:dyDescent="0.3">
      <c r="A7563" s="77" t="s">
        <v>15886</v>
      </c>
      <c r="B7563" s="77" t="s">
        <v>15887</v>
      </c>
      <c r="C7563" s="77" t="s">
        <v>868</v>
      </c>
      <c r="D7563" s="79"/>
      <c r="F7563" s="77" t="s">
        <v>868</v>
      </c>
      <c r="G7563" s="77" t="s">
        <v>15886</v>
      </c>
      <c r="I7563"/>
      <c r="L7563" s="83"/>
    </row>
    <row r="7564" spans="1:12" x14ac:dyDescent="0.3">
      <c r="A7564" s="77" t="s">
        <v>15888</v>
      </c>
      <c r="B7564" s="77" t="s">
        <v>15889</v>
      </c>
      <c r="C7564" s="77" t="s">
        <v>882</v>
      </c>
      <c r="D7564" s="79"/>
      <c r="F7564" s="77" t="s">
        <v>882</v>
      </c>
      <c r="G7564" s="77" t="s">
        <v>15888</v>
      </c>
      <c r="I7564"/>
      <c r="L7564" s="83"/>
    </row>
    <row r="7565" spans="1:12" x14ac:dyDescent="0.3">
      <c r="A7565" s="77" t="s">
        <v>15890</v>
      </c>
      <c r="B7565" s="77" t="s">
        <v>15891</v>
      </c>
      <c r="C7565" s="77" t="s">
        <v>849</v>
      </c>
      <c r="D7565" s="79"/>
      <c r="F7565" s="77" t="s">
        <v>849</v>
      </c>
      <c r="G7565" s="77" t="s">
        <v>15890</v>
      </c>
      <c r="I7565"/>
      <c r="L7565" s="83"/>
    </row>
    <row r="7566" spans="1:12" x14ac:dyDescent="0.3">
      <c r="A7566" s="77" t="s">
        <v>15892</v>
      </c>
      <c r="B7566" s="77" t="s">
        <v>15893</v>
      </c>
      <c r="C7566" s="77" t="s">
        <v>666</v>
      </c>
      <c r="D7566" s="79"/>
      <c r="F7566" s="77" t="s">
        <v>666</v>
      </c>
      <c r="G7566" s="77" t="s">
        <v>15892</v>
      </c>
      <c r="I7566"/>
      <c r="L7566" s="83"/>
    </row>
    <row r="7567" spans="1:12" x14ac:dyDescent="0.3">
      <c r="A7567" s="77" t="s">
        <v>15894</v>
      </c>
      <c r="B7567" s="77" t="s">
        <v>15895</v>
      </c>
      <c r="C7567" s="77" t="s">
        <v>761</v>
      </c>
      <c r="D7567" s="79"/>
      <c r="F7567" s="77" t="s">
        <v>761</v>
      </c>
      <c r="G7567" s="77" t="s">
        <v>15894</v>
      </c>
      <c r="I7567"/>
      <c r="L7567" s="83"/>
    </row>
    <row r="7568" spans="1:12" x14ac:dyDescent="0.3">
      <c r="A7568" s="77" t="s">
        <v>15896</v>
      </c>
      <c r="B7568" s="77" t="s">
        <v>15897</v>
      </c>
      <c r="C7568" s="77" t="s">
        <v>885</v>
      </c>
      <c r="D7568" s="79"/>
      <c r="F7568" s="77" t="s">
        <v>885</v>
      </c>
      <c r="G7568" s="77" t="s">
        <v>15896</v>
      </c>
      <c r="I7568"/>
      <c r="L7568" s="83"/>
    </row>
    <row r="7569" spans="1:12" x14ac:dyDescent="0.3">
      <c r="A7569" s="77" t="s">
        <v>15898</v>
      </c>
      <c r="B7569" s="77" t="s">
        <v>15899</v>
      </c>
      <c r="C7569" s="77" t="s">
        <v>736</v>
      </c>
      <c r="D7569" s="79"/>
      <c r="F7569" s="77" t="s">
        <v>736</v>
      </c>
      <c r="G7569" s="77" t="s">
        <v>15898</v>
      </c>
      <c r="I7569"/>
      <c r="L7569" s="83"/>
    </row>
    <row r="7570" spans="1:12" x14ac:dyDescent="0.3">
      <c r="A7570" s="77" t="s">
        <v>15900</v>
      </c>
      <c r="B7570" s="77" t="s">
        <v>15901</v>
      </c>
      <c r="C7570" s="77" t="s">
        <v>739</v>
      </c>
      <c r="D7570" s="79"/>
      <c r="F7570" s="77" t="s">
        <v>739</v>
      </c>
      <c r="G7570" s="77" t="s">
        <v>15900</v>
      </c>
      <c r="I7570"/>
      <c r="L7570" s="83"/>
    </row>
    <row r="7571" spans="1:12" x14ac:dyDescent="0.3">
      <c r="A7571" s="77" t="s">
        <v>15902</v>
      </c>
      <c r="B7571" s="77" t="s">
        <v>15903</v>
      </c>
      <c r="C7571" s="77" t="s">
        <v>850</v>
      </c>
      <c r="D7571" s="79"/>
      <c r="F7571" s="77" t="s">
        <v>850</v>
      </c>
      <c r="G7571" s="77" t="s">
        <v>15902</v>
      </c>
      <c r="I7571"/>
      <c r="L7571" s="83"/>
    </row>
    <row r="7572" spans="1:12" x14ac:dyDescent="0.3">
      <c r="A7572" s="77" t="s">
        <v>15904</v>
      </c>
      <c r="B7572" s="77" t="s">
        <v>15905</v>
      </c>
      <c r="C7572" s="77" t="s">
        <v>702</v>
      </c>
      <c r="D7572" s="79"/>
      <c r="F7572" s="77" t="s">
        <v>702</v>
      </c>
      <c r="G7572" s="77" t="s">
        <v>15904</v>
      </c>
      <c r="I7572"/>
      <c r="L7572" s="83"/>
    </row>
    <row r="7573" spans="1:12" x14ac:dyDescent="0.3">
      <c r="A7573" s="77" t="s">
        <v>15906</v>
      </c>
      <c r="B7573" s="77" t="s">
        <v>15907</v>
      </c>
      <c r="C7573" s="77" t="s">
        <v>829</v>
      </c>
      <c r="D7573" s="79"/>
      <c r="F7573" s="77" t="s">
        <v>829</v>
      </c>
      <c r="G7573" s="77" t="s">
        <v>15906</v>
      </c>
      <c r="I7573"/>
      <c r="L7573" s="83"/>
    </row>
    <row r="7574" spans="1:12" x14ac:dyDescent="0.3">
      <c r="A7574" s="77" t="s">
        <v>15908</v>
      </c>
      <c r="B7574" s="77" t="s">
        <v>15909</v>
      </c>
      <c r="C7574" s="77" t="s">
        <v>773</v>
      </c>
      <c r="D7574" s="79"/>
      <c r="F7574" s="77" t="s">
        <v>773</v>
      </c>
      <c r="G7574" s="77" t="s">
        <v>15908</v>
      </c>
      <c r="I7574"/>
      <c r="L7574" s="83"/>
    </row>
    <row r="7575" spans="1:12" x14ac:dyDescent="0.3">
      <c r="A7575" s="77" t="s">
        <v>15910</v>
      </c>
      <c r="B7575" s="77" t="s">
        <v>15911</v>
      </c>
      <c r="C7575" s="77" t="s">
        <v>746</v>
      </c>
      <c r="D7575" s="79"/>
      <c r="F7575" s="77" t="s">
        <v>746</v>
      </c>
      <c r="G7575" s="77" t="s">
        <v>15910</v>
      </c>
      <c r="I7575"/>
      <c r="L7575" s="83"/>
    </row>
    <row r="7576" spans="1:12" x14ac:dyDescent="0.3">
      <c r="A7576" s="77" t="s">
        <v>15912</v>
      </c>
      <c r="B7576" s="77" t="s">
        <v>15913</v>
      </c>
      <c r="C7576" s="77" t="s">
        <v>836</v>
      </c>
      <c r="D7576" s="79"/>
      <c r="F7576" s="77" t="s">
        <v>836</v>
      </c>
      <c r="G7576" s="77" t="s">
        <v>15912</v>
      </c>
      <c r="I7576"/>
      <c r="L7576" s="83"/>
    </row>
    <row r="7577" spans="1:12" x14ac:dyDescent="0.3">
      <c r="A7577" s="77" t="s">
        <v>15914</v>
      </c>
      <c r="B7577" s="77" t="s">
        <v>15915</v>
      </c>
      <c r="C7577" s="77" t="s">
        <v>754</v>
      </c>
      <c r="D7577" s="79"/>
      <c r="F7577" s="77" t="s">
        <v>754</v>
      </c>
      <c r="G7577" s="77" t="s">
        <v>15914</v>
      </c>
      <c r="I7577"/>
      <c r="L7577" s="83"/>
    </row>
    <row r="7578" spans="1:12" x14ac:dyDescent="0.3">
      <c r="A7578" s="77" t="s">
        <v>15916</v>
      </c>
      <c r="B7578" s="77" t="s">
        <v>15917</v>
      </c>
      <c r="C7578" s="77" t="s">
        <v>714</v>
      </c>
      <c r="D7578" s="79"/>
      <c r="F7578" s="77" t="s">
        <v>714</v>
      </c>
      <c r="G7578" s="77" t="s">
        <v>15916</v>
      </c>
      <c r="I7578"/>
      <c r="L7578" s="83"/>
    </row>
    <row r="7579" spans="1:12" x14ac:dyDescent="0.3">
      <c r="A7579" s="77" t="s">
        <v>15918</v>
      </c>
      <c r="B7579" s="77" t="s">
        <v>15919</v>
      </c>
      <c r="C7579" s="77" t="s">
        <v>674</v>
      </c>
      <c r="D7579" s="79"/>
      <c r="F7579" s="77" t="s">
        <v>674</v>
      </c>
      <c r="G7579" s="77" t="s">
        <v>15918</v>
      </c>
      <c r="I7579"/>
      <c r="L7579" s="83"/>
    </row>
    <row r="7580" spans="1:12" x14ac:dyDescent="0.3">
      <c r="A7580" s="77" t="s">
        <v>15920</v>
      </c>
      <c r="B7580" s="77" t="s">
        <v>15921</v>
      </c>
      <c r="C7580" s="77" t="s">
        <v>739</v>
      </c>
      <c r="D7580" s="79"/>
      <c r="F7580" s="77" t="s">
        <v>739</v>
      </c>
      <c r="G7580" s="77" t="s">
        <v>15920</v>
      </c>
      <c r="I7580"/>
      <c r="L7580" s="83"/>
    </row>
    <row r="7581" spans="1:12" x14ac:dyDescent="0.3">
      <c r="A7581" s="77" t="s">
        <v>15922</v>
      </c>
      <c r="B7581" s="77" t="s">
        <v>15923</v>
      </c>
      <c r="C7581" s="77" t="s">
        <v>674</v>
      </c>
      <c r="D7581" s="79"/>
      <c r="F7581" s="77" t="s">
        <v>674</v>
      </c>
      <c r="G7581" s="77" t="s">
        <v>15922</v>
      </c>
      <c r="I7581"/>
      <c r="L7581" s="83"/>
    </row>
    <row r="7582" spans="1:12" x14ac:dyDescent="0.3">
      <c r="A7582" s="77" t="s">
        <v>15924</v>
      </c>
      <c r="B7582" s="77" t="s">
        <v>15925</v>
      </c>
      <c r="C7582" s="77" t="s">
        <v>674</v>
      </c>
      <c r="D7582" s="79"/>
      <c r="F7582" s="77" t="s">
        <v>674</v>
      </c>
      <c r="G7582" s="77" t="s">
        <v>15924</v>
      </c>
      <c r="I7582"/>
      <c r="L7582" s="83"/>
    </row>
    <row r="7583" spans="1:12" x14ac:dyDescent="0.3">
      <c r="A7583" s="77" t="s">
        <v>15926</v>
      </c>
      <c r="B7583" s="77" t="s">
        <v>15927</v>
      </c>
      <c r="C7583" s="77" t="s">
        <v>729</v>
      </c>
      <c r="D7583" s="79"/>
      <c r="F7583" s="77" t="s">
        <v>729</v>
      </c>
      <c r="G7583" s="77" t="s">
        <v>15926</v>
      </c>
      <c r="I7583"/>
      <c r="L7583" s="83"/>
    </row>
    <row r="7584" spans="1:12" x14ac:dyDescent="0.3">
      <c r="A7584" s="77" t="s">
        <v>15928</v>
      </c>
      <c r="B7584" s="77" t="s">
        <v>15929</v>
      </c>
      <c r="C7584" s="77" t="s">
        <v>761</v>
      </c>
      <c r="D7584" s="79"/>
      <c r="F7584" s="77" t="s">
        <v>761</v>
      </c>
      <c r="G7584" s="77" t="s">
        <v>15928</v>
      </c>
      <c r="I7584"/>
      <c r="L7584" s="83"/>
    </row>
    <row r="7585" spans="1:12" x14ac:dyDescent="0.3">
      <c r="A7585" s="77" t="s">
        <v>15930</v>
      </c>
      <c r="B7585" s="77" t="s">
        <v>15931</v>
      </c>
      <c r="C7585" s="77" t="s">
        <v>732</v>
      </c>
      <c r="D7585" s="79"/>
      <c r="F7585" s="77" t="s">
        <v>732</v>
      </c>
      <c r="G7585" s="77" t="s">
        <v>15930</v>
      </c>
      <c r="I7585"/>
      <c r="L7585" s="83"/>
    </row>
    <row r="7586" spans="1:12" x14ac:dyDescent="0.3">
      <c r="A7586" s="77" t="s">
        <v>15932</v>
      </c>
      <c r="B7586" s="77" t="s">
        <v>15933</v>
      </c>
      <c r="C7586" s="77" t="s">
        <v>940</v>
      </c>
      <c r="D7586" s="79"/>
      <c r="F7586" s="77" t="s">
        <v>940</v>
      </c>
      <c r="G7586" s="77" t="s">
        <v>15932</v>
      </c>
      <c r="I7586"/>
      <c r="L7586" s="83"/>
    </row>
    <row r="7587" spans="1:12" x14ac:dyDescent="0.3">
      <c r="A7587" s="77" t="s">
        <v>15934</v>
      </c>
      <c r="B7587" s="77" t="s">
        <v>15935</v>
      </c>
      <c r="C7587" s="77" t="s">
        <v>743</v>
      </c>
      <c r="D7587" s="79"/>
      <c r="F7587" s="77" t="s">
        <v>743</v>
      </c>
      <c r="G7587" s="77" t="s">
        <v>15934</v>
      </c>
      <c r="I7587"/>
      <c r="L7587" s="83"/>
    </row>
    <row r="7588" spans="1:12" x14ac:dyDescent="0.3">
      <c r="A7588" s="77" t="s">
        <v>15936</v>
      </c>
      <c r="B7588" s="77" t="s">
        <v>15937</v>
      </c>
      <c r="C7588" s="77" t="s">
        <v>729</v>
      </c>
      <c r="D7588" s="79"/>
      <c r="F7588" s="77" t="s">
        <v>729</v>
      </c>
      <c r="G7588" s="77" t="s">
        <v>15936</v>
      </c>
      <c r="I7588"/>
      <c r="L7588" s="83"/>
    </row>
    <row r="7589" spans="1:12" x14ac:dyDescent="0.3">
      <c r="A7589" s="77" t="s">
        <v>15938</v>
      </c>
      <c r="B7589" s="77" t="s">
        <v>15939</v>
      </c>
      <c r="C7589" s="77" t="s">
        <v>925</v>
      </c>
      <c r="D7589" s="79"/>
      <c r="F7589" s="77" t="s">
        <v>925</v>
      </c>
      <c r="G7589" s="77" t="s">
        <v>15938</v>
      </c>
      <c r="I7589"/>
      <c r="L7589" s="83"/>
    </row>
    <row r="7590" spans="1:12" x14ac:dyDescent="0.3">
      <c r="A7590" s="77" t="s">
        <v>15940</v>
      </c>
      <c r="B7590" s="77" t="s">
        <v>15941</v>
      </c>
      <c r="C7590" s="77" t="s">
        <v>925</v>
      </c>
      <c r="D7590" s="79"/>
      <c r="F7590" s="77" t="s">
        <v>925</v>
      </c>
      <c r="G7590" s="77" t="s">
        <v>15940</v>
      </c>
      <c r="I7590"/>
      <c r="L7590" s="83"/>
    </row>
    <row r="7591" spans="1:12" x14ac:dyDescent="0.3">
      <c r="A7591" s="77" t="s">
        <v>15942</v>
      </c>
      <c r="B7591" s="77" t="s">
        <v>15943</v>
      </c>
      <c r="C7591" s="77" t="s">
        <v>782</v>
      </c>
      <c r="D7591" s="79"/>
      <c r="F7591" s="77" t="s">
        <v>782</v>
      </c>
      <c r="G7591" s="77" t="s">
        <v>15942</v>
      </c>
      <c r="I7591"/>
      <c r="L7591" s="83"/>
    </row>
    <row r="7592" spans="1:12" x14ac:dyDescent="0.3">
      <c r="A7592" s="77" t="s">
        <v>15944</v>
      </c>
      <c r="B7592" s="77" t="s">
        <v>15945</v>
      </c>
      <c r="C7592" s="77" t="s">
        <v>678</v>
      </c>
      <c r="D7592" s="79"/>
      <c r="F7592" s="77" t="s">
        <v>678</v>
      </c>
      <c r="G7592" s="77" t="s">
        <v>15944</v>
      </c>
      <c r="I7592"/>
      <c r="L7592" s="83"/>
    </row>
    <row r="7593" spans="1:12" x14ac:dyDescent="0.3">
      <c r="A7593" s="77" t="s">
        <v>15946</v>
      </c>
      <c r="B7593" s="77" t="s">
        <v>15947</v>
      </c>
      <c r="C7593" s="77" t="s">
        <v>940</v>
      </c>
      <c r="D7593" s="79"/>
      <c r="F7593" s="77" t="s">
        <v>940</v>
      </c>
      <c r="G7593" s="77" t="s">
        <v>15946</v>
      </c>
      <c r="I7593"/>
      <c r="L7593" s="83"/>
    </row>
    <row r="7594" spans="1:12" x14ac:dyDescent="0.3">
      <c r="A7594" s="77" t="s">
        <v>15948</v>
      </c>
      <c r="B7594" s="77" t="s">
        <v>15949</v>
      </c>
      <c r="C7594" s="77" t="s">
        <v>837</v>
      </c>
      <c r="D7594" s="79"/>
      <c r="F7594" s="77" t="s">
        <v>837</v>
      </c>
      <c r="G7594" s="77" t="s">
        <v>15948</v>
      </c>
      <c r="I7594"/>
      <c r="L7594" s="83"/>
    </row>
    <row r="7595" spans="1:12" x14ac:dyDescent="0.3">
      <c r="A7595" s="77" t="s">
        <v>15950</v>
      </c>
      <c r="B7595" s="77" t="s">
        <v>15951</v>
      </c>
      <c r="C7595" s="77" t="s">
        <v>707</v>
      </c>
      <c r="D7595" s="79"/>
      <c r="F7595" s="77" t="s">
        <v>707</v>
      </c>
      <c r="G7595" s="77" t="s">
        <v>15950</v>
      </c>
      <c r="I7595"/>
      <c r="L7595" s="83"/>
    </row>
    <row r="7596" spans="1:12" x14ac:dyDescent="0.3">
      <c r="A7596" s="77" t="s">
        <v>15952</v>
      </c>
      <c r="B7596" s="77" t="s">
        <v>15953</v>
      </c>
      <c r="C7596" s="77" t="s">
        <v>758</v>
      </c>
      <c r="D7596" s="79"/>
      <c r="F7596" s="77" t="s">
        <v>758</v>
      </c>
      <c r="G7596" s="77" t="s">
        <v>15952</v>
      </c>
      <c r="I7596"/>
      <c r="L7596" s="83"/>
    </row>
    <row r="7597" spans="1:12" x14ac:dyDescent="0.3">
      <c r="A7597" s="77" t="s">
        <v>15954</v>
      </c>
      <c r="B7597" s="77" t="s">
        <v>15955</v>
      </c>
      <c r="C7597" s="77" t="s">
        <v>777</v>
      </c>
      <c r="D7597" s="79"/>
      <c r="F7597" s="77" t="s">
        <v>777</v>
      </c>
      <c r="G7597" s="77" t="s">
        <v>15954</v>
      </c>
      <c r="I7597"/>
      <c r="L7597" s="83"/>
    </row>
    <row r="7598" spans="1:12" x14ac:dyDescent="0.3">
      <c r="A7598" s="77" t="s">
        <v>15956</v>
      </c>
      <c r="B7598" s="77" t="s">
        <v>15957</v>
      </c>
      <c r="C7598" s="77" t="s">
        <v>919</v>
      </c>
      <c r="D7598" s="79"/>
      <c r="F7598" s="77" t="s">
        <v>919</v>
      </c>
      <c r="G7598" s="77" t="s">
        <v>15956</v>
      </c>
      <c r="I7598"/>
      <c r="L7598" s="83"/>
    </row>
    <row r="7599" spans="1:12" x14ac:dyDescent="0.3">
      <c r="A7599" s="77" t="s">
        <v>15958</v>
      </c>
      <c r="B7599" s="77" t="s">
        <v>15959</v>
      </c>
      <c r="C7599" s="77" t="s">
        <v>853</v>
      </c>
      <c r="D7599" s="79"/>
      <c r="F7599" s="77" t="s">
        <v>853</v>
      </c>
      <c r="G7599" s="77" t="s">
        <v>15958</v>
      </c>
      <c r="I7599"/>
      <c r="L7599" s="83"/>
    </row>
    <row r="7600" spans="1:12" x14ac:dyDescent="0.3">
      <c r="A7600" s="77" t="s">
        <v>15960</v>
      </c>
      <c r="B7600" s="77" t="s">
        <v>15961</v>
      </c>
      <c r="C7600" s="77" t="s">
        <v>836</v>
      </c>
      <c r="D7600" s="79"/>
      <c r="F7600" s="77" t="s">
        <v>836</v>
      </c>
      <c r="G7600" s="77" t="s">
        <v>15960</v>
      </c>
      <c r="I7600"/>
      <c r="L7600" s="83"/>
    </row>
    <row r="7601" spans="1:12" x14ac:dyDescent="0.3">
      <c r="A7601" s="77" t="s">
        <v>15962</v>
      </c>
      <c r="B7601" s="77" t="s">
        <v>15963</v>
      </c>
      <c r="C7601" s="77" t="s">
        <v>873</v>
      </c>
      <c r="D7601" s="79"/>
      <c r="F7601" s="77" t="s">
        <v>873</v>
      </c>
      <c r="G7601" s="77" t="s">
        <v>15962</v>
      </c>
      <c r="I7601"/>
      <c r="L7601" s="83"/>
    </row>
    <row r="7602" spans="1:12" x14ac:dyDescent="0.3">
      <c r="A7602" s="77" t="s">
        <v>15964</v>
      </c>
      <c r="B7602" s="77" t="s">
        <v>15965</v>
      </c>
      <c r="C7602" s="77" t="s">
        <v>840</v>
      </c>
      <c r="D7602" s="79"/>
      <c r="F7602" s="77" t="s">
        <v>840</v>
      </c>
      <c r="G7602" s="77" t="s">
        <v>15964</v>
      </c>
      <c r="I7602"/>
      <c r="L7602" s="83"/>
    </row>
    <row r="7603" spans="1:12" x14ac:dyDescent="0.3">
      <c r="A7603" s="77" t="s">
        <v>15966</v>
      </c>
      <c r="B7603" s="77" t="s">
        <v>15967</v>
      </c>
      <c r="C7603" s="77" t="s">
        <v>699</v>
      </c>
      <c r="D7603" s="79"/>
      <c r="F7603" s="77" t="s">
        <v>699</v>
      </c>
      <c r="G7603" s="77" t="s">
        <v>15966</v>
      </c>
      <c r="I7603"/>
      <c r="L7603" s="83"/>
    </row>
    <row r="7604" spans="1:12" x14ac:dyDescent="0.3">
      <c r="A7604" s="77" t="s">
        <v>15968</v>
      </c>
      <c r="B7604" s="77" t="s">
        <v>15969</v>
      </c>
      <c r="C7604" s="77" t="s">
        <v>707</v>
      </c>
      <c r="D7604" s="79"/>
      <c r="F7604" s="77" t="s">
        <v>707</v>
      </c>
      <c r="G7604" s="77" t="s">
        <v>15968</v>
      </c>
      <c r="I7604"/>
      <c r="L7604" s="83"/>
    </row>
    <row r="7605" spans="1:12" x14ac:dyDescent="0.3">
      <c r="A7605" s="77" t="s">
        <v>15970</v>
      </c>
      <c r="B7605" s="77" t="s">
        <v>15971</v>
      </c>
      <c r="C7605" s="77" t="s">
        <v>953</v>
      </c>
      <c r="D7605" s="79"/>
      <c r="F7605" s="77" t="s">
        <v>953</v>
      </c>
      <c r="G7605" s="77" t="s">
        <v>15970</v>
      </c>
      <c r="I7605"/>
      <c r="L7605" s="83"/>
    </row>
    <row r="7606" spans="1:12" x14ac:dyDescent="0.3">
      <c r="A7606" s="77" t="s">
        <v>15972</v>
      </c>
      <c r="B7606" s="77" t="s">
        <v>15973</v>
      </c>
      <c r="C7606" s="77" t="s">
        <v>840</v>
      </c>
      <c r="D7606" s="79"/>
      <c r="F7606" s="77" t="s">
        <v>840</v>
      </c>
      <c r="G7606" s="77" t="s">
        <v>15972</v>
      </c>
      <c r="I7606"/>
      <c r="L7606" s="83"/>
    </row>
    <row r="7607" spans="1:12" x14ac:dyDescent="0.3">
      <c r="A7607" s="77" t="s">
        <v>15974</v>
      </c>
      <c r="B7607" s="77" t="s">
        <v>15975</v>
      </c>
      <c r="C7607" s="77" t="s">
        <v>671</v>
      </c>
      <c r="D7607" s="79"/>
      <c r="F7607" s="77" t="s">
        <v>671</v>
      </c>
      <c r="G7607" s="77" t="s">
        <v>15974</v>
      </c>
      <c r="I7607"/>
      <c r="L7607" s="83"/>
    </row>
    <row r="7608" spans="1:12" x14ac:dyDescent="0.3">
      <c r="A7608" s="77" t="s">
        <v>15976</v>
      </c>
      <c r="B7608" s="77" t="s">
        <v>15977</v>
      </c>
      <c r="C7608" s="77" t="s">
        <v>707</v>
      </c>
      <c r="D7608" s="79"/>
      <c r="F7608" s="77" t="s">
        <v>707</v>
      </c>
      <c r="G7608" s="77" t="s">
        <v>15976</v>
      </c>
      <c r="I7608"/>
      <c r="L7608" s="83"/>
    </row>
    <row r="7609" spans="1:12" x14ac:dyDescent="0.3">
      <c r="A7609" s="77" t="s">
        <v>15978</v>
      </c>
      <c r="B7609" s="77" t="s">
        <v>15979</v>
      </c>
      <c r="C7609" s="77" t="s">
        <v>953</v>
      </c>
      <c r="D7609" s="79"/>
      <c r="F7609" s="77" t="s">
        <v>953</v>
      </c>
      <c r="G7609" s="77" t="s">
        <v>15978</v>
      </c>
      <c r="I7609"/>
      <c r="L7609" s="83"/>
    </row>
    <row r="7610" spans="1:12" x14ac:dyDescent="0.3">
      <c r="A7610" s="77" t="s">
        <v>15980</v>
      </c>
      <c r="B7610" s="77" t="s">
        <v>15981</v>
      </c>
      <c r="C7610" s="77" t="s">
        <v>729</v>
      </c>
      <c r="D7610" s="79"/>
      <c r="F7610" s="77" t="s">
        <v>729</v>
      </c>
      <c r="G7610" s="77" t="s">
        <v>15980</v>
      </c>
      <c r="I7610"/>
      <c r="L7610" s="83"/>
    </row>
    <row r="7611" spans="1:12" x14ac:dyDescent="0.3">
      <c r="A7611" s="77" t="s">
        <v>15982</v>
      </c>
      <c r="B7611" s="77" t="s">
        <v>15983</v>
      </c>
      <c r="C7611" s="77" t="s">
        <v>694</v>
      </c>
      <c r="D7611" s="79"/>
      <c r="F7611" s="77" t="s">
        <v>694</v>
      </c>
      <c r="G7611" s="77" t="s">
        <v>15982</v>
      </c>
      <c r="I7611"/>
      <c r="L7611" s="83"/>
    </row>
    <row r="7612" spans="1:12" x14ac:dyDescent="0.3">
      <c r="A7612" s="77" t="s">
        <v>15984</v>
      </c>
      <c r="B7612" s="77" t="s">
        <v>15985</v>
      </c>
      <c r="C7612" s="77" t="s">
        <v>694</v>
      </c>
      <c r="D7612" s="79"/>
      <c r="F7612" s="77" t="s">
        <v>694</v>
      </c>
      <c r="G7612" s="77" t="s">
        <v>15984</v>
      </c>
      <c r="I7612"/>
      <c r="L7612" s="83"/>
    </row>
    <row r="7613" spans="1:12" x14ac:dyDescent="0.3">
      <c r="A7613" s="77" t="s">
        <v>15986</v>
      </c>
      <c r="B7613" s="77" t="s">
        <v>15987</v>
      </c>
      <c r="C7613" s="77" t="s">
        <v>694</v>
      </c>
      <c r="D7613" s="79"/>
      <c r="F7613" s="77" t="s">
        <v>694</v>
      </c>
      <c r="G7613" s="77" t="s">
        <v>15986</v>
      </c>
      <c r="I7613"/>
      <c r="L7613" s="83"/>
    </row>
    <row r="7614" spans="1:12" x14ac:dyDescent="0.3">
      <c r="A7614" s="77" t="s">
        <v>15988</v>
      </c>
      <c r="B7614" s="77" t="s">
        <v>15989</v>
      </c>
      <c r="C7614" s="77" t="s">
        <v>714</v>
      </c>
      <c r="D7614" s="79"/>
      <c r="F7614" s="77" t="s">
        <v>714</v>
      </c>
      <c r="G7614" s="77" t="s">
        <v>15988</v>
      </c>
      <c r="I7614"/>
      <c r="L7614" s="83"/>
    </row>
    <row r="7615" spans="1:12" x14ac:dyDescent="0.3">
      <c r="A7615" s="77" t="s">
        <v>15990</v>
      </c>
      <c r="B7615" s="77" t="s">
        <v>15991</v>
      </c>
      <c r="C7615" s="77" t="s">
        <v>674</v>
      </c>
      <c r="D7615" s="79"/>
      <c r="F7615" s="77" t="s">
        <v>674</v>
      </c>
      <c r="G7615" s="77" t="s">
        <v>15990</v>
      </c>
      <c r="I7615"/>
      <c r="L7615" s="83"/>
    </row>
    <row r="7616" spans="1:12" x14ac:dyDescent="0.3">
      <c r="A7616" s="77" t="s">
        <v>15992</v>
      </c>
      <c r="B7616" s="77" t="s">
        <v>15993</v>
      </c>
      <c r="C7616" s="77" t="s">
        <v>666</v>
      </c>
      <c r="D7616" s="79"/>
      <c r="F7616" s="77" t="s">
        <v>666</v>
      </c>
      <c r="G7616" s="77" t="s">
        <v>15992</v>
      </c>
      <c r="I7616"/>
      <c r="L7616" s="83"/>
    </row>
    <row r="7617" spans="1:12" x14ac:dyDescent="0.3">
      <c r="A7617" s="77" t="s">
        <v>15994</v>
      </c>
      <c r="B7617" s="77" t="s">
        <v>15995</v>
      </c>
      <c r="C7617" s="77" t="s">
        <v>694</v>
      </c>
      <c r="D7617" s="79"/>
      <c r="F7617" s="77" t="s">
        <v>694</v>
      </c>
      <c r="G7617" s="77" t="s">
        <v>15994</v>
      </c>
      <c r="I7617"/>
      <c r="L7617" s="83"/>
    </row>
    <row r="7618" spans="1:12" x14ac:dyDescent="0.3">
      <c r="A7618" s="77" t="s">
        <v>15996</v>
      </c>
      <c r="B7618" s="77" t="s">
        <v>15997</v>
      </c>
      <c r="C7618" s="77" t="s">
        <v>794</v>
      </c>
      <c r="D7618" s="79"/>
      <c r="F7618" s="77" t="s">
        <v>794</v>
      </c>
      <c r="G7618" s="77" t="s">
        <v>15996</v>
      </c>
      <c r="I7618"/>
      <c r="L7618" s="83"/>
    </row>
    <row r="7619" spans="1:12" x14ac:dyDescent="0.3">
      <c r="A7619" s="77" t="s">
        <v>15998</v>
      </c>
      <c r="B7619" s="77" t="s">
        <v>15999</v>
      </c>
      <c r="C7619" s="77" t="s">
        <v>718</v>
      </c>
      <c r="D7619" s="79"/>
      <c r="F7619" s="77" t="s">
        <v>718</v>
      </c>
      <c r="G7619" s="77" t="s">
        <v>15998</v>
      </c>
      <c r="I7619"/>
      <c r="L7619" s="83"/>
    </row>
    <row r="7620" spans="1:12" x14ac:dyDescent="0.3">
      <c r="A7620" s="77" t="s">
        <v>16000</v>
      </c>
      <c r="B7620" s="77" t="s">
        <v>16001</v>
      </c>
      <c r="C7620" s="77" t="s">
        <v>782</v>
      </c>
      <c r="D7620" s="79"/>
      <c r="F7620" s="77" t="s">
        <v>782</v>
      </c>
      <c r="G7620" s="77" t="s">
        <v>16000</v>
      </c>
      <c r="I7620"/>
      <c r="L7620" s="83"/>
    </row>
    <row r="7621" spans="1:12" x14ac:dyDescent="0.3">
      <c r="A7621" s="77" t="s">
        <v>16002</v>
      </c>
      <c r="B7621" s="77" t="s">
        <v>16003</v>
      </c>
      <c r="C7621" s="77" t="s">
        <v>960</v>
      </c>
      <c r="D7621" s="79"/>
      <c r="F7621" s="77" t="s">
        <v>960</v>
      </c>
      <c r="G7621" s="77" t="s">
        <v>16002</v>
      </c>
      <c r="I7621"/>
      <c r="L7621" s="83"/>
    </row>
    <row r="7622" spans="1:12" x14ac:dyDescent="0.3">
      <c r="A7622" s="77" t="s">
        <v>16004</v>
      </c>
      <c r="B7622" s="77" t="s">
        <v>16005</v>
      </c>
      <c r="C7622" s="77" t="s">
        <v>925</v>
      </c>
      <c r="D7622" s="79"/>
      <c r="F7622" s="77" t="s">
        <v>925</v>
      </c>
      <c r="G7622" s="77" t="s">
        <v>16004</v>
      </c>
      <c r="I7622"/>
      <c r="L7622" s="83"/>
    </row>
    <row r="7623" spans="1:12" x14ac:dyDescent="0.3">
      <c r="A7623" s="77" t="s">
        <v>16006</v>
      </c>
      <c r="B7623" s="77" t="s">
        <v>16007</v>
      </c>
      <c r="C7623" s="77" t="s">
        <v>715</v>
      </c>
      <c r="D7623" s="79"/>
      <c r="F7623" s="77" t="s">
        <v>715</v>
      </c>
      <c r="G7623" s="77" t="s">
        <v>16006</v>
      </c>
      <c r="I7623"/>
      <c r="L7623" s="83"/>
    </row>
    <row r="7624" spans="1:12" x14ac:dyDescent="0.3">
      <c r="A7624" s="77" t="s">
        <v>16008</v>
      </c>
      <c r="B7624" s="77" t="s">
        <v>16009</v>
      </c>
      <c r="C7624" s="77" t="s">
        <v>853</v>
      </c>
      <c r="D7624" s="79"/>
      <c r="F7624" s="77" t="s">
        <v>853</v>
      </c>
      <c r="G7624" s="77" t="s">
        <v>16008</v>
      </c>
      <c r="I7624"/>
      <c r="L7624" s="83"/>
    </row>
    <row r="7625" spans="1:12" x14ac:dyDescent="0.3">
      <c r="A7625" s="77" t="s">
        <v>16010</v>
      </c>
      <c r="B7625" s="77" t="s">
        <v>16011</v>
      </c>
      <c r="C7625" s="77" t="s">
        <v>950</v>
      </c>
      <c r="D7625" s="79"/>
      <c r="F7625" s="77" t="s">
        <v>950</v>
      </c>
      <c r="G7625" s="77" t="s">
        <v>16010</v>
      </c>
      <c r="I7625"/>
      <c r="L7625" s="83"/>
    </row>
    <row r="7626" spans="1:12" x14ac:dyDescent="0.3">
      <c r="A7626" s="77" t="s">
        <v>16012</v>
      </c>
      <c r="B7626" s="77" t="s">
        <v>16013</v>
      </c>
      <c r="C7626" s="77" t="s">
        <v>703</v>
      </c>
      <c r="D7626" s="79"/>
      <c r="F7626" s="77" t="s">
        <v>703</v>
      </c>
      <c r="G7626" s="77" t="s">
        <v>16012</v>
      </c>
      <c r="I7626"/>
      <c r="L7626" s="83"/>
    </row>
    <row r="7627" spans="1:12" x14ac:dyDescent="0.3">
      <c r="A7627" s="77" t="s">
        <v>16014</v>
      </c>
      <c r="B7627" s="77" t="s">
        <v>16015</v>
      </c>
      <c r="C7627" s="77" t="s">
        <v>758</v>
      </c>
      <c r="D7627" s="79"/>
      <c r="F7627" s="77" t="s">
        <v>758</v>
      </c>
      <c r="G7627" s="77" t="s">
        <v>16014</v>
      </c>
      <c r="I7627"/>
      <c r="L7627" s="83"/>
    </row>
    <row r="7628" spans="1:12" x14ac:dyDescent="0.3">
      <c r="A7628" s="77" t="s">
        <v>16016</v>
      </c>
      <c r="B7628" s="77" t="s">
        <v>16017</v>
      </c>
      <c r="C7628" s="77" t="s">
        <v>714</v>
      </c>
      <c r="D7628" s="79"/>
      <c r="F7628" s="77" t="s">
        <v>714</v>
      </c>
      <c r="G7628" s="77" t="s">
        <v>16016</v>
      </c>
      <c r="I7628"/>
      <c r="L7628" s="83"/>
    </row>
    <row r="7629" spans="1:12" x14ac:dyDescent="0.3">
      <c r="A7629" s="77" t="s">
        <v>16018</v>
      </c>
      <c r="B7629" s="77" t="s">
        <v>16019</v>
      </c>
      <c r="C7629" s="77" t="s">
        <v>856</v>
      </c>
      <c r="D7629" s="79"/>
      <c r="F7629" s="77" t="s">
        <v>856</v>
      </c>
      <c r="G7629" s="77" t="s">
        <v>16018</v>
      </c>
      <c r="I7629"/>
      <c r="L7629" s="83"/>
    </row>
    <row r="7630" spans="1:12" x14ac:dyDescent="0.3">
      <c r="A7630" s="77" t="s">
        <v>16020</v>
      </c>
      <c r="B7630" s="77" t="s">
        <v>16021</v>
      </c>
      <c r="C7630" s="77" t="s">
        <v>710</v>
      </c>
      <c r="D7630" s="79"/>
      <c r="F7630" s="77" t="s">
        <v>710</v>
      </c>
      <c r="G7630" s="77" t="s">
        <v>16020</v>
      </c>
      <c r="I7630"/>
      <c r="L7630" s="83"/>
    </row>
    <row r="7631" spans="1:12" x14ac:dyDescent="0.3">
      <c r="A7631" s="77" t="s">
        <v>16022</v>
      </c>
      <c r="B7631" s="77" t="s">
        <v>16023</v>
      </c>
      <c r="C7631" s="77" t="s">
        <v>960</v>
      </c>
      <c r="D7631" s="79"/>
      <c r="F7631" s="77" t="s">
        <v>960</v>
      </c>
      <c r="G7631" s="77" t="s">
        <v>16022</v>
      </c>
      <c r="I7631"/>
      <c r="L7631" s="83"/>
    </row>
    <row r="7632" spans="1:12" x14ac:dyDescent="0.3">
      <c r="A7632" s="77" t="s">
        <v>16024</v>
      </c>
      <c r="B7632" s="77" t="s">
        <v>16025</v>
      </c>
      <c r="C7632" s="77" t="s">
        <v>804</v>
      </c>
      <c r="D7632" s="79"/>
      <c r="F7632" s="77" t="s">
        <v>804</v>
      </c>
      <c r="G7632" s="77" t="s">
        <v>16024</v>
      </c>
      <c r="I7632"/>
      <c r="L7632" s="83"/>
    </row>
    <row r="7633" spans="1:12" x14ac:dyDescent="0.3">
      <c r="A7633" s="77" t="s">
        <v>16026</v>
      </c>
      <c r="B7633" s="77" t="s">
        <v>16027</v>
      </c>
      <c r="C7633" s="77" t="s">
        <v>809</v>
      </c>
      <c r="D7633" s="79"/>
      <c r="F7633" s="77" t="s">
        <v>809</v>
      </c>
      <c r="G7633" s="77" t="s">
        <v>16026</v>
      </c>
      <c r="I7633"/>
      <c r="L7633" s="83"/>
    </row>
    <row r="7634" spans="1:12" x14ac:dyDescent="0.3">
      <c r="A7634" s="77" t="s">
        <v>16028</v>
      </c>
      <c r="B7634" s="77" t="s">
        <v>16029</v>
      </c>
      <c r="C7634" s="77" t="s">
        <v>671</v>
      </c>
      <c r="D7634" s="79"/>
      <c r="F7634" s="77" t="s">
        <v>671</v>
      </c>
      <c r="G7634" s="77" t="s">
        <v>16028</v>
      </c>
      <c r="I7634"/>
      <c r="L7634" s="83"/>
    </row>
    <row r="7635" spans="1:12" x14ac:dyDescent="0.3">
      <c r="A7635" s="77" t="s">
        <v>16030</v>
      </c>
      <c r="B7635" s="77" t="s">
        <v>16031</v>
      </c>
      <c r="C7635" s="77" t="s">
        <v>908</v>
      </c>
      <c r="D7635" s="79"/>
      <c r="F7635" s="77" t="s">
        <v>908</v>
      </c>
      <c r="G7635" s="77" t="s">
        <v>16030</v>
      </c>
      <c r="I7635"/>
      <c r="L7635" s="83"/>
    </row>
    <row r="7636" spans="1:12" x14ac:dyDescent="0.3">
      <c r="A7636" s="77" t="s">
        <v>16032</v>
      </c>
      <c r="B7636" s="77" t="s">
        <v>16033</v>
      </c>
      <c r="C7636" s="77" t="s">
        <v>694</v>
      </c>
      <c r="D7636" s="79"/>
      <c r="F7636" s="77" t="s">
        <v>694</v>
      </c>
      <c r="G7636" s="77" t="s">
        <v>16032</v>
      </c>
      <c r="I7636"/>
      <c r="L7636" s="83"/>
    </row>
    <row r="7637" spans="1:12" x14ac:dyDescent="0.3">
      <c r="A7637" s="77" t="s">
        <v>16034</v>
      </c>
      <c r="B7637" s="77" t="s">
        <v>16035</v>
      </c>
      <c r="C7637" s="77" t="s">
        <v>740</v>
      </c>
      <c r="D7637" s="79"/>
      <c r="F7637" s="77" t="s">
        <v>740</v>
      </c>
      <c r="G7637" s="77" t="s">
        <v>16034</v>
      </c>
      <c r="I7637"/>
      <c r="L7637" s="83"/>
    </row>
    <row r="7638" spans="1:12" x14ac:dyDescent="0.3">
      <c r="A7638" s="77" t="s">
        <v>16036</v>
      </c>
      <c r="B7638" s="77" t="s">
        <v>16037</v>
      </c>
      <c r="C7638" s="77" t="s">
        <v>711</v>
      </c>
      <c r="D7638" s="79"/>
      <c r="F7638" s="77" t="s">
        <v>711</v>
      </c>
      <c r="G7638" s="77" t="s">
        <v>16036</v>
      </c>
      <c r="I7638"/>
      <c r="L7638" s="83"/>
    </row>
    <row r="7639" spans="1:12" x14ac:dyDescent="0.3">
      <c r="A7639" s="77" t="s">
        <v>16038</v>
      </c>
      <c r="B7639" s="77" t="s">
        <v>16039</v>
      </c>
      <c r="C7639" s="77" t="s">
        <v>757</v>
      </c>
      <c r="D7639" s="79"/>
      <c r="F7639" s="77" t="s">
        <v>757</v>
      </c>
      <c r="G7639" s="77" t="s">
        <v>16038</v>
      </c>
      <c r="I7639"/>
      <c r="L7639" s="83"/>
    </row>
    <row r="7640" spans="1:12" x14ac:dyDescent="0.3">
      <c r="A7640" s="77" t="s">
        <v>16040</v>
      </c>
      <c r="B7640" s="77" t="s">
        <v>16041</v>
      </c>
      <c r="C7640" s="77" t="s">
        <v>925</v>
      </c>
      <c r="D7640" s="79"/>
      <c r="F7640" s="77" t="s">
        <v>925</v>
      </c>
      <c r="G7640" s="77" t="s">
        <v>16040</v>
      </c>
      <c r="I7640"/>
      <c r="L7640" s="83"/>
    </row>
    <row r="7641" spans="1:12" x14ac:dyDescent="0.3">
      <c r="A7641" s="77" t="s">
        <v>16042</v>
      </c>
      <c r="B7641" s="77" t="s">
        <v>16043</v>
      </c>
      <c r="C7641" s="77" t="s">
        <v>702</v>
      </c>
      <c r="D7641" s="79"/>
      <c r="F7641" s="77" t="s">
        <v>702</v>
      </c>
      <c r="G7641" s="77" t="s">
        <v>16042</v>
      </c>
      <c r="I7641"/>
      <c r="L7641" s="83"/>
    </row>
    <row r="7642" spans="1:12" x14ac:dyDescent="0.3">
      <c r="A7642" s="77" t="s">
        <v>16044</v>
      </c>
      <c r="B7642" s="77" t="s">
        <v>16045</v>
      </c>
      <c r="C7642" s="77" t="s">
        <v>893</v>
      </c>
      <c r="D7642" s="79"/>
      <c r="F7642" s="77" t="s">
        <v>893</v>
      </c>
      <c r="G7642" s="77" t="s">
        <v>16044</v>
      </c>
      <c r="I7642"/>
      <c r="L7642" s="83"/>
    </row>
    <row r="7643" spans="1:12" x14ac:dyDescent="0.3">
      <c r="A7643" s="77" t="s">
        <v>16046</v>
      </c>
      <c r="B7643" s="77" t="s">
        <v>16047</v>
      </c>
      <c r="C7643" s="77" t="s">
        <v>733</v>
      </c>
      <c r="D7643" s="79"/>
      <c r="F7643" s="77" t="s">
        <v>733</v>
      </c>
      <c r="G7643" s="77" t="s">
        <v>16046</v>
      </c>
      <c r="I7643"/>
      <c r="L7643" s="83"/>
    </row>
    <row r="7644" spans="1:12" x14ac:dyDescent="0.3">
      <c r="A7644" s="77" t="s">
        <v>16048</v>
      </c>
      <c r="B7644" s="77" t="s">
        <v>16049</v>
      </c>
      <c r="C7644" s="77" t="s">
        <v>868</v>
      </c>
      <c r="D7644" s="79"/>
      <c r="F7644" s="77" t="s">
        <v>868</v>
      </c>
      <c r="G7644" s="77" t="s">
        <v>16048</v>
      </c>
      <c r="I7644"/>
      <c r="L7644" s="83"/>
    </row>
    <row r="7645" spans="1:12" x14ac:dyDescent="0.3">
      <c r="A7645" s="77" t="s">
        <v>16050</v>
      </c>
      <c r="B7645" s="77" t="s">
        <v>16051</v>
      </c>
      <c r="C7645" s="77" t="s">
        <v>710</v>
      </c>
      <c r="D7645" s="79"/>
      <c r="F7645" s="77" t="s">
        <v>710</v>
      </c>
      <c r="G7645" s="77" t="s">
        <v>16050</v>
      </c>
      <c r="I7645"/>
      <c r="L7645" s="83"/>
    </row>
    <row r="7646" spans="1:12" x14ac:dyDescent="0.3">
      <c r="A7646" s="77" t="s">
        <v>16052</v>
      </c>
      <c r="B7646" s="77" t="s">
        <v>16053</v>
      </c>
      <c r="C7646" s="77" t="s">
        <v>770</v>
      </c>
      <c r="D7646" s="79"/>
      <c r="F7646" s="77" t="s">
        <v>770</v>
      </c>
      <c r="G7646" s="77" t="s">
        <v>16052</v>
      </c>
      <c r="I7646"/>
      <c r="L7646" s="83"/>
    </row>
    <row r="7647" spans="1:12" x14ac:dyDescent="0.3">
      <c r="A7647" s="77" t="s">
        <v>16054</v>
      </c>
      <c r="B7647" s="77" t="s">
        <v>16055</v>
      </c>
      <c r="C7647" s="77" t="s">
        <v>893</v>
      </c>
      <c r="D7647" s="79"/>
      <c r="F7647" s="77" t="s">
        <v>893</v>
      </c>
      <c r="G7647" s="77" t="s">
        <v>16054</v>
      </c>
      <c r="I7647"/>
      <c r="L7647" s="83"/>
    </row>
    <row r="7648" spans="1:12" x14ac:dyDescent="0.3">
      <c r="A7648" s="77" t="s">
        <v>16056</v>
      </c>
      <c r="B7648" s="77" t="s">
        <v>16057</v>
      </c>
      <c r="C7648" s="77" t="s">
        <v>850</v>
      </c>
      <c r="D7648" s="79"/>
      <c r="F7648" s="77" t="s">
        <v>850</v>
      </c>
      <c r="G7648" s="77" t="s">
        <v>16056</v>
      </c>
      <c r="I7648"/>
      <c r="L7648" s="83"/>
    </row>
    <row r="7649" spans="1:12" x14ac:dyDescent="0.3">
      <c r="A7649" s="77" t="s">
        <v>16058</v>
      </c>
      <c r="B7649" s="77" t="s">
        <v>16059</v>
      </c>
      <c r="C7649" s="77" t="s">
        <v>674</v>
      </c>
      <c r="D7649" s="79"/>
      <c r="F7649" s="77" t="s">
        <v>674</v>
      </c>
      <c r="G7649" s="77" t="s">
        <v>16058</v>
      </c>
      <c r="I7649"/>
      <c r="L7649" s="83"/>
    </row>
    <row r="7650" spans="1:12" x14ac:dyDescent="0.3">
      <c r="A7650" s="77" t="s">
        <v>16060</v>
      </c>
      <c r="B7650" s="77" t="s">
        <v>16061</v>
      </c>
      <c r="C7650" s="77" t="s">
        <v>850</v>
      </c>
      <c r="D7650" s="79"/>
      <c r="F7650" s="77" t="s">
        <v>850</v>
      </c>
      <c r="G7650" s="77" t="s">
        <v>16060</v>
      </c>
      <c r="I7650"/>
      <c r="L7650" s="83"/>
    </row>
    <row r="7651" spans="1:12" x14ac:dyDescent="0.3">
      <c r="A7651" s="77" t="s">
        <v>16062</v>
      </c>
      <c r="B7651" s="77" t="s">
        <v>16063</v>
      </c>
      <c r="C7651" s="77" t="s">
        <v>767</v>
      </c>
      <c r="D7651" s="79"/>
      <c r="F7651" s="77" t="s">
        <v>767</v>
      </c>
      <c r="G7651" s="77" t="s">
        <v>16062</v>
      </c>
      <c r="I7651"/>
      <c r="L7651" s="83"/>
    </row>
    <row r="7652" spans="1:12" x14ac:dyDescent="0.3">
      <c r="A7652" s="77" t="s">
        <v>16064</v>
      </c>
      <c r="B7652" s="77" t="s">
        <v>16065</v>
      </c>
      <c r="C7652" s="77" t="s">
        <v>893</v>
      </c>
      <c r="D7652" s="79"/>
      <c r="F7652" s="77" t="s">
        <v>893</v>
      </c>
      <c r="G7652" s="77" t="s">
        <v>16064</v>
      </c>
      <c r="I7652"/>
      <c r="L7652" s="83"/>
    </row>
    <row r="7653" spans="1:12" x14ac:dyDescent="0.3">
      <c r="A7653" s="77" t="s">
        <v>16066</v>
      </c>
      <c r="B7653" s="77" t="s">
        <v>16067</v>
      </c>
      <c r="C7653" s="77" t="s">
        <v>694</v>
      </c>
      <c r="D7653" s="79"/>
      <c r="F7653" s="77" t="s">
        <v>694</v>
      </c>
      <c r="G7653" s="77" t="s">
        <v>16066</v>
      </c>
      <c r="I7653"/>
      <c r="L7653" s="83"/>
    </row>
    <row r="7654" spans="1:12" x14ac:dyDescent="0.3">
      <c r="A7654" s="77" t="s">
        <v>16068</v>
      </c>
      <c r="B7654" s="77" t="s">
        <v>16069</v>
      </c>
      <c r="C7654" s="77" t="s">
        <v>733</v>
      </c>
      <c r="D7654" s="79"/>
      <c r="F7654" s="77" t="s">
        <v>733</v>
      </c>
      <c r="G7654" s="77" t="s">
        <v>16068</v>
      </c>
      <c r="I7654"/>
      <c r="L7654" s="83"/>
    </row>
    <row r="7655" spans="1:12" x14ac:dyDescent="0.3">
      <c r="A7655" s="77" t="s">
        <v>16070</v>
      </c>
      <c r="B7655" s="77" t="s">
        <v>16071</v>
      </c>
      <c r="C7655" s="77" t="s">
        <v>940</v>
      </c>
      <c r="D7655" s="79"/>
      <c r="F7655" s="77" t="s">
        <v>940</v>
      </c>
      <c r="G7655" s="77" t="s">
        <v>16070</v>
      </c>
      <c r="I7655"/>
      <c r="L7655" s="83"/>
    </row>
    <row r="7656" spans="1:12" x14ac:dyDescent="0.3">
      <c r="A7656" s="77" t="s">
        <v>16072</v>
      </c>
      <c r="B7656" s="77" t="s">
        <v>16073</v>
      </c>
      <c r="C7656" s="77" t="s">
        <v>740</v>
      </c>
      <c r="D7656" s="79"/>
      <c r="F7656" s="77" t="s">
        <v>740</v>
      </c>
      <c r="G7656" s="77" t="s">
        <v>16072</v>
      </c>
      <c r="I7656"/>
      <c r="L7656" s="83"/>
    </row>
    <row r="7657" spans="1:12" x14ac:dyDescent="0.3">
      <c r="A7657" s="77" t="s">
        <v>16074</v>
      </c>
      <c r="B7657" s="77" t="s">
        <v>16075</v>
      </c>
      <c r="C7657" s="77" t="s">
        <v>746</v>
      </c>
      <c r="D7657" s="79"/>
      <c r="F7657" s="77" t="s">
        <v>746</v>
      </c>
      <c r="G7657" s="77" t="s">
        <v>16074</v>
      </c>
      <c r="I7657"/>
      <c r="L7657" s="83"/>
    </row>
    <row r="7658" spans="1:12" x14ac:dyDescent="0.3">
      <c r="A7658" s="77" t="s">
        <v>16076</v>
      </c>
      <c r="B7658" s="77" t="s">
        <v>16077</v>
      </c>
      <c r="C7658" s="77" t="s">
        <v>736</v>
      </c>
      <c r="D7658" s="79"/>
      <c r="F7658" s="77" t="s">
        <v>736</v>
      </c>
      <c r="G7658" s="77" t="s">
        <v>16076</v>
      </c>
      <c r="I7658"/>
      <c r="L7658" s="83"/>
    </row>
    <row r="7659" spans="1:12" x14ac:dyDescent="0.3">
      <c r="A7659" s="77" t="s">
        <v>16078</v>
      </c>
      <c r="B7659" s="77" t="s">
        <v>16079</v>
      </c>
      <c r="C7659" s="77" t="s">
        <v>699</v>
      </c>
      <c r="D7659" s="79"/>
      <c r="F7659" s="77" t="s">
        <v>699</v>
      </c>
      <c r="G7659" s="77" t="s">
        <v>16078</v>
      </c>
      <c r="I7659"/>
      <c r="L7659" s="83"/>
    </row>
    <row r="7660" spans="1:12" x14ac:dyDescent="0.3">
      <c r="A7660" s="77" t="s">
        <v>16080</v>
      </c>
      <c r="B7660" s="77" t="s">
        <v>16081</v>
      </c>
      <c r="C7660" s="77" t="s">
        <v>782</v>
      </c>
      <c r="D7660" s="79"/>
      <c r="F7660" s="77" t="s">
        <v>782</v>
      </c>
      <c r="G7660" s="77" t="s">
        <v>16080</v>
      </c>
      <c r="I7660"/>
      <c r="L7660" s="83"/>
    </row>
    <row r="7661" spans="1:12" x14ac:dyDescent="0.3">
      <c r="A7661" s="77" t="s">
        <v>16082</v>
      </c>
      <c r="B7661" s="77" t="s">
        <v>16083</v>
      </c>
      <c r="C7661" s="77" t="s">
        <v>682</v>
      </c>
      <c r="D7661" s="79"/>
      <c r="F7661" s="77" t="s">
        <v>682</v>
      </c>
      <c r="G7661" s="77" t="s">
        <v>16082</v>
      </c>
      <c r="I7661"/>
      <c r="L7661" s="83"/>
    </row>
    <row r="7662" spans="1:12" x14ac:dyDescent="0.3">
      <c r="A7662" s="77" t="s">
        <v>16084</v>
      </c>
      <c r="B7662" s="77" t="s">
        <v>16085</v>
      </c>
      <c r="C7662" s="77" t="s">
        <v>856</v>
      </c>
      <c r="D7662" s="79"/>
      <c r="F7662" s="77" t="s">
        <v>856</v>
      </c>
      <c r="G7662" s="77" t="s">
        <v>16084</v>
      </c>
      <c r="I7662"/>
      <c r="L7662" s="83"/>
    </row>
    <row r="7663" spans="1:12" x14ac:dyDescent="0.3">
      <c r="A7663" s="77" t="s">
        <v>16086</v>
      </c>
      <c r="B7663" s="77" t="s">
        <v>16087</v>
      </c>
      <c r="C7663" s="77" t="s">
        <v>873</v>
      </c>
      <c r="D7663" s="79"/>
      <c r="F7663" s="77" t="s">
        <v>873</v>
      </c>
      <c r="G7663" s="77" t="s">
        <v>16086</v>
      </c>
      <c r="I7663"/>
      <c r="L7663" s="83"/>
    </row>
    <row r="7664" spans="1:12" x14ac:dyDescent="0.3">
      <c r="A7664" s="77" t="s">
        <v>16088</v>
      </c>
      <c r="B7664" s="77" t="s">
        <v>16089</v>
      </c>
      <c r="C7664" s="77" t="s">
        <v>725</v>
      </c>
      <c r="D7664" s="79"/>
      <c r="F7664" s="77" t="s">
        <v>725</v>
      </c>
      <c r="G7664" s="77" t="s">
        <v>16088</v>
      </c>
      <c r="I7664"/>
      <c r="L7664" s="83"/>
    </row>
    <row r="7665" spans="1:12" x14ac:dyDescent="0.3">
      <c r="A7665" s="77" t="s">
        <v>16090</v>
      </c>
      <c r="B7665" s="77" t="s">
        <v>16091</v>
      </c>
      <c r="C7665" s="77" t="s">
        <v>694</v>
      </c>
      <c r="D7665" s="79"/>
      <c r="F7665" s="77" t="s">
        <v>694</v>
      </c>
      <c r="G7665" s="77" t="s">
        <v>16090</v>
      </c>
      <c r="I7665"/>
      <c r="L7665" s="83"/>
    </row>
    <row r="7666" spans="1:12" x14ac:dyDescent="0.3">
      <c r="A7666" s="77" t="s">
        <v>16092</v>
      </c>
      <c r="B7666" s="77" t="s">
        <v>16093</v>
      </c>
      <c r="C7666" s="77" t="s">
        <v>674</v>
      </c>
      <c r="D7666" s="79"/>
      <c r="F7666" s="77" t="s">
        <v>674</v>
      </c>
      <c r="G7666" s="77" t="s">
        <v>16092</v>
      </c>
      <c r="I7666"/>
      <c r="L7666" s="83"/>
    </row>
    <row r="7667" spans="1:12" x14ac:dyDescent="0.3">
      <c r="A7667" s="77" t="s">
        <v>16094</v>
      </c>
      <c r="B7667" s="77" t="s">
        <v>16095</v>
      </c>
      <c r="C7667" s="77" t="s">
        <v>694</v>
      </c>
      <c r="D7667" s="79"/>
      <c r="F7667" s="77" t="s">
        <v>694</v>
      </c>
      <c r="G7667" s="77" t="s">
        <v>16094</v>
      </c>
      <c r="I7667"/>
      <c r="L7667" s="83"/>
    </row>
    <row r="7668" spans="1:12" x14ac:dyDescent="0.3">
      <c r="A7668" s="77" t="s">
        <v>16096</v>
      </c>
      <c r="B7668" s="77" t="s">
        <v>16097</v>
      </c>
      <c r="C7668" s="77" t="s">
        <v>703</v>
      </c>
      <c r="D7668" s="79"/>
      <c r="F7668" s="77" t="s">
        <v>703</v>
      </c>
      <c r="G7668" s="77" t="s">
        <v>16096</v>
      </c>
      <c r="I7668"/>
      <c r="L7668" s="83"/>
    </row>
    <row r="7669" spans="1:12" x14ac:dyDescent="0.3">
      <c r="A7669" s="77" t="s">
        <v>16098</v>
      </c>
      <c r="B7669" s="77" t="s">
        <v>16099</v>
      </c>
      <c r="C7669" s="77" t="s">
        <v>682</v>
      </c>
      <c r="D7669" s="79"/>
      <c r="F7669" s="77" t="s">
        <v>682</v>
      </c>
      <c r="G7669" s="77" t="s">
        <v>16098</v>
      </c>
      <c r="I7669"/>
      <c r="L7669" s="83"/>
    </row>
    <row r="7670" spans="1:12" x14ac:dyDescent="0.3">
      <c r="A7670" s="77" t="s">
        <v>16100</v>
      </c>
      <c r="B7670" s="77" t="s">
        <v>16101</v>
      </c>
      <c r="C7670" s="77" t="s">
        <v>797</v>
      </c>
      <c r="D7670" s="79"/>
      <c r="F7670" s="77" t="s">
        <v>797</v>
      </c>
      <c r="G7670" s="77" t="s">
        <v>16100</v>
      </c>
      <c r="I7670"/>
      <c r="L7670" s="83"/>
    </row>
    <row r="7671" spans="1:12" x14ac:dyDescent="0.3">
      <c r="A7671" s="77" t="s">
        <v>16102</v>
      </c>
      <c r="B7671" s="77" t="s">
        <v>16103</v>
      </c>
      <c r="C7671" s="77" t="s">
        <v>686</v>
      </c>
      <c r="D7671" s="79"/>
      <c r="F7671" s="77" t="s">
        <v>686</v>
      </c>
      <c r="G7671" s="77" t="s">
        <v>16102</v>
      </c>
      <c r="I7671"/>
      <c r="L7671" s="83"/>
    </row>
    <row r="7672" spans="1:12" x14ac:dyDescent="0.3">
      <c r="A7672" s="77" t="s">
        <v>16104</v>
      </c>
      <c r="B7672" s="77" t="s">
        <v>16105</v>
      </c>
      <c r="C7672" s="77" t="s">
        <v>718</v>
      </c>
      <c r="D7672" s="79"/>
      <c r="F7672" s="77" t="s">
        <v>718</v>
      </c>
      <c r="G7672" s="77" t="s">
        <v>16104</v>
      </c>
      <c r="I7672"/>
      <c r="L7672" s="83"/>
    </row>
    <row r="7673" spans="1:12" x14ac:dyDescent="0.3">
      <c r="A7673" s="77" t="s">
        <v>16106</v>
      </c>
      <c r="B7673" s="77" t="s">
        <v>16107</v>
      </c>
      <c r="C7673" s="77" t="s">
        <v>809</v>
      </c>
      <c r="D7673" s="79"/>
      <c r="F7673" s="77" t="s">
        <v>809</v>
      </c>
      <c r="G7673" s="77" t="s">
        <v>16106</v>
      </c>
      <c r="I7673"/>
      <c r="L7673" s="83"/>
    </row>
    <row r="7674" spans="1:12" x14ac:dyDescent="0.3">
      <c r="A7674" s="77" t="s">
        <v>16108</v>
      </c>
      <c r="B7674" s="77" t="s">
        <v>16109</v>
      </c>
      <c r="C7674" s="77" t="s">
        <v>840</v>
      </c>
      <c r="D7674" s="79"/>
      <c r="F7674" s="77" t="s">
        <v>840</v>
      </c>
      <c r="G7674" s="77" t="s">
        <v>16108</v>
      </c>
      <c r="I7674"/>
      <c r="L7674" s="83"/>
    </row>
    <row r="7675" spans="1:12" x14ac:dyDescent="0.3">
      <c r="A7675" s="77" t="s">
        <v>16110</v>
      </c>
      <c r="B7675" s="77" t="s">
        <v>16111</v>
      </c>
      <c r="C7675" s="77" t="s">
        <v>707</v>
      </c>
      <c r="D7675" s="79"/>
      <c r="F7675" s="77" t="s">
        <v>707</v>
      </c>
      <c r="G7675" s="77" t="s">
        <v>16110</v>
      </c>
      <c r="I7675"/>
      <c r="L7675" s="83"/>
    </row>
    <row r="7676" spans="1:12" x14ac:dyDescent="0.3">
      <c r="A7676" s="77" t="s">
        <v>16112</v>
      </c>
      <c r="B7676" s="77" t="s">
        <v>16113</v>
      </c>
      <c r="C7676" s="77" t="s">
        <v>892</v>
      </c>
      <c r="D7676" s="79"/>
      <c r="F7676" s="77" t="s">
        <v>892</v>
      </c>
      <c r="G7676" s="77" t="s">
        <v>16112</v>
      </c>
      <c r="I7676"/>
      <c r="L7676" s="83"/>
    </row>
    <row r="7677" spans="1:12" x14ac:dyDescent="0.3">
      <c r="A7677" s="77" t="s">
        <v>16114</v>
      </c>
      <c r="B7677" s="77" t="s">
        <v>16115</v>
      </c>
      <c r="C7677" s="77" t="s">
        <v>809</v>
      </c>
      <c r="D7677" s="79"/>
      <c r="F7677" s="77" t="s">
        <v>809</v>
      </c>
      <c r="G7677" s="77" t="s">
        <v>16114</v>
      </c>
      <c r="I7677"/>
      <c r="L7677" s="83"/>
    </row>
    <row r="7678" spans="1:12" x14ac:dyDescent="0.3">
      <c r="A7678" s="77" t="s">
        <v>16116</v>
      </c>
      <c r="B7678" s="77" t="s">
        <v>16117</v>
      </c>
      <c r="C7678" s="77" t="s">
        <v>925</v>
      </c>
      <c r="D7678" s="79"/>
      <c r="F7678" s="77" t="s">
        <v>925</v>
      </c>
      <c r="G7678" s="77" t="s">
        <v>16116</v>
      </c>
      <c r="I7678"/>
      <c r="L7678" s="83"/>
    </row>
    <row r="7679" spans="1:12" x14ac:dyDescent="0.3">
      <c r="A7679" s="77" t="s">
        <v>16118</v>
      </c>
      <c r="B7679" s="77" t="s">
        <v>16119</v>
      </c>
      <c r="C7679" s="77" t="s">
        <v>782</v>
      </c>
      <c r="D7679" s="79"/>
      <c r="F7679" s="77" t="s">
        <v>782</v>
      </c>
      <c r="G7679" s="77" t="s">
        <v>16118</v>
      </c>
      <c r="I7679"/>
      <c r="L7679" s="83"/>
    </row>
    <row r="7680" spans="1:12" x14ac:dyDescent="0.3">
      <c r="A7680" s="77" t="s">
        <v>16120</v>
      </c>
      <c r="B7680" s="77" t="s">
        <v>16121</v>
      </c>
      <c r="C7680" s="77" t="s">
        <v>782</v>
      </c>
      <c r="D7680" s="79"/>
      <c r="F7680" s="77" t="s">
        <v>782</v>
      </c>
      <c r="G7680" s="77" t="s">
        <v>16120</v>
      </c>
      <c r="I7680"/>
      <c r="L7680" s="83"/>
    </row>
    <row r="7681" spans="1:12" x14ac:dyDescent="0.3">
      <c r="A7681" s="77" t="s">
        <v>16122</v>
      </c>
      <c r="B7681" s="77" t="s">
        <v>16123</v>
      </c>
      <c r="C7681" s="77" t="s">
        <v>674</v>
      </c>
      <c r="D7681" s="79"/>
      <c r="F7681" s="77" t="s">
        <v>674</v>
      </c>
      <c r="G7681" s="77" t="s">
        <v>16122</v>
      </c>
      <c r="I7681"/>
      <c r="L7681" s="83"/>
    </row>
    <row r="7682" spans="1:12" x14ac:dyDescent="0.3">
      <c r="A7682" s="77" t="s">
        <v>16124</v>
      </c>
      <c r="B7682" s="77" t="s">
        <v>16125</v>
      </c>
      <c r="C7682" s="77" t="s">
        <v>682</v>
      </c>
      <c r="D7682" s="79"/>
      <c r="F7682" s="77" t="s">
        <v>682</v>
      </c>
      <c r="G7682" s="77" t="s">
        <v>16124</v>
      </c>
      <c r="I7682"/>
      <c r="L7682" s="83"/>
    </row>
    <row r="7683" spans="1:12" x14ac:dyDescent="0.3">
      <c r="A7683" s="77" t="s">
        <v>16126</v>
      </c>
      <c r="B7683" s="77" t="s">
        <v>16127</v>
      </c>
      <c r="C7683" s="77" t="s">
        <v>843</v>
      </c>
      <c r="D7683" s="79"/>
      <c r="F7683" s="77" t="s">
        <v>843</v>
      </c>
      <c r="G7683" s="77" t="s">
        <v>16126</v>
      </c>
      <c r="I7683"/>
      <c r="L7683" s="83"/>
    </row>
    <row r="7684" spans="1:12" x14ac:dyDescent="0.3">
      <c r="A7684" s="77" t="s">
        <v>16128</v>
      </c>
      <c r="B7684" s="77" t="s">
        <v>16129</v>
      </c>
      <c r="C7684" s="77" t="s">
        <v>733</v>
      </c>
      <c r="D7684" s="79"/>
      <c r="F7684" s="77" t="s">
        <v>733</v>
      </c>
      <c r="G7684" s="77" t="s">
        <v>16128</v>
      </c>
      <c r="I7684"/>
      <c r="L7684" s="83"/>
    </row>
    <row r="7685" spans="1:12" x14ac:dyDescent="0.3">
      <c r="A7685" s="77" t="s">
        <v>16130</v>
      </c>
      <c r="B7685" s="77" t="s">
        <v>16131</v>
      </c>
      <c r="C7685" s="77" t="s">
        <v>879</v>
      </c>
      <c r="D7685" s="79"/>
      <c r="F7685" s="77" t="s">
        <v>879</v>
      </c>
      <c r="G7685" s="77" t="s">
        <v>16130</v>
      </c>
      <c r="I7685"/>
      <c r="L7685" s="83"/>
    </row>
    <row r="7686" spans="1:12" x14ac:dyDescent="0.3">
      <c r="A7686" s="77" t="s">
        <v>16132</v>
      </c>
      <c r="B7686" s="77" t="s">
        <v>16133</v>
      </c>
      <c r="C7686" s="77" t="s">
        <v>873</v>
      </c>
      <c r="D7686" s="79"/>
      <c r="F7686" s="77" t="s">
        <v>873</v>
      </c>
      <c r="G7686" s="77" t="s">
        <v>16132</v>
      </c>
      <c r="I7686"/>
      <c r="L7686" s="83"/>
    </row>
    <row r="7687" spans="1:12" x14ac:dyDescent="0.3">
      <c r="A7687" s="77" t="s">
        <v>16134</v>
      </c>
      <c r="B7687" s="77" t="s">
        <v>16135</v>
      </c>
      <c r="C7687" s="77" t="s">
        <v>767</v>
      </c>
      <c r="D7687" s="79"/>
      <c r="F7687" s="77" t="s">
        <v>767</v>
      </c>
      <c r="G7687" s="77" t="s">
        <v>16134</v>
      </c>
      <c r="I7687"/>
      <c r="L7687" s="83"/>
    </row>
    <row r="7688" spans="1:12" x14ac:dyDescent="0.3">
      <c r="A7688" s="77" t="s">
        <v>16136</v>
      </c>
      <c r="B7688" s="77" t="s">
        <v>16137</v>
      </c>
      <c r="C7688" s="77" t="s">
        <v>729</v>
      </c>
      <c r="D7688" s="79"/>
      <c r="F7688" s="77" t="s">
        <v>729</v>
      </c>
      <c r="G7688" s="77" t="s">
        <v>16136</v>
      </c>
      <c r="I7688"/>
      <c r="L7688" s="83"/>
    </row>
    <row r="7689" spans="1:12" x14ac:dyDescent="0.3">
      <c r="A7689" s="77" t="s">
        <v>16138</v>
      </c>
      <c r="B7689" s="77" t="s">
        <v>16139</v>
      </c>
      <c r="C7689" s="77" t="s">
        <v>682</v>
      </c>
      <c r="D7689" s="79"/>
      <c r="F7689" s="77" t="s">
        <v>682</v>
      </c>
      <c r="G7689" s="77" t="s">
        <v>16138</v>
      </c>
      <c r="I7689"/>
      <c r="L7689" s="83"/>
    </row>
    <row r="7690" spans="1:12" x14ac:dyDescent="0.3">
      <c r="A7690" s="77" t="s">
        <v>16140</v>
      </c>
      <c r="B7690" s="77" t="s">
        <v>16141</v>
      </c>
      <c r="C7690" s="77" t="s">
        <v>666</v>
      </c>
      <c r="D7690" s="79"/>
      <c r="F7690" s="77" t="s">
        <v>666</v>
      </c>
      <c r="G7690" s="77" t="s">
        <v>16140</v>
      </c>
      <c r="I7690"/>
      <c r="L7690" s="83"/>
    </row>
    <row r="7691" spans="1:12" x14ac:dyDescent="0.3">
      <c r="A7691" s="77" t="s">
        <v>16142</v>
      </c>
      <c r="B7691" s="77" t="s">
        <v>16143</v>
      </c>
      <c r="C7691" s="77" t="s">
        <v>766</v>
      </c>
      <c r="D7691" s="79"/>
      <c r="F7691" s="77" t="s">
        <v>766</v>
      </c>
      <c r="G7691" s="77" t="s">
        <v>16142</v>
      </c>
      <c r="I7691"/>
      <c r="L7691" s="83"/>
    </row>
    <row r="7692" spans="1:12" x14ac:dyDescent="0.3">
      <c r="A7692" s="77" t="s">
        <v>16144</v>
      </c>
      <c r="B7692" s="77" t="s">
        <v>16145</v>
      </c>
      <c r="C7692" s="77" t="s">
        <v>931</v>
      </c>
      <c r="D7692" s="79"/>
      <c r="F7692" s="77" t="s">
        <v>931</v>
      </c>
      <c r="G7692" s="77" t="s">
        <v>16144</v>
      </c>
      <c r="I7692"/>
      <c r="L7692" s="83"/>
    </row>
    <row r="7693" spans="1:12" x14ac:dyDescent="0.3">
      <c r="A7693" s="77" t="s">
        <v>16146</v>
      </c>
      <c r="B7693" s="77" t="s">
        <v>16147</v>
      </c>
      <c r="C7693" s="77" t="s">
        <v>766</v>
      </c>
      <c r="D7693" s="79"/>
      <c r="F7693" s="77" t="s">
        <v>766</v>
      </c>
      <c r="G7693" s="77" t="s">
        <v>16146</v>
      </c>
      <c r="I7693"/>
      <c r="L7693" s="83"/>
    </row>
    <row r="7694" spans="1:12" x14ac:dyDescent="0.3">
      <c r="A7694" s="77" t="s">
        <v>16148</v>
      </c>
      <c r="B7694" s="77" t="s">
        <v>16149</v>
      </c>
      <c r="C7694" s="77" t="s">
        <v>754</v>
      </c>
      <c r="D7694" s="79"/>
      <c r="F7694" s="77" t="s">
        <v>754</v>
      </c>
      <c r="G7694" s="77" t="s">
        <v>16148</v>
      </c>
      <c r="I7694"/>
      <c r="L7694" s="83"/>
    </row>
    <row r="7695" spans="1:12" x14ac:dyDescent="0.3">
      <c r="A7695" s="77" t="s">
        <v>16150</v>
      </c>
      <c r="B7695" s="77" t="s">
        <v>16151</v>
      </c>
      <c r="C7695" s="77" t="s">
        <v>707</v>
      </c>
      <c r="D7695" s="79"/>
      <c r="F7695" s="77" t="s">
        <v>707</v>
      </c>
      <c r="G7695" s="77" t="s">
        <v>16150</v>
      </c>
      <c r="I7695"/>
      <c r="L7695" s="83"/>
    </row>
    <row r="7696" spans="1:12" x14ac:dyDescent="0.3">
      <c r="A7696" s="77" t="s">
        <v>16152</v>
      </c>
      <c r="B7696" s="77" t="s">
        <v>16153</v>
      </c>
      <c r="C7696" s="77" t="s">
        <v>856</v>
      </c>
      <c r="D7696" s="79"/>
      <c r="F7696" s="77" t="s">
        <v>856</v>
      </c>
      <c r="G7696" s="77" t="s">
        <v>16152</v>
      </c>
      <c r="I7696"/>
      <c r="L7696" s="83"/>
    </row>
    <row r="7697" spans="1:12" x14ac:dyDescent="0.3">
      <c r="A7697" s="77" t="s">
        <v>16154</v>
      </c>
      <c r="B7697" s="77" t="s">
        <v>16155</v>
      </c>
      <c r="C7697" s="77" t="s">
        <v>740</v>
      </c>
      <c r="D7697" s="79"/>
      <c r="F7697" s="77" t="s">
        <v>740</v>
      </c>
      <c r="G7697" s="77" t="s">
        <v>16154</v>
      </c>
      <c r="I7697"/>
      <c r="L7697" s="83"/>
    </row>
    <row r="7698" spans="1:12" x14ac:dyDescent="0.3">
      <c r="A7698" s="77" t="s">
        <v>16156</v>
      </c>
      <c r="B7698" s="77" t="s">
        <v>16157</v>
      </c>
      <c r="C7698" s="77" t="s">
        <v>853</v>
      </c>
      <c r="D7698" s="79"/>
      <c r="F7698" s="77" t="s">
        <v>853</v>
      </c>
      <c r="G7698" s="77" t="s">
        <v>16156</v>
      </c>
      <c r="I7698"/>
      <c r="L7698" s="83"/>
    </row>
    <row r="7699" spans="1:12" x14ac:dyDescent="0.3">
      <c r="A7699" s="77" t="s">
        <v>16158</v>
      </c>
      <c r="B7699" s="77" t="s">
        <v>16159</v>
      </c>
      <c r="C7699" s="77" t="s">
        <v>794</v>
      </c>
      <c r="D7699" s="79"/>
      <c r="F7699" s="77" t="s">
        <v>794</v>
      </c>
      <c r="G7699" s="77" t="s">
        <v>16158</v>
      </c>
      <c r="I7699"/>
      <c r="L7699" s="83"/>
    </row>
    <row r="7700" spans="1:12" x14ac:dyDescent="0.3">
      <c r="A7700" s="77" t="s">
        <v>16160</v>
      </c>
      <c r="B7700" s="77" t="s">
        <v>16161</v>
      </c>
      <c r="C7700" s="77" t="s">
        <v>682</v>
      </c>
      <c r="D7700" s="79"/>
      <c r="F7700" s="77" t="s">
        <v>682</v>
      </c>
      <c r="G7700" s="77" t="s">
        <v>16160</v>
      </c>
      <c r="I7700"/>
      <c r="L7700" s="83"/>
    </row>
    <row r="7701" spans="1:12" x14ac:dyDescent="0.3">
      <c r="A7701" s="77" t="s">
        <v>16162</v>
      </c>
      <c r="B7701" s="77" t="s">
        <v>16163</v>
      </c>
      <c r="C7701" s="77" t="s">
        <v>856</v>
      </c>
      <c r="D7701" s="79"/>
      <c r="F7701" s="77" t="s">
        <v>856</v>
      </c>
      <c r="G7701" s="77" t="s">
        <v>16162</v>
      </c>
      <c r="I7701"/>
      <c r="L7701" s="83"/>
    </row>
    <row r="7702" spans="1:12" x14ac:dyDescent="0.3">
      <c r="A7702" s="77" t="s">
        <v>16164</v>
      </c>
      <c r="B7702" s="77" t="s">
        <v>16165</v>
      </c>
      <c r="C7702" s="77" t="s">
        <v>694</v>
      </c>
      <c r="D7702" s="79"/>
      <c r="F7702" s="77" t="s">
        <v>694</v>
      </c>
      <c r="G7702" s="77" t="s">
        <v>16164</v>
      </c>
      <c r="I7702"/>
      <c r="L7702" s="83"/>
    </row>
    <row r="7703" spans="1:12" x14ac:dyDescent="0.3">
      <c r="A7703" s="77" t="s">
        <v>16166</v>
      </c>
      <c r="B7703" s="77" t="s">
        <v>16167</v>
      </c>
      <c r="C7703" s="77" t="s">
        <v>682</v>
      </c>
      <c r="D7703" s="79"/>
      <c r="F7703" s="77" t="s">
        <v>682</v>
      </c>
      <c r="G7703" s="77" t="s">
        <v>16166</v>
      </c>
      <c r="I7703"/>
      <c r="L7703" s="83"/>
    </row>
    <row r="7704" spans="1:12" x14ac:dyDescent="0.3">
      <c r="A7704" s="77" t="s">
        <v>16168</v>
      </c>
      <c r="B7704" s="77" t="s">
        <v>16169</v>
      </c>
      <c r="C7704" s="77" t="s">
        <v>682</v>
      </c>
      <c r="D7704" s="79"/>
      <c r="F7704" s="77" t="s">
        <v>682</v>
      </c>
      <c r="G7704" s="77" t="s">
        <v>16168</v>
      </c>
      <c r="I7704"/>
      <c r="L7704" s="83"/>
    </row>
    <row r="7705" spans="1:12" x14ac:dyDescent="0.3">
      <c r="A7705" s="77" t="s">
        <v>16170</v>
      </c>
      <c r="B7705" s="77" t="s">
        <v>16171</v>
      </c>
      <c r="C7705" s="77" t="s">
        <v>853</v>
      </c>
      <c r="D7705" s="79"/>
      <c r="F7705" s="77" t="s">
        <v>853</v>
      </c>
      <c r="G7705" s="77" t="s">
        <v>16170</v>
      </c>
      <c r="I7705"/>
      <c r="L7705" s="83"/>
    </row>
    <row r="7706" spans="1:12" x14ac:dyDescent="0.3">
      <c r="A7706" s="77" t="s">
        <v>16172</v>
      </c>
      <c r="B7706" s="77" t="s">
        <v>16173</v>
      </c>
      <c r="C7706" s="77" t="s">
        <v>868</v>
      </c>
      <c r="D7706" s="79"/>
      <c r="F7706" s="77" t="s">
        <v>868</v>
      </c>
      <c r="G7706" s="77" t="s">
        <v>16172</v>
      </c>
      <c r="I7706"/>
      <c r="L7706" s="83"/>
    </row>
    <row r="7707" spans="1:12" x14ac:dyDescent="0.3">
      <c r="A7707" s="77" t="s">
        <v>16174</v>
      </c>
      <c r="B7707" s="77" t="s">
        <v>16175</v>
      </c>
      <c r="C7707" s="77" t="s">
        <v>868</v>
      </c>
      <c r="D7707" s="79"/>
      <c r="F7707" s="77" t="s">
        <v>868</v>
      </c>
      <c r="G7707" s="77" t="s">
        <v>16174</v>
      </c>
      <c r="I7707"/>
      <c r="L7707" s="83"/>
    </row>
    <row r="7708" spans="1:12" x14ac:dyDescent="0.3">
      <c r="A7708" s="77" t="s">
        <v>16176</v>
      </c>
      <c r="B7708" s="77" t="s">
        <v>16177</v>
      </c>
      <c r="C7708" s="77" t="s">
        <v>754</v>
      </c>
      <c r="D7708" s="79"/>
      <c r="F7708" s="77" t="s">
        <v>754</v>
      </c>
      <c r="G7708" s="77" t="s">
        <v>16176</v>
      </c>
      <c r="I7708"/>
      <c r="L7708" s="83"/>
    </row>
    <row r="7709" spans="1:12" x14ac:dyDescent="0.3">
      <c r="A7709" s="77" t="s">
        <v>16178</v>
      </c>
      <c r="B7709" s="77" t="s">
        <v>16179</v>
      </c>
      <c r="C7709" s="77" t="s">
        <v>863</v>
      </c>
      <c r="D7709" s="79"/>
      <c r="F7709" s="77" t="s">
        <v>863</v>
      </c>
      <c r="G7709" s="77" t="s">
        <v>16178</v>
      </c>
      <c r="I7709"/>
      <c r="L7709" s="83"/>
    </row>
    <row r="7710" spans="1:12" x14ac:dyDescent="0.3">
      <c r="A7710" s="77" t="s">
        <v>16180</v>
      </c>
      <c r="B7710" s="77" t="s">
        <v>16181</v>
      </c>
      <c r="C7710" s="77" t="s">
        <v>682</v>
      </c>
      <c r="D7710" s="79"/>
      <c r="F7710" s="77" t="s">
        <v>682</v>
      </c>
      <c r="G7710" s="77" t="s">
        <v>16180</v>
      </c>
      <c r="I7710"/>
      <c r="L7710" s="83"/>
    </row>
    <row r="7711" spans="1:12" x14ac:dyDescent="0.3">
      <c r="A7711" s="77" t="s">
        <v>16182</v>
      </c>
      <c r="B7711" s="77" t="s">
        <v>16183</v>
      </c>
      <c r="C7711" s="77" t="s">
        <v>698</v>
      </c>
      <c r="D7711" s="79"/>
      <c r="F7711" s="77" t="s">
        <v>698</v>
      </c>
      <c r="G7711" s="77" t="s">
        <v>16182</v>
      </c>
      <c r="I7711"/>
      <c r="L7711" s="83"/>
    </row>
    <row r="7712" spans="1:12" x14ac:dyDescent="0.3">
      <c r="A7712" s="77" t="s">
        <v>16184</v>
      </c>
      <c r="B7712" s="77" t="s">
        <v>16185</v>
      </c>
      <c r="C7712" s="77" t="s">
        <v>761</v>
      </c>
      <c r="D7712" s="79"/>
      <c r="F7712" s="77" t="s">
        <v>761</v>
      </c>
      <c r="G7712" s="77" t="s">
        <v>16184</v>
      </c>
      <c r="I7712"/>
      <c r="L7712" s="83"/>
    </row>
    <row r="7713" spans="1:12" x14ac:dyDescent="0.3">
      <c r="A7713" s="77" t="s">
        <v>16186</v>
      </c>
      <c r="B7713" s="77" t="s">
        <v>16187</v>
      </c>
      <c r="C7713" s="77" t="s">
        <v>725</v>
      </c>
      <c r="D7713" s="79"/>
      <c r="F7713" s="77" t="s">
        <v>725</v>
      </c>
      <c r="G7713" s="77" t="s">
        <v>16186</v>
      </c>
      <c r="I7713"/>
      <c r="L7713" s="83"/>
    </row>
    <row r="7714" spans="1:12" x14ac:dyDescent="0.3">
      <c r="A7714" s="77" t="s">
        <v>16188</v>
      </c>
      <c r="B7714" s="77" t="s">
        <v>16189</v>
      </c>
      <c r="C7714" s="77" t="s">
        <v>746</v>
      </c>
      <c r="D7714" s="79"/>
      <c r="F7714" s="77" t="s">
        <v>746</v>
      </c>
      <c r="G7714" s="77" t="s">
        <v>16188</v>
      </c>
      <c r="I7714"/>
      <c r="L7714" s="83"/>
    </row>
    <row r="7715" spans="1:12" x14ac:dyDescent="0.3">
      <c r="A7715" s="77" t="s">
        <v>16190</v>
      </c>
      <c r="B7715" s="77" t="s">
        <v>16191</v>
      </c>
      <c r="C7715" s="77" t="s">
        <v>733</v>
      </c>
      <c r="D7715" s="79"/>
      <c r="F7715" s="77" t="s">
        <v>733</v>
      </c>
      <c r="G7715" s="77" t="s">
        <v>16190</v>
      </c>
      <c r="I7715"/>
      <c r="L7715" s="83"/>
    </row>
    <row r="7716" spans="1:12" x14ac:dyDescent="0.3">
      <c r="A7716" s="77" t="s">
        <v>16192</v>
      </c>
      <c r="B7716" s="77" t="s">
        <v>16193</v>
      </c>
      <c r="C7716" s="77" t="s">
        <v>794</v>
      </c>
      <c r="D7716" s="79"/>
      <c r="F7716" s="77" t="s">
        <v>794</v>
      </c>
      <c r="G7716" s="77" t="s">
        <v>16192</v>
      </c>
      <c r="I7716"/>
      <c r="L7716" s="83"/>
    </row>
    <row r="7717" spans="1:12" x14ac:dyDescent="0.3">
      <c r="A7717" s="77" t="s">
        <v>16194</v>
      </c>
      <c r="B7717" s="77" t="s">
        <v>16195</v>
      </c>
      <c r="C7717" s="77" t="s">
        <v>820</v>
      </c>
      <c r="D7717" s="79"/>
      <c r="F7717" s="77" t="s">
        <v>820</v>
      </c>
      <c r="G7717" s="77" t="s">
        <v>16194</v>
      </c>
      <c r="I7717"/>
      <c r="L7717" s="83"/>
    </row>
    <row r="7718" spans="1:12" x14ac:dyDescent="0.3">
      <c r="A7718" s="77" t="s">
        <v>16196</v>
      </c>
      <c r="B7718" s="77" t="s">
        <v>16197</v>
      </c>
      <c r="C7718" s="77" t="s">
        <v>783</v>
      </c>
      <c r="D7718" s="79"/>
      <c r="F7718" s="77" t="s">
        <v>783</v>
      </c>
      <c r="G7718" s="77" t="s">
        <v>16196</v>
      </c>
      <c r="I7718"/>
      <c r="L7718" s="83"/>
    </row>
    <row r="7719" spans="1:12" x14ac:dyDescent="0.3">
      <c r="A7719" s="77" t="s">
        <v>16198</v>
      </c>
      <c r="B7719" s="77" t="s">
        <v>16199</v>
      </c>
      <c r="C7719" s="77" t="s">
        <v>702</v>
      </c>
      <c r="D7719" s="79"/>
      <c r="F7719" s="77" t="s">
        <v>702</v>
      </c>
      <c r="G7719" s="77" t="s">
        <v>16198</v>
      </c>
      <c r="I7719"/>
      <c r="L7719" s="83"/>
    </row>
    <row r="7720" spans="1:12" x14ac:dyDescent="0.3">
      <c r="A7720" s="77" t="s">
        <v>16200</v>
      </c>
      <c r="B7720" s="77" t="s">
        <v>16201</v>
      </c>
      <c r="C7720" s="77" t="s">
        <v>671</v>
      </c>
      <c r="D7720" s="79"/>
      <c r="F7720" s="77" t="s">
        <v>671</v>
      </c>
      <c r="G7720" s="77" t="s">
        <v>16200</v>
      </c>
      <c r="I7720"/>
      <c r="L7720" s="83"/>
    </row>
    <row r="7721" spans="1:12" x14ac:dyDescent="0.3">
      <c r="A7721" s="77" t="s">
        <v>16202</v>
      </c>
      <c r="B7721" s="77" t="s">
        <v>16203</v>
      </c>
      <c r="C7721" s="77" t="s">
        <v>783</v>
      </c>
      <c r="D7721" s="79"/>
      <c r="F7721" s="77" t="s">
        <v>783</v>
      </c>
      <c r="G7721" s="77" t="s">
        <v>16202</v>
      </c>
      <c r="I7721"/>
      <c r="L7721" s="83"/>
    </row>
    <row r="7722" spans="1:12" x14ac:dyDescent="0.3">
      <c r="A7722" s="77" t="s">
        <v>16204</v>
      </c>
      <c r="B7722" s="77" t="s">
        <v>16205</v>
      </c>
      <c r="C7722" s="77" t="s">
        <v>758</v>
      </c>
      <c r="D7722" s="79"/>
      <c r="F7722" s="77" t="s">
        <v>758</v>
      </c>
      <c r="G7722" s="77" t="s">
        <v>16204</v>
      </c>
      <c r="I7722"/>
      <c r="L7722" s="83"/>
    </row>
    <row r="7723" spans="1:12" x14ac:dyDescent="0.3">
      <c r="A7723" s="77" t="s">
        <v>16206</v>
      </c>
      <c r="B7723" s="77" t="s">
        <v>16207</v>
      </c>
      <c r="C7723" s="77" t="s">
        <v>868</v>
      </c>
      <c r="D7723" s="79"/>
      <c r="F7723" s="77" t="s">
        <v>868</v>
      </c>
      <c r="G7723" s="77" t="s">
        <v>16206</v>
      </c>
      <c r="I7723"/>
      <c r="L7723" s="83"/>
    </row>
    <row r="7724" spans="1:12" x14ac:dyDescent="0.3">
      <c r="A7724" s="77" t="s">
        <v>16208</v>
      </c>
      <c r="B7724" s="77" t="s">
        <v>16209</v>
      </c>
      <c r="C7724" s="77" t="s">
        <v>758</v>
      </c>
      <c r="D7724" s="79"/>
      <c r="F7724" s="77" t="s">
        <v>758</v>
      </c>
      <c r="G7724" s="77" t="s">
        <v>16208</v>
      </c>
      <c r="I7724"/>
      <c r="L7724" s="83"/>
    </row>
    <row r="7725" spans="1:12" x14ac:dyDescent="0.3">
      <c r="A7725" s="77" t="s">
        <v>16210</v>
      </c>
      <c r="B7725" s="77" t="s">
        <v>16211</v>
      </c>
      <c r="C7725" s="77" t="s">
        <v>743</v>
      </c>
      <c r="D7725" s="79"/>
      <c r="F7725" s="77" t="s">
        <v>743</v>
      </c>
      <c r="G7725" s="77" t="s">
        <v>16210</v>
      </c>
      <c r="I7725"/>
      <c r="L7725" s="83"/>
    </row>
    <row r="7726" spans="1:12" x14ac:dyDescent="0.3">
      <c r="A7726" s="77" t="s">
        <v>16212</v>
      </c>
      <c r="B7726" s="77" t="s">
        <v>16213</v>
      </c>
      <c r="C7726" s="77" t="s">
        <v>882</v>
      </c>
      <c r="D7726" s="79"/>
      <c r="F7726" s="77" t="s">
        <v>882</v>
      </c>
      <c r="G7726" s="77" t="s">
        <v>16212</v>
      </c>
      <c r="I7726"/>
      <c r="L7726" s="83"/>
    </row>
    <row r="7727" spans="1:12" x14ac:dyDescent="0.3">
      <c r="A7727" s="77" t="s">
        <v>16214</v>
      </c>
      <c r="B7727" s="77" t="s">
        <v>16215</v>
      </c>
      <c r="C7727" s="77" t="s">
        <v>868</v>
      </c>
      <c r="D7727" s="79"/>
      <c r="F7727" s="77" t="s">
        <v>868</v>
      </c>
      <c r="G7727" s="77" t="s">
        <v>16214</v>
      </c>
      <c r="I7727"/>
      <c r="L7727" s="83"/>
    </row>
    <row r="7728" spans="1:12" x14ac:dyDescent="0.3">
      <c r="A7728" s="77" t="s">
        <v>16216</v>
      </c>
      <c r="B7728" s="77" t="s">
        <v>16217</v>
      </c>
      <c r="C7728" s="77" t="s">
        <v>893</v>
      </c>
      <c r="D7728" s="79"/>
      <c r="F7728" s="77" t="s">
        <v>893</v>
      </c>
      <c r="G7728" s="77" t="s">
        <v>16216</v>
      </c>
      <c r="I7728"/>
      <c r="L7728" s="83"/>
    </row>
    <row r="7729" spans="1:12" x14ac:dyDescent="0.3">
      <c r="A7729" s="77" t="s">
        <v>16218</v>
      </c>
      <c r="B7729" s="77" t="s">
        <v>16219</v>
      </c>
      <c r="C7729" s="77" t="s">
        <v>733</v>
      </c>
      <c r="D7729" s="79"/>
      <c r="F7729" s="77" t="s">
        <v>733</v>
      </c>
      <c r="G7729" s="77" t="s">
        <v>16218</v>
      </c>
      <c r="I7729"/>
      <c r="L7729" s="83"/>
    </row>
    <row r="7730" spans="1:12" x14ac:dyDescent="0.3">
      <c r="A7730" s="77" t="s">
        <v>16220</v>
      </c>
      <c r="B7730" s="77" t="s">
        <v>16221</v>
      </c>
      <c r="C7730" s="77" t="s">
        <v>919</v>
      </c>
      <c r="D7730" s="79"/>
      <c r="F7730" s="77" t="s">
        <v>919</v>
      </c>
      <c r="G7730" s="77" t="s">
        <v>16220</v>
      </c>
      <c r="I7730"/>
      <c r="L7730" s="83"/>
    </row>
    <row r="7731" spans="1:12" x14ac:dyDescent="0.3">
      <c r="A7731" s="77" t="s">
        <v>16222</v>
      </c>
      <c r="B7731" s="77" t="s">
        <v>16223</v>
      </c>
      <c r="C7731" s="77" t="s">
        <v>674</v>
      </c>
      <c r="D7731" s="79"/>
      <c r="F7731" s="77" t="s">
        <v>674</v>
      </c>
      <c r="G7731" s="77" t="s">
        <v>16222</v>
      </c>
      <c r="I7731"/>
      <c r="L7731" s="83"/>
    </row>
    <row r="7732" spans="1:12" x14ac:dyDescent="0.3">
      <c r="A7732" s="77" t="s">
        <v>16224</v>
      </c>
      <c r="B7732" s="77" t="s">
        <v>16225</v>
      </c>
      <c r="C7732" s="77" t="s">
        <v>707</v>
      </c>
      <c r="D7732" s="79"/>
      <c r="F7732" s="77" t="s">
        <v>707</v>
      </c>
      <c r="G7732" s="77" t="s">
        <v>16224</v>
      </c>
      <c r="I7732"/>
      <c r="L7732" s="83"/>
    </row>
    <row r="7733" spans="1:12" x14ac:dyDescent="0.3">
      <c r="A7733" s="77" t="s">
        <v>16226</v>
      </c>
      <c r="B7733" s="77" t="s">
        <v>16227</v>
      </c>
      <c r="C7733" s="77" t="s">
        <v>707</v>
      </c>
      <c r="D7733" s="79"/>
      <c r="F7733" s="77" t="s">
        <v>707</v>
      </c>
      <c r="G7733" s="77" t="s">
        <v>16226</v>
      </c>
      <c r="I7733"/>
      <c r="L7733" s="83"/>
    </row>
    <row r="7734" spans="1:12" x14ac:dyDescent="0.3">
      <c r="A7734" s="77" t="s">
        <v>16228</v>
      </c>
      <c r="B7734" s="77" t="s">
        <v>16229</v>
      </c>
      <c r="C7734" s="77" t="s">
        <v>794</v>
      </c>
      <c r="D7734" s="79"/>
      <c r="F7734" s="77" t="s">
        <v>794</v>
      </c>
      <c r="G7734" s="77" t="s">
        <v>16228</v>
      </c>
      <c r="I7734"/>
      <c r="L7734" s="83"/>
    </row>
    <row r="7735" spans="1:12" x14ac:dyDescent="0.3">
      <c r="A7735" s="77" t="s">
        <v>16230</v>
      </c>
      <c r="B7735" s="77" t="s">
        <v>16231</v>
      </c>
      <c r="C7735" s="77" t="s">
        <v>674</v>
      </c>
      <c r="D7735" s="79"/>
      <c r="F7735" s="77" t="s">
        <v>674</v>
      </c>
      <c r="G7735" s="77" t="s">
        <v>16230</v>
      </c>
      <c r="I7735"/>
      <c r="L7735" s="83"/>
    </row>
    <row r="7736" spans="1:12" x14ac:dyDescent="0.3">
      <c r="A7736" s="77" t="s">
        <v>16232</v>
      </c>
      <c r="B7736" s="77" t="s">
        <v>16233</v>
      </c>
      <c r="C7736" s="77" t="s">
        <v>940</v>
      </c>
      <c r="D7736" s="79"/>
      <c r="F7736" s="77" t="s">
        <v>940</v>
      </c>
      <c r="G7736" s="77" t="s">
        <v>16232</v>
      </c>
      <c r="I7736"/>
      <c r="L7736" s="83"/>
    </row>
    <row r="7737" spans="1:12" x14ac:dyDescent="0.3">
      <c r="A7737" s="77" t="s">
        <v>16234</v>
      </c>
      <c r="B7737" s="77" t="s">
        <v>16235</v>
      </c>
      <c r="C7737" s="77" t="s">
        <v>908</v>
      </c>
      <c r="D7737" s="79"/>
      <c r="F7737" s="77" t="s">
        <v>908</v>
      </c>
      <c r="G7737" s="77" t="s">
        <v>16234</v>
      </c>
      <c r="I7737"/>
      <c r="L7737" s="83"/>
    </row>
    <row r="7738" spans="1:12" x14ac:dyDescent="0.3">
      <c r="A7738" s="77" t="s">
        <v>16236</v>
      </c>
      <c r="B7738" s="77" t="s">
        <v>16237</v>
      </c>
      <c r="C7738" s="77" t="s">
        <v>733</v>
      </c>
      <c r="D7738" s="79"/>
      <c r="F7738" s="77" t="s">
        <v>733</v>
      </c>
      <c r="G7738" s="77" t="s">
        <v>16236</v>
      </c>
      <c r="I7738"/>
      <c r="L7738" s="83"/>
    </row>
    <row r="7739" spans="1:12" x14ac:dyDescent="0.3">
      <c r="A7739" s="77" t="s">
        <v>16238</v>
      </c>
      <c r="B7739" s="77" t="s">
        <v>16239</v>
      </c>
      <c r="C7739" s="77" t="s">
        <v>879</v>
      </c>
      <c r="D7739" s="79"/>
      <c r="F7739" s="77" t="s">
        <v>879</v>
      </c>
      <c r="G7739" s="77" t="s">
        <v>16238</v>
      </c>
      <c r="I7739"/>
      <c r="L7739" s="83"/>
    </row>
    <row r="7740" spans="1:12" x14ac:dyDescent="0.3">
      <c r="A7740" s="77" t="s">
        <v>16240</v>
      </c>
      <c r="B7740" s="77" t="s">
        <v>16241</v>
      </c>
      <c r="C7740" s="77" t="s">
        <v>908</v>
      </c>
      <c r="D7740" s="79"/>
      <c r="F7740" s="77" t="s">
        <v>908</v>
      </c>
      <c r="G7740" s="77" t="s">
        <v>16240</v>
      </c>
      <c r="I7740"/>
      <c r="L7740" s="83"/>
    </row>
    <row r="7741" spans="1:12" x14ac:dyDescent="0.3">
      <c r="A7741" s="77" t="s">
        <v>16242</v>
      </c>
      <c r="B7741" s="77" t="s">
        <v>16243</v>
      </c>
      <c r="C7741" s="77" t="s">
        <v>711</v>
      </c>
      <c r="D7741" s="79"/>
      <c r="F7741" s="77" t="s">
        <v>711</v>
      </c>
      <c r="G7741" s="77" t="s">
        <v>16242</v>
      </c>
      <c r="I7741"/>
      <c r="L7741" s="83"/>
    </row>
    <row r="7742" spans="1:12" x14ac:dyDescent="0.3">
      <c r="A7742" s="77" t="s">
        <v>16244</v>
      </c>
      <c r="B7742" s="77" t="s">
        <v>16245</v>
      </c>
      <c r="C7742" s="77" t="s">
        <v>945</v>
      </c>
      <c r="D7742" s="79"/>
      <c r="F7742" s="77" t="s">
        <v>945</v>
      </c>
      <c r="G7742" s="77" t="s">
        <v>16244</v>
      </c>
      <c r="I7742"/>
      <c r="L7742" s="83"/>
    </row>
    <row r="7743" spans="1:12" x14ac:dyDescent="0.3">
      <c r="A7743" s="77" t="s">
        <v>16246</v>
      </c>
      <c r="B7743" s="77" t="s">
        <v>16247</v>
      </c>
      <c r="C7743" s="77" t="s">
        <v>919</v>
      </c>
      <c r="D7743" s="79"/>
      <c r="F7743" s="77" t="s">
        <v>919</v>
      </c>
      <c r="G7743" s="77" t="s">
        <v>16246</v>
      </c>
      <c r="I7743"/>
      <c r="L7743" s="83"/>
    </row>
    <row r="7744" spans="1:12" x14ac:dyDescent="0.3">
      <c r="A7744" s="77" t="s">
        <v>16248</v>
      </c>
      <c r="B7744" s="77" t="s">
        <v>16249</v>
      </c>
      <c r="C7744" s="77" t="s">
        <v>714</v>
      </c>
      <c r="D7744" s="79"/>
      <c r="F7744" s="77" t="s">
        <v>714</v>
      </c>
      <c r="G7744" s="77" t="s">
        <v>16248</v>
      </c>
      <c r="I7744"/>
      <c r="L7744" s="83"/>
    </row>
    <row r="7745" spans="1:12" x14ac:dyDescent="0.3">
      <c r="A7745" s="77" t="s">
        <v>16250</v>
      </c>
      <c r="B7745" s="77" t="s">
        <v>16251</v>
      </c>
      <c r="C7745" s="77" t="s">
        <v>809</v>
      </c>
      <c r="D7745" s="79"/>
      <c r="F7745" s="77" t="s">
        <v>809</v>
      </c>
      <c r="G7745" s="77" t="s">
        <v>16250</v>
      </c>
      <c r="I7745"/>
      <c r="L7745" s="83"/>
    </row>
    <row r="7746" spans="1:12" x14ac:dyDescent="0.3">
      <c r="A7746" s="77" t="s">
        <v>16252</v>
      </c>
      <c r="B7746" s="77" t="s">
        <v>16253</v>
      </c>
      <c r="C7746" s="77" t="s">
        <v>919</v>
      </c>
      <c r="D7746" s="79"/>
      <c r="F7746" s="77" t="s">
        <v>919</v>
      </c>
      <c r="G7746" s="77" t="s">
        <v>16252</v>
      </c>
      <c r="I7746"/>
      <c r="L7746" s="83"/>
    </row>
    <row r="7747" spans="1:12" x14ac:dyDescent="0.3">
      <c r="A7747" s="77" t="s">
        <v>16254</v>
      </c>
      <c r="B7747" s="77" t="s">
        <v>16255</v>
      </c>
      <c r="C7747" s="77" t="s">
        <v>953</v>
      </c>
      <c r="D7747" s="79"/>
      <c r="F7747" s="77" t="s">
        <v>953</v>
      </c>
      <c r="G7747" s="77" t="s">
        <v>16254</v>
      </c>
      <c r="I7747"/>
      <c r="L7747" s="83"/>
    </row>
    <row r="7748" spans="1:12" x14ac:dyDescent="0.3">
      <c r="A7748" s="77" t="s">
        <v>16256</v>
      </c>
      <c r="B7748" s="77" t="s">
        <v>16257</v>
      </c>
      <c r="C7748" s="77" t="s">
        <v>960</v>
      </c>
      <c r="D7748" s="79"/>
      <c r="F7748" s="77" t="s">
        <v>960</v>
      </c>
      <c r="G7748" s="77" t="s">
        <v>16256</v>
      </c>
      <c r="I7748"/>
      <c r="L7748" s="83"/>
    </row>
    <row r="7749" spans="1:12" x14ac:dyDescent="0.3">
      <c r="A7749" s="77" t="s">
        <v>16258</v>
      </c>
      <c r="B7749" s="77" t="s">
        <v>16259</v>
      </c>
      <c r="C7749" s="77" t="s">
        <v>893</v>
      </c>
      <c r="D7749" s="79"/>
      <c r="F7749" s="77" t="s">
        <v>893</v>
      </c>
      <c r="G7749" s="77" t="s">
        <v>16258</v>
      </c>
      <c r="I7749"/>
      <c r="L7749" s="83"/>
    </row>
    <row r="7750" spans="1:12" x14ac:dyDescent="0.3">
      <c r="A7750" s="77" t="s">
        <v>16260</v>
      </c>
      <c r="B7750" s="77" t="s">
        <v>16261</v>
      </c>
      <c r="C7750" s="77" t="s">
        <v>836</v>
      </c>
      <c r="D7750" s="79"/>
      <c r="F7750" s="77" t="s">
        <v>836</v>
      </c>
      <c r="G7750" s="77" t="s">
        <v>16260</v>
      </c>
      <c r="I7750"/>
      <c r="L7750" s="83"/>
    </row>
    <row r="7751" spans="1:12" x14ac:dyDescent="0.3">
      <c r="A7751" s="77" t="s">
        <v>16262</v>
      </c>
      <c r="B7751" s="77" t="s">
        <v>16263</v>
      </c>
      <c r="C7751" s="77" t="s">
        <v>776</v>
      </c>
      <c r="D7751" s="79"/>
      <c r="F7751" s="77" t="s">
        <v>776</v>
      </c>
      <c r="G7751" s="77" t="s">
        <v>16262</v>
      </c>
      <c r="I7751"/>
      <c r="L7751" s="83"/>
    </row>
    <row r="7752" spans="1:12" x14ac:dyDescent="0.3">
      <c r="A7752" s="77" t="s">
        <v>16264</v>
      </c>
      <c r="B7752" s="77" t="s">
        <v>16265</v>
      </c>
      <c r="C7752" s="77" t="s">
        <v>671</v>
      </c>
      <c r="D7752" s="79"/>
      <c r="F7752" s="77" t="s">
        <v>671</v>
      </c>
      <c r="G7752" s="77" t="s">
        <v>16264</v>
      </c>
      <c r="I7752"/>
      <c r="L7752" s="83"/>
    </row>
    <row r="7753" spans="1:12" x14ac:dyDescent="0.3">
      <c r="A7753" s="77" t="s">
        <v>16266</v>
      </c>
      <c r="B7753" s="77" t="s">
        <v>16267</v>
      </c>
      <c r="C7753" s="77" t="s">
        <v>703</v>
      </c>
      <c r="D7753" s="79"/>
      <c r="F7753" s="77" t="s">
        <v>703</v>
      </c>
      <c r="G7753" s="77" t="s">
        <v>16266</v>
      </c>
      <c r="I7753"/>
      <c r="L7753" s="83"/>
    </row>
    <row r="7754" spans="1:12" x14ac:dyDescent="0.3">
      <c r="A7754" s="77" t="s">
        <v>16268</v>
      </c>
      <c r="B7754" s="77" t="s">
        <v>16269</v>
      </c>
      <c r="C7754" s="77" t="s">
        <v>670</v>
      </c>
      <c r="D7754" s="79"/>
      <c r="F7754" s="77" t="s">
        <v>670</v>
      </c>
      <c r="G7754" s="77" t="s">
        <v>16268</v>
      </c>
      <c r="I7754"/>
      <c r="L7754" s="83"/>
    </row>
    <row r="7755" spans="1:12" x14ac:dyDescent="0.3">
      <c r="A7755" s="77" t="s">
        <v>16270</v>
      </c>
      <c r="B7755" s="77" t="s">
        <v>16271</v>
      </c>
      <c r="C7755" s="77" t="s">
        <v>873</v>
      </c>
      <c r="D7755" s="79"/>
      <c r="F7755" s="77" t="s">
        <v>873</v>
      </c>
      <c r="G7755" s="77" t="s">
        <v>16270</v>
      </c>
      <c r="I7755"/>
      <c r="L7755" s="83"/>
    </row>
    <row r="7756" spans="1:12" x14ac:dyDescent="0.3">
      <c r="A7756" s="77" t="s">
        <v>16272</v>
      </c>
      <c r="B7756" s="77" t="s">
        <v>16273</v>
      </c>
      <c r="C7756" s="77" t="s">
        <v>695</v>
      </c>
      <c r="D7756" s="79"/>
      <c r="F7756" s="77" t="s">
        <v>695</v>
      </c>
      <c r="G7756" s="77" t="s">
        <v>16272</v>
      </c>
      <c r="I7756"/>
      <c r="L7756" s="83"/>
    </row>
    <row r="7757" spans="1:12" x14ac:dyDescent="0.3">
      <c r="A7757" s="77" t="s">
        <v>16274</v>
      </c>
      <c r="B7757" s="77" t="s">
        <v>16275</v>
      </c>
      <c r="C7757" s="77" t="s">
        <v>940</v>
      </c>
      <c r="D7757" s="79"/>
      <c r="F7757" s="77" t="s">
        <v>940</v>
      </c>
      <c r="G7757" s="77" t="s">
        <v>16274</v>
      </c>
      <c r="I7757"/>
      <c r="L7757" s="83"/>
    </row>
    <row r="7758" spans="1:12" x14ac:dyDescent="0.3">
      <c r="A7758" s="77" t="s">
        <v>16276</v>
      </c>
      <c r="B7758" s="77" t="s">
        <v>16277</v>
      </c>
      <c r="C7758" s="77" t="s">
        <v>919</v>
      </c>
      <c r="D7758" s="79"/>
      <c r="F7758" s="77" t="s">
        <v>919</v>
      </c>
      <c r="G7758" s="77" t="s">
        <v>16276</v>
      </c>
      <c r="I7758"/>
      <c r="L7758" s="83"/>
    </row>
    <row r="7759" spans="1:12" x14ac:dyDescent="0.3">
      <c r="A7759" s="77" t="s">
        <v>16278</v>
      </c>
      <c r="B7759" s="77" t="s">
        <v>16279</v>
      </c>
      <c r="C7759" s="77" t="s">
        <v>892</v>
      </c>
      <c r="D7759" s="79"/>
      <c r="F7759" s="77" t="s">
        <v>892</v>
      </c>
      <c r="G7759" s="77" t="s">
        <v>16278</v>
      </c>
      <c r="I7759"/>
      <c r="L7759" s="83"/>
    </row>
    <row r="7760" spans="1:12" x14ac:dyDescent="0.3">
      <c r="A7760" s="77" t="s">
        <v>16280</v>
      </c>
      <c r="B7760" s="77" t="s">
        <v>16281</v>
      </c>
      <c r="C7760" s="77" t="s">
        <v>868</v>
      </c>
      <c r="D7760" s="79"/>
      <c r="F7760" s="77" t="s">
        <v>868</v>
      </c>
      <c r="G7760" s="77" t="s">
        <v>16280</v>
      </c>
      <c r="I7760"/>
      <c r="L7760" s="83"/>
    </row>
    <row r="7761" spans="1:12" x14ac:dyDescent="0.3">
      <c r="A7761" s="77" t="s">
        <v>16282</v>
      </c>
      <c r="B7761" s="77" t="s">
        <v>16283</v>
      </c>
      <c r="C7761" s="77" t="s">
        <v>707</v>
      </c>
      <c r="D7761" s="79"/>
      <c r="F7761" s="77" t="s">
        <v>707</v>
      </c>
      <c r="G7761" s="77" t="s">
        <v>16282</v>
      </c>
      <c r="I7761"/>
      <c r="L7761" s="83"/>
    </row>
    <row r="7762" spans="1:12" x14ac:dyDescent="0.3">
      <c r="A7762" s="77" t="s">
        <v>16284</v>
      </c>
      <c r="B7762" s="77" t="s">
        <v>16285</v>
      </c>
      <c r="C7762" s="77" t="s">
        <v>714</v>
      </c>
      <c r="D7762" s="79"/>
      <c r="F7762" s="77" t="s">
        <v>714</v>
      </c>
      <c r="G7762" s="77" t="s">
        <v>16284</v>
      </c>
      <c r="I7762"/>
      <c r="L7762" s="83"/>
    </row>
    <row r="7763" spans="1:12" x14ac:dyDescent="0.3">
      <c r="A7763" s="77" t="s">
        <v>16286</v>
      </c>
      <c r="B7763" s="77" t="s">
        <v>16287</v>
      </c>
      <c r="C7763" s="77" t="s">
        <v>674</v>
      </c>
      <c r="D7763" s="79"/>
      <c r="F7763" s="77" t="s">
        <v>674</v>
      </c>
      <c r="G7763" s="77" t="s">
        <v>16286</v>
      </c>
      <c r="I7763"/>
      <c r="L7763" s="83"/>
    </row>
    <row r="7764" spans="1:12" x14ac:dyDescent="0.3">
      <c r="A7764" s="77" t="s">
        <v>16288</v>
      </c>
      <c r="B7764" s="77" t="s">
        <v>16289</v>
      </c>
      <c r="C7764" s="77" t="s">
        <v>679</v>
      </c>
      <c r="D7764" s="79"/>
      <c r="F7764" s="77" t="s">
        <v>679</v>
      </c>
      <c r="G7764" s="77" t="s">
        <v>16288</v>
      </c>
      <c r="I7764"/>
      <c r="L7764" s="83"/>
    </row>
    <row r="7765" spans="1:12" x14ac:dyDescent="0.3">
      <c r="A7765" s="77" t="s">
        <v>16290</v>
      </c>
      <c r="B7765" s="77" t="s">
        <v>16291</v>
      </c>
      <c r="C7765" s="77" t="s">
        <v>770</v>
      </c>
      <c r="D7765" s="79"/>
      <c r="F7765" s="77" t="s">
        <v>770</v>
      </c>
      <c r="G7765" s="77" t="s">
        <v>16290</v>
      </c>
      <c r="I7765"/>
      <c r="L7765" s="83"/>
    </row>
    <row r="7766" spans="1:12" x14ac:dyDescent="0.3">
      <c r="A7766" s="77" t="s">
        <v>16292</v>
      </c>
      <c r="B7766" s="77" t="s">
        <v>16293</v>
      </c>
      <c r="C7766" s="77" t="s">
        <v>715</v>
      </c>
      <c r="D7766" s="79"/>
      <c r="F7766" s="77" t="s">
        <v>715</v>
      </c>
      <c r="G7766" s="77" t="s">
        <v>16292</v>
      </c>
      <c r="I7766"/>
      <c r="L7766" s="83"/>
    </row>
    <row r="7767" spans="1:12" x14ac:dyDescent="0.3">
      <c r="A7767" s="77" t="s">
        <v>16294</v>
      </c>
      <c r="B7767" s="77" t="s">
        <v>16295</v>
      </c>
      <c r="C7767" s="77" t="s">
        <v>711</v>
      </c>
      <c r="D7767" s="79"/>
      <c r="F7767" s="77" t="s">
        <v>711</v>
      </c>
      <c r="G7767" s="77" t="s">
        <v>16294</v>
      </c>
      <c r="I7767"/>
      <c r="L7767" s="83"/>
    </row>
    <row r="7768" spans="1:12" x14ac:dyDescent="0.3">
      <c r="A7768" s="77" t="s">
        <v>16296</v>
      </c>
      <c r="B7768" s="77" t="s">
        <v>16297</v>
      </c>
      <c r="C7768" s="77" t="s">
        <v>940</v>
      </c>
      <c r="D7768" s="79"/>
      <c r="F7768" s="77" t="s">
        <v>940</v>
      </c>
      <c r="G7768" s="77" t="s">
        <v>16296</v>
      </c>
      <c r="I7768"/>
      <c r="L7768" s="83"/>
    </row>
    <row r="7769" spans="1:12" x14ac:dyDescent="0.3">
      <c r="A7769" s="77" t="s">
        <v>16298</v>
      </c>
      <c r="B7769" s="77" t="s">
        <v>16299</v>
      </c>
      <c r="C7769" s="77" t="s">
        <v>699</v>
      </c>
      <c r="D7769" s="79"/>
      <c r="F7769" s="77" t="s">
        <v>699</v>
      </c>
      <c r="G7769" s="77" t="s">
        <v>16298</v>
      </c>
      <c r="I7769"/>
      <c r="L7769" s="83"/>
    </row>
    <row r="7770" spans="1:12" x14ac:dyDescent="0.3">
      <c r="A7770" s="77" t="s">
        <v>16300</v>
      </c>
      <c r="B7770" s="77" t="s">
        <v>16301</v>
      </c>
      <c r="C7770" s="77" t="s">
        <v>743</v>
      </c>
      <c r="D7770" s="79"/>
      <c r="F7770" s="77" t="s">
        <v>743</v>
      </c>
      <c r="G7770" s="77" t="s">
        <v>16300</v>
      </c>
      <c r="I7770"/>
      <c r="L7770" s="83"/>
    </row>
    <row r="7771" spans="1:12" x14ac:dyDescent="0.3">
      <c r="A7771" s="77" t="s">
        <v>16302</v>
      </c>
      <c r="B7771" s="77" t="s">
        <v>16303</v>
      </c>
      <c r="C7771" s="77" t="s">
        <v>733</v>
      </c>
      <c r="D7771" s="79"/>
      <c r="F7771" s="77" t="s">
        <v>733</v>
      </c>
      <c r="G7771" s="77" t="s">
        <v>16302</v>
      </c>
      <c r="I7771"/>
      <c r="L7771" s="83"/>
    </row>
    <row r="7772" spans="1:12" x14ac:dyDescent="0.3">
      <c r="A7772" s="77" t="s">
        <v>16304</v>
      </c>
      <c r="B7772" s="77" t="s">
        <v>16305</v>
      </c>
      <c r="C7772" s="77" t="s">
        <v>937</v>
      </c>
      <c r="D7772" s="79"/>
      <c r="F7772" s="77" t="s">
        <v>937</v>
      </c>
      <c r="G7772" s="77" t="s">
        <v>16304</v>
      </c>
      <c r="I7772"/>
      <c r="L7772" s="83"/>
    </row>
    <row r="7773" spans="1:12" x14ac:dyDescent="0.3">
      <c r="A7773" s="77" t="s">
        <v>16306</v>
      </c>
      <c r="B7773" s="77" t="s">
        <v>16307</v>
      </c>
      <c r="C7773" s="77" t="s">
        <v>732</v>
      </c>
      <c r="D7773" s="79"/>
      <c r="F7773" s="77" t="s">
        <v>732</v>
      </c>
      <c r="G7773" s="77" t="s">
        <v>16306</v>
      </c>
      <c r="I7773"/>
      <c r="L7773" s="83"/>
    </row>
    <row r="7774" spans="1:12" x14ac:dyDescent="0.3">
      <c r="A7774" s="77" t="s">
        <v>16308</v>
      </c>
      <c r="B7774" s="77" t="s">
        <v>16309</v>
      </c>
      <c r="C7774" s="77" t="s">
        <v>715</v>
      </c>
      <c r="D7774" s="79"/>
      <c r="F7774" s="77" t="s">
        <v>715</v>
      </c>
      <c r="G7774" s="77" t="s">
        <v>16308</v>
      </c>
      <c r="I7774"/>
      <c r="L7774" s="83"/>
    </row>
    <row r="7775" spans="1:12" x14ac:dyDescent="0.3">
      <c r="A7775" s="77" t="s">
        <v>16310</v>
      </c>
      <c r="B7775" s="77" t="s">
        <v>16311</v>
      </c>
      <c r="C7775" s="77" t="s">
        <v>733</v>
      </c>
      <c r="D7775" s="79"/>
      <c r="F7775" s="77" t="s">
        <v>733</v>
      </c>
      <c r="G7775" s="77" t="s">
        <v>16310</v>
      </c>
      <c r="I7775"/>
      <c r="L7775" s="83"/>
    </row>
    <row r="7776" spans="1:12" x14ac:dyDescent="0.3">
      <c r="A7776" s="77" t="s">
        <v>16312</v>
      </c>
      <c r="B7776" s="77" t="s">
        <v>16313</v>
      </c>
      <c r="C7776" s="77" t="s">
        <v>743</v>
      </c>
      <c r="D7776" s="79"/>
      <c r="F7776" s="77" t="s">
        <v>743</v>
      </c>
      <c r="G7776" s="77" t="s">
        <v>16312</v>
      </c>
      <c r="I7776"/>
      <c r="L7776" s="83"/>
    </row>
    <row r="7777" spans="1:12" x14ac:dyDescent="0.3">
      <c r="A7777" s="77" t="s">
        <v>16314</v>
      </c>
      <c r="B7777" s="77" t="s">
        <v>16315</v>
      </c>
      <c r="C7777" s="77" t="s">
        <v>879</v>
      </c>
      <c r="D7777" s="79"/>
      <c r="F7777" s="77" t="s">
        <v>879</v>
      </c>
      <c r="G7777" s="77" t="s">
        <v>16314</v>
      </c>
      <c r="I7777"/>
      <c r="L7777" s="83"/>
    </row>
    <row r="7778" spans="1:12" x14ac:dyDescent="0.3">
      <c r="A7778" s="77" t="s">
        <v>16316</v>
      </c>
      <c r="B7778" s="77" t="s">
        <v>16317</v>
      </c>
      <c r="C7778" s="77" t="s">
        <v>893</v>
      </c>
      <c r="D7778" s="79"/>
      <c r="F7778" s="77" t="s">
        <v>893</v>
      </c>
      <c r="G7778" s="77" t="s">
        <v>16316</v>
      </c>
      <c r="I7778"/>
      <c r="L7778" s="83"/>
    </row>
    <row r="7779" spans="1:12" x14ac:dyDescent="0.3">
      <c r="A7779" s="77" t="s">
        <v>16318</v>
      </c>
      <c r="B7779" s="77" t="s">
        <v>16319</v>
      </c>
      <c r="C7779" s="77" t="s">
        <v>960</v>
      </c>
      <c r="D7779" s="79"/>
      <c r="F7779" s="77" t="s">
        <v>960</v>
      </c>
      <c r="G7779" s="77" t="s">
        <v>16318</v>
      </c>
      <c r="I7779"/>
      <c r="L7779" s="83"/>
    </row>
    <row r="7780" spans="1:12" x14ac:dyDescent="0.3">
      <c r="A7780" s="77" t="s">
        <v>16320</v>
      </c>
      <c r="B7780" s="77" t="s">
        <v>16321</v>
      </c>
      <c r="C7780" s="77" t="s">
        <v>893</v>
      </c>
      <c r="D7780" s="79"/>
      <c r="F7780" s="77" t="s">
        <v>893</v>
      </c>
      <c r="G7780" s="77" t="s">
        <v>16320</v>
      </c>
      <c r="I7780"/>
      <c r="L7780" s="83"/>
    </row>
    <row r="7781" spans="1:12" x14ac:dyDescent="0.3">
      <c r="A7781" s="77" t="s">
        <v>16322</v>
      </c>
      <c r="B7781" s="77" t="s">
        <v>16323</v>
      </c>
      <c r="C7781" s="77" t="s">
        <v>711</v>
      </c>
      <c r="D7781" s="79"/>
      <c r="F7781" s="77" t="s">
        <v>711</v>
      </c>
      <c r="G7781" s="77" t="s">
        <v>16322</v>
      </c>
      <c r="I7781"/>
      <c r="L7781" s="83"/>
    </row>
    <row r="7782" spans="1:12" x14ac:dyDescent="0.3">
      <c r="A7782" s="77" t="s">
        <v>16324</v>
      </c>
      <c r="B7782" s="77" t="s">
        <v>16325</v>
      </c>
      <c r="C7782" s="77" t="s">
        <v>804</v>
      </c>
      <c r="D7782" s="79"/>
      <c r="F7782" s="77" t="s">
        <v>804</v>
      </c>
      <c r="G7782" s="77" t="s">
        <v>16324</v>
      </c>
      <c r="I7782"/>
      <c r="L7782" s="83"/>
    </row>
    <row r="7783" spans="1:12" x14ac:dyDescent="0.3">
      <c r="A7783" s="77" t="s">
        <v>16326</v>
      </c>
      <c r="B7783" s="77" t="s">
        <v>16327</v>
      </c>
      <c r="C7783" s="77" t="s">
        <v>757</v>
      </c>
      <c r="D7783" s="79"/>
      <c r="F7783" s="77" t="s">
        <v>757</v>
      </c>
      <c r="G7783" s="77" t="s">
        <v>16326</v>
      </c>
      <c r="I7783"/>
      <c r="L7783" s="83"/>
    </row>
    <row r="7784" spans="1:12" x14ac:dyDescent="0.3">
      <c r="A7784" s="77" t="s">
        <v>16328</v>
      </c>
      <c r="B7784" s="77" t="s">
        <v>16329</v>
      </c>
      <c r="C7784" s="77" t="s">
        <v>804</v>
      </c>
      <c r="D7784" s="79"/>
      <c r="F7784" s="77" t="s">
        <v>804</v>
      </c>
      <c r="G7784" s="77" t="s">
        <v>16328</v>
      </c>
      <c r="I7784"/>
      <c r="L7784" s="83"/>
    </row>
    <row r="7785" spans="1:12" x14ac:dyDescent="0.3">
      <c r="A7785" s="77" t="s">
        <v>16330</v>
      </c>
      <c r="B7785" s="77" t="s">
        <v>16331</v>
      </c>
      <c r="C7785" s="77" t="s">
        <v>863</v>
      </c>
      <c r="D7785" s="79"/>
      <c r="F7785" s="77" t="s">
        <v>863</v>
      </c>
      <c r="G7785" s="77" t="s">
        <v>16330</v>
      </c>
      <c r="I7785"/>
      <c r="L7785" s="83"/>
    </row>
    <row r="7786" spans="1:12" x14ac:dyDescent="0.3">
      <c r="A7786" s="77" t="s">
        <v>16332</v>
      </c>
      <c r="B7786" s="77" t="s">
        <v>16333</v>
      </c>
      <c r="C7786" s="77" t="s">
        <v>856</v>
      </c>
      <c r="D7786" s="79"/>
      <c r="F7786" s="77" t="s">
        <v>856</v>
      </c>
      <c r="G7786" s="77" t="s">
        <v>16332</v>
      </c>
      <c r="I7786"/>
      <c r="L7786" s="83"/>
    </row>
    <row r="7787" spans="1:12" x14ac:dyDescent="0.3">
      <c r="A7787" s="77" t="s">
        <v>16334</v>
      </c>
      <c r="B7787" s="77" t="s">
        <v>16335</v>
      </c>
      <c r="C7787" s="77" t="s">
        <v>767</v>
      </c>
      <c r="D7787" s="79"/>
      <c r="F7787" s="77" t="s">
        <v>767</v>
      </c>
      <c r="G7787" s="77" t="s">
        <v>16334</v>
      </c>
      <c r="I7787"/>
      <c r="L7787" s="83"/>
    </row>
    <row r="7788" spans="1:12" x14ac:dyDescent="0.3">
      <c r="A7788" s="77" t="s">
        <v>16336</v>
      </c>
      <c r="B7788" s="77" t="s">
        <v>16337</v>
      </c>
      <c r="C7788" s="77" t="s">
        <v>767</v>
      </c>
      <c r="D7788" s="79"/>
      <c r="F7788" s="77" t="s">
        <v>767</v>
      </c>
      <c r="G7788" s="77" t="s">
        <v>16336</v>
      </c>
      <c r="I7788"/>
      <c r="L7788" s="83"/>
    </row>
    <row r="7789" spans="1:12" x14ac:dyDescent="0.3">
      <c r="A7789" s="77" t="s">
        <v>16338</v>
      </c>
      <c r="B7789" s="77" t="s">
        <v>16339</v>
      </c>
      <c r="C7789" s="77" t="s">
        <v>749</v>
      </c>
      <c r="D7789" s="79"/>
      <c r="F7789" s="77" t="s">
        <v>749</v>
      </c>
      <c r="G7789" s="77" t="s">
        <v>16338</v>
      </c>
      <c r="I7789"/>
      <c r="L7789" s="83"/>
    </row>
    <row r="7790" spans="1:12" x14ac:dyDescent="0.3">
      <c r="A7790" s="77" t="s">
        <v>16340</v>
      </c>
      <c r="B7790" s="77" t="s">
        <v>16341</v>
      </c>
      <c r="C7790" s="77" t="s">
        <v>757</v>
      </c>
      <c r="D7790" s="79"/>
      <c r="F7790" s="77" t="s">
        <v>757</v>
      </c>
      <c r="G7790" s="77" t="s">
        <v>16340</v>
      </c>
      <c r="I7790"/>
      <c r="L7790" s="83"/>
    </row>
    <row r="7791" spans="1:12" x14ac:dyDescent="0.3">
      <c r="A7791" s="77" t="s">
        <v>16342</v>
      </c>
      <c r="B7791" s="77" t="s">
        <v>16343</v>
      </c>
      <c r="C7791" s="77" t="s">
        <v>840</v>
      </c>
      <c r="D7791" s="79"/>
      <c r="F7791" s="77" t="s">
        <v>840</v>
      </c>
      <c r="G7791" s="77" t="s">
        <v>16342</v>
      </c>
      <c r="I7791"/>
      <c r="L7791" s="83"/>
    </row>
    <row r="7792" spans="1:12" x14ac:dyDescent="0.3">
      <c r="A7792" s="77" t="s">
        <v>16344</v>
      </c>
      <c r="B7792" s="77" t="s">
        <v>16345</v>
      </c>
      <c r="C7792" s="77" t="s">
        <v>776</v>
      </c>
      <c r="D7792" s="79"/>
      <c r="F7792" s="77" t="s">
        <v>776</v>
      </c>
      <c r="G7792" s="77" t="s">
        <v>16344</v>
      </c>
      <c r="I7792"/>
      <c r="L7792" s="83"/>
    </row>
    <row r="7793" spans="1:12" x14ac:dyDescent="0.3">
      <c r="A7793" s="77" t="s">
        <v>16346</v>
      </c>
      <c r="B7793" s="77" t="s">
        <v>16347</v>
      </c>
      <c r="C7793" s="77" t="s">
        <v>682</v>
      </c>
      <c r="D7793" s="79"/>
      <c r="F7793" s="77" t="s">
        <v>682</v>
      </c>
      <c r="G7793" s="77" t="s">
        <v>16346</v>
      </c>
      <c r="I7793"/>
      <c r="L7793" s="83"/>
    </row>
    <row r="7794" spans="1:12" x14ac:dyDescent="0.3">
      <c r="A7794" s="77" t="s">
        <v>16348</v>
      </c>
      <c r="B7794" s="77" t="s">
        <v>16349</v>
      </c>
      <c r="C7794" s="77" t="s">
        <v>757</v>
      </c>
      <c r="D7794" s="79"/>
      <c r="F7794" s="77" t="s">
        <v>757</v>
      </c>
      <c r="G7794" s="77" t="s">
        <v>16348</v>
      </c>
      <c r="I7794"/>
      <c r="L7794" s="83"/>
    </row>
    <row r="7795" spans="1:12" x14ac:dyDescent="0.3">
      <c r="A7795" s="77" t="s">
        <v>16350</v>
      </c>
      <c r="B7795" s="77" t="s">
        <v>16351</v>
      </c>
      <c r="C7795" s="77" t="s">
        <v>699</v>
      </c>
      <c r="D7795" s="79"/>
      <c r="F7795" s="77" t="s">
        <v>699</v>
      </c>
      <c r="G7795" s="77" t="s">
        <v>16350</v>
      </c>
      <c r="I7795"/>
      <c r="L7795" s="83"/>
    </row>
    <row r="7796" spans="1:12" x14ac:dyDescent="0.3">
      <c r="A7796" s="77" t="s">
        <v>16352</v>
      </c>
      <c r="B7796" s="77" t="s">
        <v>16353</v>
      </c>
      <c r="C7796" s="77" t="s">
        <v>707</v>
      </c>
      <c r="D7796" s="79"/>
      <c r="F7796" s="77" t="s">
        <v>707</v>
      </c>
      <c r="G7796" s="77" t="s">
        <v>16352</v>
      </c>
      <c r="I7796"/>
      <c r="L7796" s="83"/>
    </row>
    <row r="7797" spans="1:12" x14ac:dyDescent="0.3">
      <c r="A7797" s="77" t="s">
        <v>16354</v>
      </c>
      <c r="B7797" s="77" t="s">
        <v>16355</v>
      </c>
      <c r="C7797" s="77" t="s">
        <v>908</v>
      </c>
      <c r="D7797" s="79"/>
      <c r="F7797" s="77" t="s">
        <v>908</v>
      </c>
      <c r="G7797" s="77" t="s">
        <v>16354</v>
      </c>
      <c r="I7797"/>
      <c r="L7797" s="83"/>
    </row>
    <row r="7798" spans="1:12" x14ac:dyDescent="0.3">
      <c r="A7798" s="77" t="s">
        <v>16356</v>
      </c>
      <c r="B7798" s="77" t="s">
        <v>16357</v>
      </c>
      <c r="C7798" s="77" t="s">
        <v>840</v>
      </c>
      <c r="D7798" s="79"/>
      <c r="F7798" s="77" t="s">
        <v>840</v>
      </c>
      <c r="G7798" s="77" t="s">
        <v>16356</v>
      </c>
      <c r="I7798"/>
      <c r="L7798" s="83"/>
    </row>
    <row r="7799" spans="1:12" x14ac:dyDescent="0.3">
      <c r="A7799" s="77" t="s">
        <v>16358</v>
      </c>
      <c r="B7799" s="77" t="s">
        <v>16359</v>
      </c>
      <c r="C7799" s="77" t="s">
        <v>729</v>
      </c>
      <c r="D7799" s="79"/>
      <c r="F7799" s="77" t="s">
        <v>729</v>
      </c>
      <c r="G7799" s="77" t="s">
        <v>16358</v>
      </c>
      <c r="I7799"/>
      <c r="L7799" s="83"/>
    </row>
    <row r="7800" spans="1:12" x14ac:dyDescent="0.3">
      <c r="A7800" s="77" t="s">
        <v>16360</v>
      </c>
      <c r="B7800" s="77" t="s">
        <v>16361</v>
      </c>
      <c r="C7800" s="77" t="s">
        <v>732</v>
      </c>
      <c r="D7800" s="79"/>
      <c r="F7800" s="77" t="s">
        <v>732</v>
      </c>
      <c r="G7800" s="77" t="s">
        <v>16360</v>
      </c>
      <c r="I7800"/>
      <c r="L7800" s="83"/>
    </row>
    <row r="7801" spans="1:12" x14ac:dyDescent="0.3">
      <c r="A7801" s="77" t="s">
        <v>16362</v>
      </c>
      <c r="B7801" s="77" t="s">
        <v>16363</v>
      </c>
      <c r="C7801" s="77" t="s">
        <v>873</v>
      </c>
      <c r="D7801" s="79"/>
      <c r="F7801" s="77" t="s">
        <v>873</v>
      </c>
      <c r="G7801" s="77" t="s">
        <v>16362</v>
      </c>
      <c r="I7801"/>
      <c r="L7801" s="83"/>
    </row>
    <row r="7802" spans="1:12" x14ac:dyDescent="0.3">
      <c r="A7802" s="77" t="s">
        <v>16364</v>
      </c>
      <c r="B7802" s="77" t="s">
        <v>16365</v>
      </c>
      <c r="C7802" s="77" t="s">
        <v>868</v>
      </c>
      <c r="D7802" s="79"/>
      <c r="F7802" s="77" t="s">
        <v>868</v>
      </c>
      <c r="G7802" s="77" t="s">
        <v>16364</v>
      </c>
      <c r="I7802"/>
      <c r="L7802" s="83"/>
    </row>
    <row r="7803" spans="1:12" x14ac:dyDescent="0.3">
      <c r="A7803" s="77" t="s">
        <v>16366</v>
      </c>
      <c r="B7803" s="77" t="s">
        <v>16367</v>
      </c>
      <c r="C7803" s="77" t="s">
        <v>714</v>
      </c>
      <c r="D7803" s="79"/>
      <c r="F7803" s="77" t="s">
        <v>714</v>
      </c>
      <c r="G7803" s="77" t="s">
        <v>16366</v>
      </c>
      <c r="I7803"/>
      <c r="L7803" s="83"/>
    </row>
    <row r="7804" spans="1:12" x14ac:dyDescent="0.3">
      <c r="A7804" s="77" t="s">
        <v>16368</v>
      </c>
      <c r="B7804" s="77" t="s">
        <v>16369</v>
      </c>
      <c r="C7804" s="77" t="s">
        <v>671</v>
      </c>
      <c r="D7804" s="79"/>
      <c r="F7804" s="77" t="s">
        <v>671</v>
      </c>
      <c r="G7804" s="77" t="s">
        <v>16368</v>
      </c>
      <c r="I7804"/>
      <c r="L7804" s="83"/>
    </row>
    <row r="7805" spans="1:12" x14ac:dyDescent="0.3">
      <c r="A7805" s="77" t="s">
        <v>16370</v>
      </c>
      <c r="B7805" s="77" t="s">
        <v>16371</v>
      </c>
      <c r="C7805" s="77" t="s">
        <v>674</v>
      </c>
      <c r="D7805" s="79"/>
      <c r="F7805" s="77" t="s">
        <v>674</v>
      </c>
      <c r="G7805" s="77" t="s">
        <v>16370</v>
      </c>
      <c r="I7805"/>
      <c r="L7805" s="83"/>
    </row>
    <row r="7806" spans="1:12" x14ac:dyDescent="0.3">
      <c r="A7806" s="77" t="s">
        <v>16372</v>
      </c>
      <c r="B7806" s="77" t="s">
        <v>16373</v>
      </c>
      <c r="C7806" s="77" t="s">
        <v>714</v>
      </c>
      <c r="D7806" s="79"/>
      <c r="F7806" s="77" t="s">
        <v>714</v>
      </c>
      <c r="G7806" s="77" t="s">
        <v>16372</v>
      </c>
      <c r="I7806"/>
      <c r="L7806" s="83"/>
    </row>
    <row r="7807" spans="1:12" x14ac:dyDescent="0.3">
      <c r="A7807" s="77" t="s">
        <v>16374</v>
      </c>
      <c r="B7807" s="77" t="s">
        <v>16375</v>
      </c>
      <c r="C7807" s="77" t="s">
        <v>840</v>
      </c>
      <c r="D7807" s="79"/>
      <c r="F7807" s="77" t="s">
        <v>840</v>
      </c>
      <c r="G7807" s="77" t="s">
        <v>16374</v>
      </c>
      <c r="I7807"/>
      <c r="L7807" s="83"/>
    </row>
    <row r="7808" spans="1:12" x14ac:dyDescent="0.3">
      <c r="A7808" s="77" t="s">
        <v>16376</v>
      </c>
      <c r="B7808" s="77" t="s">
        <v>16377</v>
      </c>
      <c r="C7808" s="77" t="s">
        <v>674</v>
      </c>
      <c r="D7808" s="79"/>
      <c r="F7808" s="77" t="s">
        <v>674</v>
      </c>
      <c r="G7808" s="77" t="s">
        <v>16376</v>
      </c>
      <c r="I7808"/>
      <c r="L7808" s="83"/>
    </row>
    <row r="7809" spans="1:12" x14ac:dyDescent="0.3">
      <c r="A7809" s="77" t="s">
        <v>16378</v>
      </c>
      <c r="B7809" s="77" t="s">
        <v>16379</v>
      </c>
      <c r="C7809" s="77" t="s">
        <v>885</v>
      </c>
      <c r="D7809" s="79"/>
      <c r="F7809" s="77" t="s">
        <v>885</v>
      </c>
      <c r="G7809" s="77" t="s">
        <v>16378</v>
      </c>
      <c r="I7809"/>
      <c r="L7809" s="83"/>
    </row>
    <row r="7810" spans="1:12" x14ac:dyDescent="0.3">
      <c r="A7810" s="77" t="s">
        <v>16380</v>
      </c>
      <c r="B7810" s="77" t="s">
        <v>16381</v>
      </c>
      <c r="C7810" s="77" t="s">
        <v>707</v>
      </c>
      <c r="D7810" s="79"/>
      <c r="F7810" s="77" t="s">
        <v>707</v>
      </c>
      <c r="G7810" s="77" t="s">
        <v>16380</v>
      </c>
      <c r="I7810"/>
      <c r="L7810" s="83"/>
    </row>
    <row r="7811" spans="1:12" x14ac:dyDescent="0.3">
      <c r="A7811" s="77" t="s">
        <v>16382</v>
      </c>
      <c r="B7811" s="77" t="s">
        <v>16383</v>
      </c>
      <c r="C7811" s="77" t="s">
        <v>679</v>
      </c>
      <c r="D7811" s="79"/>
      <c r="F7811" s="77" t="s">
        <v>679</v>
      </c>
      <c r="G7811" s="77" t="s">
        <v>16382</v>
      </c>
      <c r="I7811"/>
      <c r="L7811" s="83"/>
    </row>
    <row r="7812" spans="1:12" x14ac:dyDescent="0.3">
      <c r="A7812" s="77" t="s">
        <v>16384</v>
      </c>
      <c r="B7812" s="77" t="s">
        <v>16385</v>
      </c>
      <c r="C7812" s="77" t="s">
        <v>868</v>
      </c>
      <c r="D7812" s="79"/>
      <c r="F7812" s="77" t="s">
        <v>868</v>
      </c>
      <c r="G7812" s="77" t="s">
        <v>16384</v>
      </c>
      <c r="I7812"/>
      <c r="L7812" s="83"/>
    </row>
    <row r="7813" spans="1:12" x14ac:dyDescent="0.3">
      <c r="A7813" s="77" t="s">
        <v>16386</v>
      </c>
      <c r="B7813" s="77" t="s">
        <v>16387</v>
      </c>
      <c r="C7813" s="77" t="s">
        <v>868</v>
      </c>
      <c r="D7813" s="79"/>
      <c r="F7813" s="77" t="s">
        <v>868</v>
      </c>
      <c r="G7813" s="77" t="s">
        <v>16386</v>
      </c>
      <c r="I7813"/>
      <c r="L7813" s="83"/>
    </row>
    <row r="7814" spans="1:12" x14ac:dyDescent="0.3">
      <c r="A7814" s="77" t="s">
        <v>16388</v>
      </c>
      <c r="B7814" s="77" t="s">
        <v>16389</v>
      </c>
      <c r="C7814" s="77" t="s">
        <v>690</v>
      </c>
      <c r="D7814" s="79"/>
      <c r="F7814" s="77" t="s">
        <v>690</v>
      </c>
      <c r="G7814" s="77" t="s">
        <v>16388</v>
      </c>
      <c r="I7814"/>
      <c r="L7814" s="83"/>
    </row>
    <row r="7815" spans="1:12" x14ac:dyDescent="0.3">
      <c r="A7815" s="77" t="s">
        <v>16390</v>
      </c>
      <c r="B7815" s="77" t="s">
        <v>16391</v>
      </c>
      <c r="C7815" s="77" t="s">
        <v>679</v>
      </c>
      <c r="D7815" s="79"/>
      <c r="F7815" s="77" t="s">
        <v>679</v>
      </c>
      <c r="G7815" s="77" t="s">
        <v>16390</v>
      </c>
      <c r="I7815"/>
      <c r="L7815" s="83"/>
    </row>
    <row r="7816" spans="1:12" x14ac:dyDescent="0.3">
      <c r="A7816" s="77" t="s">
        <v>16392</v>
      </c>
      <c r="B7816" s="77" t="s">
        <v>16393</v>
      </c>
      <c r="C7816" s="77" t="s">
        <v>707</v>
      </c>
      <c r="D7816" s="79"/>
      <c r="F7816" s="77" t="s">
        <v>707</v>
      </c>
      <c r="G7816" s="77" t="s">
        <v>16392</v>
      </c>
      <c r="I7816"/>
      <c r="L7816" s="83"/>
    </row>
    <row r="7817" spans="1:12" x14ac:dyDescent="0.3">
      <c r="A7817" s="77" t="s">
        <v>16394</v>
      </c>
      <c r="B7817" s="77" t="s">
        <v>16395</v>
      </c>
      <c r="C7817" s="77" t="s">
        <v>702</v>
      </c>
      <c r="D7817" s="79"/>
      <c r="F7817" s="77" t="s">
        <v>702</v>
      </c>
      <c r="G7817" s="77" t="s">
        <v>16394</v>
      </c>
      <c r="I7817"/>
      <c r="L7817" s="83"/>
    </row>
    <row r="7818" spans="1:12" x14ac:dyDescent="0.3">
      <c r="A7818" s="77" t="s">
        <v>16396</v>
      </c>
      <c r="B7818" s="77" t="s">
        <v>16397</v>
      </c>
      <c r="C7818" s="77" t="s">
        <v>674</v>
      </c>
      <c r="D7818" s="79"/>
      <c r="F7818" s="77" t="s">
        <v>674</v>
      </c>
      <c r="G7818" s="77" t="s">
        <v>16396</v>
      </c>
      <c r="I7818"/>
      <c r="L7818" s="83"/>
    </row>
    <row r="7819" spans="1:12" x14ac:dyDescent="0.3">
      <c r="A7819" s="77" t="s">
        <v>16398</v>
      </c>
      <c r="B7819" s="77" t="s">
        <v>16399</v>
      </c>
      <c r="C7819" s="77" t="s">
        <v>908</v>
      </c>
      <c r="D7819" s="79"/>
      <c r="F7819" s="77" t="s">
        <v>908</v>
      </c>
      <c r="G7819" s="77" t="s">
        <v>16398</v>
      </c>
      <c r="I7819"/>
      <c r="L7819" s="83"/>
    </row>
    <row r="7820" spans="1:12" x14ac:dyDescent="0.3">
      <c r="A7820" s="77" t="s">
        <v>16400</v>
      </c>
      <c r="B7820" s="77" t="s">
        <v>16401</v>
      </c>
      <c r="C7820" s="77" t="s">
        <v>850</v>
      </c>
      <c r="D7820" s="79"/>
      <c r="F7820" s="77" t="s">
        <v>850</v>
      </c>
      <c r="G7820" s="77" t="s">
        <v>16400</v>
      </c>
      <c r="I7820"/>
      <c r="L7820" s="83"/>
    </row>
    <row r="7821" spans="1:12" x14ac:dyDescent="0.3">
      <c r="A7821" s="77" t="s">
        <v>16402</v>
      </c>
      <c r="B7821" s="77" t="s">
        <v>16403</v>
      </c>
      <c r="C7821" s="77" t="s">
        <v>873</v>
      </c>
      <c r="D7821" s="79"/>
      <c r="F7821" s="77" t="s">
        <v>873</v>
      </c>
      <c r="G7821" s="77" t="s">
        <v>16402</v>
      </c>
      <c r="I7821"/>
      <c r="L7821" s="83"/>
    </row>
    <row r="7822" spans="1:12" x14ac:dyDescent="0.3">
      <c r="A7822" s="77" t="s">
        <v>16404</v>
      </c>
      <c r="B7822" s="77" t="s">
        <v>16405</v>
      </c>
      <c r="C7822" s="77" t="s">
        <v>707</v>
      </c>
      <c r="D7822" s="79"/>
      <c r="F7822" s="77" t="s">
        <v>707</v>
      </c>
      <c r="G7822" s="77" t="s">
        <v>16404</v>
      </c>
      <c r="I7822"/>
      <c r="L7822" s="83"/>
    </row>
    <row r="7823" spans="1:12" x14ac:dyDescent="0.3">
      <c r="A7823" s="77" t="s">
        <v>16406</v>
      </c>
      <c r="B7823" s="77" t="s">
        <v>16407</v>
      </c>
      <c r="C7823" s="77" t="s">
        <v>679</v>
      </c>
      <c r="D7823" s="79"/>
      <c r="F7823" s="77" t="s">
        <v>679</v>
      </c>
      <c r="G7823" s="77" t="s">
        <v>16406</v>
      </c>
      <c r="I7823"/>
      <c r="L7823" s="83"/>
    </row>
    <row r="7824" spans="1:12" x14ac:dyDescent="0.3">
      <c r="A7824" s="77" t="s">
        <v>16408</v>
      </c>
      <c r="B7824" s="77" t="s">
        <v>16409</v>
      </c>
      <c r="C7824" s="77" t="s">
        <v>732</v>
      </c>
      <c r="D7824" s="79"/>
      <c r="F7824" s="77" t="s">
        <v>732</v>
      </c>
      <c r="G7824" s="77" t="s">
        <v>16408</v>
      </c>
      <c r="I7824"/>
      <c r="L7824" s="83"/>
    </row>
    <row r="7825" spans="1:12" x14ac:dyDescent="0.3">
      <c r="A7825" s="77" t="s">
        <v>16410</v>
      </c>
      <c r="B7825" s="77" t="s">
        <v>16411</v>
      </c>
      <c r="C7825" s="77" t="s">
        <v>882</v>
      </c>
      <c r="D7825" s="79"/>
      <c r="F7825" s="77" t="s">
        <v>882</v>
      </c>
      <c r="G7825" s="77" t="s">
        <v>16410</v>
      </c>
      <c r="I7825"/>
      <c r="L7825" s="83"/>
    </row>
    <row r="7826" spans="1:12" x14ac:dyDescent="0.3">
      <c r="A7826" s="77" t="s">
        <v>16412</v>
      </c>
      <c r="B7826" s="77" t="s">
        <v>16413</v>
      </c>
      <c r="C7826" s="77" t="s">
        <v>893</v>
      </c>
      <c r="D7826" s="79"/>
      <c r="F7826" s="77" t="s">
        <v>893</v>
      </c>
      <c r="G7826" s="77" t="s">
        <v>16412</v>
      </c>
      <c r="I7826"/>
      <c r="L7826" s="83"/>
    </row>
    <row r="7827" spans="1:12" x14ac:dyDescent="0.3">
      <c r="A7827" s="77" t="s">
        <v>16414</v>
      </c>
      <c r="B7827" s="77" t="s">
        <v>16415</v>
      </c>
      <c r="C7827" s="77" t="s">
        <v>739</v>
      </c>
      <c r="D7827" s="79"/>
      <c r="F7827" s="77" t="s">
        <v>739</v>
      </c>
      <c r="G7827" s="77" t="s">
        <v>16414</v>
      </c>
      <c r="I7827"/>
      <c r="L7827" s="83"/>
    </row>
    <row r="7828" spans="1:12" x14ac:dyDescent="0.3">
      <c r="A7828" s="77" t="s">
        <v>16416</v>
      </c>
      <c r="B7828" s="77" t="s">
        <v>16417</v>
      </c>
      <c r="C7828" s="77" t="s">
        <v>729</v>
      </c>
      <c r="D7828" s="79"/>
      <c r="F7828" s="77" t="s">
        <v>729</v>
      </c>
      <c r="G7828" s="77" t="s">
        <v>16416</v>
      </c>
      <c r="I7828"/>
      <c r="L7828" s="83"/>
    </row>
    <row r="7829" spans="1:12" x14ac:dyDescent="0.3">
      <c r="A7829" s="77" t="s">
        <v>16418</v>
      </c>
      <c r="B7829" s="77" t="s">
        <v>16419</v>
      </c>
      <c r="C7829" s="77" t="s">
        <v>733</v>
      </c>
      <c r="D7829" s="79"/>
      <c r="F7829" s="77" t="s">
        <v>733</v>
      </c>
      <c r="G7829" s="77" t="s">
        <v>16418</v>
      </c>
      <c r="I7829"/>
      <c r="L7829" s="83"/>
    </row>
    <row r="7830" spans="1:12" x14ac:dyDescent="0.3">
      <c r="A7830" s="77" t="s">
        <v>16420</v>
      </c>
      <c r="B7830" s="77" t="s">
        <v>16421</v>
      </c>
      <c r="C7830" s="77" t="s">
        <v>694</v>
      </c>
      <c r="D7830" s="79"/>
      <c r="F7830" s="77" t="s">
        <v>694</v>
      </c>
      <c r="G7830" s="77" t="s">
        <v>16420</v>
      </c>
      <c r="I7830"/>
      <c r="L7830" s="83"/>
    </row>
    <row r="7831" spans="1:12" x14ac:dyDescent="0.3">
      <c r="A7831" s="77" t="s">
        <v>16422</v>
      </c>
      <c r="B7831" s="77" t="s">
        <v>16423</v>
      </c>
      <c r="C7831" s="77" t="s">
        <v>694</v>
      </c>
      <c r="D7831" s="79"/>
      <c r="F7831" s="77" t="s">
        <v>694</v>
      </c>
      <c r="G7831" s="77" t="s">
        <v>16422</v>
      </c>
      <c r="I7831"/>
      <c r="L7831" s="83"/>
    </row>
    <row r="7832" spans="1:12" x14ac:dyDescent="0.3">
      <c r="A7832" s="77" t="s">
        <v>16424</v>
      </c>
      <c r="B7832" s="77" t="s">
        <v>16425</v>
      </c>
      <c r="C7832" s="77" t="s">
        <v>850</v>
      </c>
      <c r="D7832" s="79"/>
      <c r="F7832" s="77" t="s">
        <v>850</v>
      </c>
      <c r="G7832" s="77" t="s">
        <v>16424</v>
      </c>
      <c r="I7832"/>
      <c r="L7832" s="83"/>
    </row>
    <row r="7833" spans="1:12" x14ac:dyDescent="0.3">
      <c r="A7833" s="77" t="s">
        <v>16426</v>
      </c>
      <c r="B7833" s="77" t="s">
        <v>16427</v>
      </c>
      <c r="C7833" s="77" t="s">
        <v>694</v>
      </c>
      <c r="D7833" s="79"/>
      <c r="F7833" s="77" t="s">
        <v>694</v>
      </c>
      <c r="G7833" s="77" t="s">
        <v>16426</v>
      </c>
      <c r="I7833"/>
      <c r="L7833" s="83"/>
    </row>
    <row r="7834" spans="1:12" x14ac:dyDescent="0.3">
      <c r="A7834" s="77" t="s">
        <v>16428</v>
      </c>
      <c r="B7834" s="77" t="s">
        <v>16429</v>
      </c>
      <c r="C7834" s="77" t="s">
        <v>850</v>
      </c>
      <c r="D7834" s="79"/>
      <c r="F7834" s="77" t="s">
        <v>850</v>
      </c>
      <c r="G7834" s="77" t="s">
        <v>16428</v>
      </c>
      <c r="I7834"/>
      <c r="L7834" s="83"/>
    </row>
    <row r="7835" spans="1:12" x14ac:dyDescent="0.3">
      <c r="A7835" s="77" t="s">
        <v>16430</v>
      </c>
      <c r="B7835" s="77" t="s">
        <v>16431</v>
      </c>
      <c r="C7835" s="77" t="s">
        <v>960</v>
      </c>
      <c r="D7835" s="79"/>
      <c r="F7835" s="77" t="s">
        <v>960</v>
      </c>
      <c r="G7835" s="77" t="s">
        <v>16430</v>
      </c>
      <c r="I7835"/>
      <c r="L7835" s="83"/>
    </row>
    <row r="7836" spans="1:12" x14ac:dyDescent="0.3">
      <c r="A7836" s="77" t="s">
        <v>16432</v>
      </c>
      <c r="B7836" s="77" t="s">
        <v>16433</v>
      </c>
      <c r="C7836" s="77" t="s">
        <v>850</v>
      </c>
      <c r="D7836" s="79"/>
      <c r="F7836" s="77" t="s">
        <v>850</v>
      </c>
      <c r="G7836" s="77" t="s">
        <v>16432</v>
      </c>
      <c r="I7836"/>
      <c r="L7836" s="83"/>
    </row>
    <row r="7837" spans="1:12" x14ac:dyDescent="0.3">
      <c r="A7837" s="77" t="s">
        <v>16434</v>
      </c>
      <c r="B7837" s="77" t="s">
        <v>16435</v>
      </c>
      <c r="C7837" s="77" t="s">
        <v>674</v>
      </c>
      <c r="D7837" s="79"/>
      <c r="F7837" s="77" t="s">
        <v>674</v>
      </c>
      <c r="G7837" s="77" t="s">
        <v>16434</v>
      </c>
      <c r="I7837"/>
      <c r="L7837" s="83"/>
    </row>
    <row r="7838" spans="1:12" x14ac:dyDescent="0.3">
      <c r="A7838" s="77" t="s">
        <v>16436</v>
      </c>
      <c r="B7838" s="77" t="s">
        <v>16437</v>
      </c>
      <c r="C7838" s="77" t="s">
        <v>885</v>
      </c>
      <c r="D7838" s="79"/>
      <c r="F7838" s="77" t="s">
        <v>885</v>
      </c>
      <c r="G7838" s="77" t="s">
        <v>16436</v>
      </c>
      <c r="I7838"/>
      <c r="L7838" s="83"/>
    </row>
    <row r="7839" spans="1:12" x14ac:dyDescent="0.3">
      <c r="A7839" s="77" t="s">
        <v>16438</v>
      </c>
      <c r="B7839" s="77" t="s">
        <v>16439</v>
      </c>
      <c r="C7839" s="77" t="s">
        <v>846</v>
      </c>
      <c r="D7839" s="79"/>
      <c r="F7839" s="77" t="s">
        <v>846</v>
      </c>
      <c r="G7839" s="77" t="s">
        <v>16438</v>
      </c>
      <c r="I7839"/>
      <c r="L7839" s="83"/>
    </row>
    <row r="7840" spans="1:12" x14ac:dyDescent="0.3">
      <c r="A7840" s="77" t="s">
        <v>16440</v>
      </c>
      <c r="B7840" s="77" t="s">
        <v>16441</v>
      </c>
      <c r="C7840" s="77" t="s">
        <v>931</v>
      </c>
      <c r="D7840" s="79"/>
      <c r="F7840" s="77" t="s">
        <v>931</v>
      </c>
      <c r="G7840" s="77" t="s">
        <v>16440</v>
      </c>
      <c r="I7840"/>
      <c r="L7840" s="83"/>
    </row>
    <row r="7841" spans="1:12" x14ac:dyDescent="0.3">
      <c r="A7841" s="77" t="s">
        <v>16442</v>
      </c>
      <c r="B7841" s="77" t="s">
        <v>16443</v>
      </c>
      <c r="C7841" s="77" t="s">
        <v>873</v>
      </c>
      <c r="D7841" s="79"/>
      <c r="F7841" s="77" t="s">
        <v>873</v>
      </c>
      <c r="G7841" s="77" t="s">
        <v>16442</v>
      </c>
      <c r="I7841"/>
      <c r="L7841" s="83"/>
    </row>
    <row r="7842" spans="1:12" x14ac:dyDescent="0.3">
      <c r="A7842" s="77" t="s">
        <v>16444</v>
      </c>
      <c r="B7842" s="77" t="s">
        <v>16445</v>
      </c>
      <c r="C7842" s="77" t="s">
        <v>694</v>
      </c>
      <c r="D7842" s="79"/>
      <c r="F7842" s="77" t="s">
        <v>694</v>
      </c>
      <c r="G7842" s="77" t="s">
        <v>16444</v>
      </c>
      <c r="I7842"/>
      <c r="L7842" s="83"/>
    </row>
    <row r="7843" spans="1:12" x14ac:dyDescent="0.3">
      <c r="A7843" s="77" t="s">
        <v>16446</v>
      </c>
      <c r="B7843" s="77" t="s">
        <v>16447</v>
      </c>
      <c r="C7843" s="77" t="s">
        <v>940</v>
      </c>
      <c r="D7843" s="79"/>
      <c r="F7843" s="77" t="s">
        <v>940</v>
      </c>
      <c r="G7843" s="77" t="s">
        <v>16446</v>
      </c>
      <c r="I7843"/>
      <c r="L7843" s="83"/>
    </row>
    <row r="7844" spans="1:12" x14ac:dyDescent="0.3">
      <c r="A7844" s="77" t="s">
        <v>16448</v>
      </c>
      <c r="B7844" s="77" t="s">
        <v>16449</v>
      </c>
      <c r="C7844" s="77" t="s">
        <v>674</v>
      </c>
      <c r="D7844" s="79"/>
      <c r="F7844" s="77" t="s">
        <v>674</v>
      </c>
      <c r="G7844" s="77" t="s">
        <v>16448</v>
      </c>
      <c r="I7844"/>
      <c r="L7844" s="83"/>
    </row>
    <row r="7845" spans="1:12" x14ac:dyDescent="0.3">
      <c r="A7845" s="77" t="s">
        <v>16450</v>
      </c>
      <c r="B7845" s="77" t="s">
        <v>16451</v>
      </c>
      <c r="C7845" s="77" t="s">
        <v>892</v>
      </c>
      <c r="D7845" s="79"/>
      <c r="F7845" s="77" t="s">
        <v>892</v>
      </c>
      <c r="G7845" s="77" t="s">
        <v>16450</v>
      </c>
      <c r="I7845"/>
      <c r="L7845" s="83"/>
    </row>
    <row r="7846" spans="1:12" x14ac:dyDescent="0.3">
      <c r="A7846" s="77" t="s">
        <v>16452</v>
      </c>
      <c r="B7846" s="77" t="s">
        <v>16453</v>
      </c>
      <c r="C7846" s="77" t="s">
        <v>794</v>
      </c>
      <c r="D7846" s="79"/>
      <c r="F7846" s="77" t="s">
        <v>794</v>
      </c>
      <c r="G7846" s="77" t="s">
        <v>16452</v>
      </c>
      <c r="I7846"/>
      <c r="L7846" s="83"/>
    </row>
    <row r="7847" spans="1:12" x14ac:dyDescent="0.3">
      <c r="A7847" s="77" t="s">
        <v>16454</v>
      </c>
      <c r="B7847" s="77" t="s">
        <v>16455</v>
      </c>
      <c r="C7847" s="77" t="s">
        <v>868</v>
      </c>
      <c r="D7847" s="79"/>
      <c r="F7847" s="77" t="s">
        <v>868</v>
      </c>
      <c r="G7847" s="77" t="s">
        <v>16454</v>
      </c>
      <c r="I7847"/>
      <c r="L7847" s="83"/>
    </row>
    <row r="7848" spans="1:12" x14ac:dyDescent="0.3">
      <c r="A7848" s="77" t="s">
        <v>16456</v>
      </c>
      <c r="B7848" s="77" t="s">
        <v>16457</v>
      </c>
      <c r="C7848" s="77" t="s">
        <v>925</v>
      </c>
      <c r="D7848" s="79"/>
      <c r="F7848" s="77" t="s">
        <v>925</v>
      </c>
      <c r="G7848" s="77" t="s">
        <v>16456</v>
      </c>
      <c r="I7848"/>
      <c r="L7848" s="83"/>
    </row>
    <row r="7849" spans="1:12" x14ac:dyDescent="0.3">
      <c r="A7849" s="77" t="s">
        <v>16458</v>
      </c>
      <c r="B7849" s="77" t="s">
        <v>16459</v>
      </c>
      <c r="C7849" s="77" t="s">
        <v>733</v>
      </c>
      <c r="D7849" s="79"/>
      <c r="F7849" s="77" t="s">
        <v>733</v>
      </c>
      <c r="G7849" s="77" t="s">
        <v>16458</v>
      </c>
      <c r="I7849"/>
      <c r="L7849" s="83"/>
    </row>
    <row r="7850" spans="1:12" x14ac:dyDescent="0.3">
      <c r="A7850" s="77" t="s">
        <v>16460</v>
      </c>
      <c r="B7850" s="77" t="s">
        <v>16461</v>
      </c>
      <c r="C7850" s="77" t="s">
        <v>885</v>
      </c>
      <c r="D7850" s="79"/>
      <c r="F7850" s="77" t="s">
        <v>885</v>
      </c>
      <c r="G7850" s="77" t="s">
        <v>16460</v>
      </c>
      <c r="I7850"/>
      <c r="L7850" s="83"/>
    </row>
    <row r="7851" spans="1:12" x14ac:dyDescent="0.3">
      <c r="A7851" s="77" t="s">
        <v>16462</v>
      </c>
      <c r="B7851" s="77" t="s">
        <v>16463</v>
      </c>
      <c r="C7851" s="77" t="s">
        <v>893</v>
      </c>
      <c r="D7851" s="79"/>
      <c r="F7851" s="77" t="s">
        <v>893</v>
      </c>
      <c r="G7851" s="77" t="s">
        <v>16462</v>
      </c>
      <c r="I7851"/>
      <c r="L7851" s="83"/>
    </row>
    <row r="7852" spans="1:12" x14ac:dyDescent="0.3">
      <c r="A7852" s="77" t="s">
        <v>16464</v>
      </c>
      <c r="B7852" s="77" t="s">
        <v>16465</v>
      </c>
      <c r="C7852" s="77" t="s">
        <v>850</v>
      </c>
      <c r="D7852" s="79"/>
      <c r="F7852" s="77" t="s">
        <v>850</v>
      </c>
      <c r="G7852" s="77" t="s">
        <v>16464</v>
      </c>
      <c r="I7852"/>
      <c r="L7852" s="83"/>
    </row>
    <row r="7853" spans="1:12" x14ac:dyDescent="0.3">
      <c r="A7853" s="77" t="s">
        <v>16466</v>
      </c>
      <c r="B7853" s="77" t="s">
        <v>16467</v>
      </c>
      <c r="C7853" s="77" t="s">
        <v>715</v>
      </c>
      <c r="D7853" s="79"/>
      <c r="F7853" s="77" t="s">
        <v>715</v>
      </c>
      <c r="G7853" s="77" t="s">
        <v>16466</v>
      </c>
      <c r="I7853"/>
      <c r="L7853" s="83"/>
    </row>
    <row r="7854" spans="1:12" x14ac:dyDescent="0.3">
      <c r="A7854" s="77" t="s">
        <v>16468</v>
      </c>
      <c r="B7854" s="77" t="s">
        <v>16469</v>
      </c>
      <c r="C7854" s="77" t="s">
        <v>776</v>
      </c>
      <c r="D7854" s="79"/>
      <c r="F7854" s="77" t="s">
        <v>776</v>
      </c>
      <c r="G7854" s="77" t="s">
        <v>16468</v>
      </c>
      <c r="I7854"/>
      <c r="L7854" s="83"/>
    </row>
    <row r="7855" spans="1:12" x14ac:dyDescent="0.3">
      <c r="A7855" s="77" t="s">
        <v>16470</v>
      </c>
      <c r="B7855" s="77" t="s">
        <v>16471</v>
      </c>
      <c r="C7855" s="77" t="s">
        <v>804</v>
      </c>
      <c r="D7855" s="79"/>
      <c r="F7855" s="77" t="s">
        <v>804</v>
      </c>
      <c r="G7855" s="77" t="s">
        <v>16470</v>
      </c>
      <c r="I7855"/>
      <c r="L7855" s="83"/>
    </row>
    <row r="7856" spans="1:12" x14ac:dyDescent="0.3">
      <c r="A7856" s="77" t="s">
        <v>16472</v>
      </c>
      <c r="B7856" s="77" t="s">
        <v>16473</v>
      </c>
      <c r="C7856" s="77" t="s">
        <v>746</v>
      </c>
      <c r="D7856" s="79"/>
      <c r="F7856" s="77" t="s">
        <v>746</v>
      </c>
      <c r="G7856" s="77" t="s">
        <v>16472</v>
      </c>
      <c r="I7856"/>
      <c r="L7856" s="83"/>
    </row>
    <row r="7857" spans="1:12" x14ac:dyDescent="0.3">
      <c r="A7857" s="77" t="s">
        <v>16474</v>
      </c>
      <c r="B7857" s="77" t="s">
        <v>16475</v>
      </c>
      <c r="C7857" s="77" t="s">
        <v>800</v>
      </c>
      <c r="D7857" s="79"/>
      <c r="F7857" s="77" t="s">
        <v>800</v>
      </c>
      <c r="G7857" s="77" t="s">
        <v>16474</v>
      </c>
      <c r="I7857"/>
      <c r="L7857" s="83"/>
    </row>
    <row r="7858" spans="1:12" x14ac:dyDescent="0.3">
      <c r="A7858" s="77" t="s">
        <v>16476</v>
      </c>
      <c r="B7858" s="77" t="s">
        <v>16477</v>
      </c>
      <c r="C7858" s="77" t="s">
        <v>940</v>
      </c>
      <c r="D7858" s="79"/>
      <c r="F7858" s="77" t="s">
        <v>940</v>
      </c>
      <c r="G7858" s="77" t="s">
        <v>16476</v>
      </c>
      <c r="I7858"/>
      <c r="L7858" s="83"/>
    </row>
    <row r="7859" spans="1:12" x14ac:dyDescent="0.3">
      <c r="A7859" s="77" t="s">
        <v>16478</v>
      </c>
      <c r="B7859" s="77" t="s">
        <v>16479</v>
      </c>
      <c r="C7859" s="77" t="s">
        <v>868</v>
      </c>
      <c r="D7859" s="79"/>
      <c r="F7859" s="77" t="s">
        <v>868</v>
      </c>
      <c r="G7859" s="77" t="s">
        <v>16478</v>
      </c>
      <c r="I7859"/>
      <c r="L7859" s="83"/>
    </row>
    <row r="7860" spans="1:12" x14ac:dyDescent="0.3">
      <c r="A7860" s="77" t="s">
        <v>16480</v>
      </c>
      <c r="B7860" s="77" t="s">
        <v>16481</v>
      </c>
      <c r="C7860" s="77" t="s">
        <v>767</v>
      </c>
      <c r="D7860" s="79"/>
      <c r="F7860" s="77" t="s">
        <v>767</v>
      </c>
      <c r="G7860" s="77" t="s">
        <v>16480</v>
      </c>
      <c r="I7860"/>
      <c r="L7860" s="83"/>
    </row>
    <row r="7861" spans="1:12" x14ac:dyDescent="0.3">
      <c r="A7861" s="77" t="s">
        <v>16482</v>
      </c>
      <c r="B7861" s="77" t="s">
        <v>16483</v>
      </c>
      <c r="C7861" s="77" t="s">
        <v>953</v>
      </c>
      <c r="D7861" s="79"/>
      <c r="F7861" s="77" t="s">
        <v>953</v>
      </c>
      <c r="G7861" s="77" t="s">
        <v>16482</v>
      </c>
      <c r="I7861"/>
      <c r="L7861" s="83"/>
    </row>
    <row r="7862" spans="1:12" x14ac:dyDescent="0.3">
      <c r="A7862" s="77" t="s">
        <v>16484</v>
      </c>
      <c r="B7862" s="77" t="s">
        <v>16485</v>
      </c>
      <c r="C7862" s="77" t="s">
        <v>876</v>
      </c>
      <c r="D7862" s="79"/>
      <c r="F7862" s="77" t="s">
        <v>876</v>
      </c>
      <c r="G7862" s="77" t="s">
        <v>16484</v>
      </c>
      <c r="I7862"/>
      <c r="L7862" s="83"/>
    </row>
    <row r="7863" spans="1:12" x14ac:dyDescent="0.3">
      <c r="A7863" s="77" t="s">
        <v>16486</v>
      </c>
      <c r="B7863" s="77" t="s">
        <v>16487</v>
      </c>
      <c r="C7863" s="77" t="s">
        <v>694</v>
      </c>
      <c r="D7863" s="79"/>
      <c r="F7863" s="77" t="s">
        <v>694</v>
      </c>
      <c r="G7863" s="77" t="s">
        <v>16486</v>
      </c>
      <c r="I7863"/>
      <c r="L7863" s="83"/>
    </row>
    <row r="7864" spans="1:12" x14ac:dyDescent="0.3">
      <c r="A7864" s="77" t="s">
        <v>16488</v>
      </c>
      <c r="B7864" s="77" t="s">
        <v>16489</v>
      </c>
      <c r="C7864" s="77" t="s">
        <v>674</v>
      </c>
      <c r="D7864" s="79"/>
      <c r="F7864" s="77" t="s">
        <v>674</v>
      </c>
      <c r="G7864" s="77" t="s">
        <v>16488</v>
      </c>
      <c r="I7864"/>
      <c r="L7864" s="83"/>
    </row>
    <row r="7865" spans="1:12" x14ac:dyDescent="0.3">
      <c r="A7865" s="77" t="s">
        <v>16490</v>
      </c>
      <c r="B7865" s="77" t="s">
        <v>16491</v>
      </c>
      <c r="C7865" s="77" t="s">
        <v>892</v>
      </c>
      <c r="D7865" s="79"/>
      <c r="F7865" s="77" t="s">
        <v>892</v>
      </c>
      <c r="G7865" s="77" t="s">
        <v>16490</v>
      </c>
      <c r="I7865"/>
      <c r="L7865" s="83"/>
    </row>
    <row r="7866" spans="1:12" x14ac:dyDescent="0.3">
      <c r="A7866" s="77" t="s">
        <v>16492</v>
      </c>
      <c r="B7866" s="77" t="s">
        <v>16493</v>
      </c>
      <c r="C7866" s="77" t="s">
        <v>953</v>
      </c>
      <c r="D7866" s="79"/>
      <c r="F7866" s="77" t="s">
        <v>953</v>
      </c>
      <c r="G7866" s="77" t="s">
        <v>16492</v>
      </c>
      <c r="I7866"/>
      <c r="L7866" s="83"/>
    </row>
    <row r="7867" spans="1:12" x14ac:dyDescent="0.3">
      <c r="A7867" s="77" t="s">
        <v>16494</v>
      </c>
      <c r="B7867" s="77" t="s">
        <v>16495</v>
      </c>
      <c r="C7867" s="77" t="s">
        <v>707</v>
      </c>
      <c r="D7867" s="79"/>
      <c r="F7867" s="77" t="s">
        <v>707</v>
      </c>
      <c r="G7867" s="77" t="s">
        <v>16494</v>
      </c>
      <c r="I7867"/>
      <c r="L7867" s="83"/>
    </row>
    <row r="7868" spans="1:12" x14ac:dyDescent="0.3">
      <c r="A7868" s="77" t="s">
        <v>16496</v>
      </c>
      <c r="B7868" s="77" t="s">
        <v>16497</v>
      </c>
      <c r="C7868" s="77" t="s">
        <v>694</v>
      </c>
      <c r="D7868" s="79"/>
      <c r="F7868" s="77" t="s">
        <v>694</v>
      </c>
      <c r="G7868" s="77" t="s">
        <v>16496</v>
      </c>
      <c r="I7868"/>
      <c r="L7868" s="83"/>
    </row>
    <row r="7869" spans="1:12" x14ac:dyDescent="0.3">
      <c r="A7869" s="77" t="s">
        <v>16498</v>
      </c>
      <c r="B7869" s="77" t="s">
        <v>16499</v>
      </c>
      <c r="C7869" s="77" t="s">
        <v>666</v>
      </c>
      <c r="D7869" s="79"/>
      <c r="F7869" s="77" t="s">
        <v>666</v>
      </c>
      <c r="G7869" s="77" t="s">
        <v>16498</v>
      </c>
      <c r="I7869"/>
      <c r="L7869" s="83"/>
    </row>
    <row r="7870" spans="1:12" x14ac:dyDescent="0.3">
      <c r="A7870" s="77" t="s">
        <v>16500</v>
      </c>
      <c r="B7870" s="77" t="s">
        <v>16501</v>
      </c>
      <c r="C7870" s="77" t="s">
        <v>782</v>
      </c>
      <c r="D7870" s="79"/>
      <c r="F7870" s="77" t="s">
        <v>782</v>
      </c>
      <c r="G7870" s="77" t="s">
        <v>16500</v>
      </c>
      <c r="I7870"/>
      <c r="L7870" s="83"/>
    </row>
    <row r="7871" spans="1:12" x14ac:dyDescent="0.3">
      <c r="A7871" s="77" t="s">
        <v>16502</v>
      </c>
      <c r="B7871" s="77" t="s">
        <v>16503</v>
      </c>
      <c r="C7871" s="77" t="s">
        <v>711</v>
      </c>
      <c r="D7871" s="79"/>
      <c r="F7871" s="77" t="s">
        <v>711</v>
      </c>
      <c r="G7871" s="77" t="s">
        <v>16502</v>
      </c>
      <c r="I7871"/>
      <c r="L7871" s="83"/>
    </row>
    <row r="7872" spans="1:12" x14ac:dyDescent="0.3">
      <c r="A7872" s="77" t="s">
        <v>16504</v>
      </c>
      <c r="B7872" s="77" t="s">
        <v>16505</v>
      </c>
      <c r="C7872" s="77" t="s">
        <v>776</v>
      </c>
      <c r="D7872" s="79"/>
      <c r="F7872" s="77" t="s">
        <v>776</v>
      </c>
      <c r="G7872" s="77" t="s">
        <v>16504</v>
      </c>
      <c r="I7872"/>
      <c r="L7872" s="83"/>
    </row>
    <row r="7873" spans="1:12" x14ac:dyDescent="0.3">
      <c r="A7873" s="77" t="s">
        <v>16506</v>
      </c>
      <c r="B7873" s="77" t="s">
        <v>16507</v>
      </c>
      <c r="C7873" s="77" t="s">
        <v>674</v>
      </c>
      <c r="D7873" s="79"/>
      <c r="F7873" s="77" t="s">
        <v>674</v>
      </c>
      <c r="G7873" s="77" t="s">
        <v>16506</v>
      </c>
      <c r="I7873"/>
      <c r="L7873" s="83"/>
    </row>
    <row r="7874" spans="1:12" x14ac:dyDescent="0.3">
      <c r="A7874" s="77" t="s">
        <v>16508</v>
      </c>
      <c r="B7874" s="77" t="s">
        <v>16509</v>
      </c>
      <c r="C7874" s="77" t="s">
        <v>893</v>
      </c>
      <c r="D7874" s="79"/>
      <c r="F7874" s="77" t="s">
        <v>893</v>
      </c>
      <c r="G7874" s="77" t="s">
        <v>16508</v>
      </c>
      <c r="I7874"/>
      <c r="L7874" s="83"/>
    </row>
    <row r="7875" spans="1:12" x14ac:dyDescent="0.3">
      <c r="A7875" s="77" t="s">
        <v>16510</v>
      </c>
      <c r="B7875" s="77" t="s">
        <v>16511</v>
      </c>
      <c r="C7875" s="77" t="s">
        <v>840</v>
      </c>
      <c r="D7875" s="79"/>
      <c r="F7875" s="77" t="s">
        <v>840</v>
      </c>
      <c r="G7875" s="77" t="s">
        <v>16510</v>
      </c>
      <c r="I7875"/>
      <c r="L7875" s="83"/>
    </row>
    <row r="7876" spans="1:12" x14ac:dyDescent="0.3">
      <c r="A7876" s="77" t="s">
        <v>16512</v>
      </c>
      <c r="B7876" s="77" t="s">
        <v>16513</v>
      </c>
      <c r="C7876" s="77" t="s">
        <v>893</v>
      </c>
      <c r="D7876" s="79"/>
      <c r="F7876" s="77" t="s">
        <v>893</v>
      </c>
      <c r="G7876" s="77" t="s">
        <v>16512</v>
      </c>
      <c r="I7876"/>
      <c r="L7876" s="83"/>
    </row>
    <row r="7877" spans="1:12" x14ac:dyDescent="0.3">
      <c r="A7877" s="77" t="s">
        <v>16514</v>
      </c>
      <c r="B7877" s="77" t="s">
        <v>16515</v>
      </c>
      <c r="C7877" s="77" t="s">
        <v>908</v>
      </c>
      <c r="D7877" s="79"/>
      <c r="F7877" s="77" t="s">
        <v>908</v>
      </c>
      <c r="G7877" s="77" t="s">
        <v>16514</v>
      </c>
      <c r="I7877"/>
      <c r="L7877" s="83"/>
    </row>
    <row r="7878" spans="1:12" x14ac:dyDescent="0.3">
      <c r="A7878" s="77" t="s">
        <v>16516</v>
      </c>
      <c r="B7878" s="77" t="s">
        <v>16517</v>
      </c>
      <c r="C7878" s="77" t="s">
        <v>836</v>
      </c>
      <c r="D7878" s="79"/>
      <c r="F7878" s="77" t="s">
        <v>836</v>
      </c>
      <c r="G7878" s="77" t="s">
        <v>16516</v>
      </c>
      <c r="I7878"/>
      <c r="L7878" s="83"/>
    </row>
    <row r="7879" spans="1:12" x14ac:dyDescent="0.3">
      <c r="A7879" s="77" t="s">
        <v>16518</v>
      </c>
      <c r="B7879" s="77" t="s">
        <v>16519</v>
      </c>
      <c r="C7879" s="77" t="s">
        <v>733</v>
      </c>
      <c r="D7879" s="79"/>
      <c r="F7879" s="77" t="s">
        <v>733</v>
      </c>
      <c r="G7879" s="77" t="s">
        <v>16518</v>
      </c>
      <c r="I7879"/>
      <c r="L7879" s="83"/>
    </row>
    <row r="7880" spans="1:12" x14ac:dyDescent="0.3">
      <c r="A7880" s="77" t="s">
        <v>16520</v>
      </c>
      <c r="B7880" s="77" t="s">
        <v>16521</v>
      </c>
      <c r="C7880" s="77" t="s">
        <v>800</v>
      </c>
      <c r="D7880" s="79"/>
      <c r="F7880" s="77" t="s">
        <v>800</v>
      </c>
      <c r="G7880" s="77" t="s">
        <v>16520</v>
      </c>
      <c r="I7880"/>
      <c r="L7880" s="83"/>
    </row>
    <row r="7881" spans="1:12" x14ac:dyDescent="0.3">
      <c r="A7881" s="77" t="s">
        <v>16522</v>
      </c>
      <c r="B7881" s="77" t="s">
        <v>16523</v>
      </c>
      <c r="C7881" s="77" t="s">
        <v>868</v>
      </c>
      <c r="D7881" s="79"/>
      <c r="F7881" s="77" t="s">
        <v>868</v>
      </c>
      <c r="G7881" s="77" t="s">
        <v>16522</v>
      </c>
      <c r="I7881"/>
      <c r="L7881" s="83"/>
    </row>
    <row r="7882" spans="1:12" x14ac:dyDescent="0.3">
      <c r="A7882" s="77" t="s">
        <v>16524</v>
      </c>
      <c r="B7882" s="77" t="s">
        <v>16525</v>
      </c>
      <c r="C7882" s="77" t="s">
        <v>683</v>
      </c>
      <c r="D7882" s="79"/>
      <c r="F7882" s="77" t="s">
        <v>683</v>
      </c>
      <c r="G7882" s="77" t="s">
        <v>16524</v>
      </c>
      <c r="I7882"/>
      <c r="L7882" s="83"/>
    </row>
    <row r="7883" spans="1:12" x14ac:dyDescent="0.3">
      <c r="A7883" s="77" t="s">
        <v>16526</v>
      </c>
      <c r="B7883" s="77" t="s">
        <v>16527</v>
      </c>
      <c r="C7883" s="77" t="s">
        <v>714</v>
      </c>
      <c r="D7883" s="79"/>
      <c r="F7883" s="77" t="s">
        <v>714</v>
      </c>
      <c r="G7883" s="77" t="s">
        <v>16526</v>
      </c>
      <c r="I7883"/>
      <c r="L7883" s="83"/>
    </row>
    <row r="7884" spans="1:12" x14ac:dyDescent="0.3">
      <c r="A7884" s="77" t="s">
        <v>16528</v>
      </c>
      <c r="B7884" s="77" t="s">
        <v>16529</v>
      </c>
      <c r="C7884" s="77" t="s">
        <v>868</v>
      </c>
      <c r="D7884" s="79"/>
      <c r="F7884" s="77" t="s">
        <v>868</v>
      </c>
      <c r="G7884" s="77" t="s">
        <v>16528</v>
      </c>
      <c r="I7884"/>
      <c r="L7884" s="83"/>
    </row>
    <row r="7885" spans="1:12" x14ac:dyDescent="0.3">
      <c r="A7885" s="77" t="s">
        <v>16530</v>
      </c>
      <c r="B7885" s="77" t="s">
        <v>16531</v>
      </c>
      <c r="C7885" s="77" t="s">
        <v>931</v>
      </c>
      <c r="D7885" s="79"/>
      <c r="F7885" s="77" t="s">
        <v>931</v>
      </c>
      <c r="G7885" s="77" t="s">
        <v>16530</v>
      </c>
      <c r="I7885"/>
      <c r="L7885" s="83"/>
    </row>
    <row r="7886" spans="1:12" x14ac:dyDescent="0.3">
      <c r="A7886" s="77" t="s">
        <v>16532</v>
      </c>
      <c r="B7886" s="77" t="s">
        <v>16533</v>
      </c>
      <c r="C7886" s="77" t="s">
        <v>674</v>
      </c>
      <c r="D7886" s="79"/>
      <c r="F7886" s="77" t="s">
        <v>674</v>
      </c>
      <c r="G7886" s="77" t="s">
        <v>16532</v>
      </c>
      <c r="I7886"/>
      <c r="L7886" s="83"/>
    </row>
    <row r="7887" spans="1:12" x14ac:dyDescent="0.3">
      <c r="A7887" s="77" t="s">
        <v>16534</v>
      </c>
      <c r="B7887" s="77" t="s">
        <v>16535</v>
      </c>
      <c r="C7887" s="77" t="s">
        <v>892</v>
      </c>
      <c r="D7887" s="79"/>
      <c r="F7887" s="77" t="s">
        <v>892</v>
      </c>
      <c r="G7887" s="77" t="s">
        <v>16534</v>
      </c>
      <c r="I7887"/>
      <c r="L7887" s="83"/>
    </row>
    <row r="7888" spans="1:12" x14ac:dyDescent="0.3">
      <c r="A7888" s="77" t="s">
        <v>16536</v>
      </c>
      <c r="B7888" s="77" t="s">
        <v>16537</v>
      </c>
      <c r="C7888" s="77" t="s">
        <v>892</v>
      </c>
      <c r="D7888" s="79"/>
      <c r="F7888" s="77" t="s">
        <v>892</v>
      </c>
      <c r="G7888" s="77" t="s">
        <v>16536</v>
      </c>
      <c r="I7888"/>
      <c r="L7888" s="83"/>
    </row>
    <row r="7889" spans="1:12" x14ac:dyDescent="0.3">
      <c r="A7889" s="77" t="s">
        <v>16538</v>
      </c>
      <c r="B7889" s="77" t="s">
        <v>16539</v>
      </c>
      <c r="C7889" s="77" t="s">
        <v>809</v>
      </c>
      <c r="D7889" s="79"/>
      <c r="F7889" s="77" t="s">
        <v>809</v>
      </c>
      <c r="G7889" s="77" t="s">
        <v>16538</v>
      </c>
      <c r="I7889"/>
      <c r="L7889" s="83"/>
    </row>
    <row r="7890" spans="1:12" x14ac:dyDescent="0.3">
      <c r="A7890" s="77" t="s">
        <v>16540</v>
      </c>
      <c r="B7890" s="77" t="s">
        <v>16541</v>
      </c>
      <c r="C7890" s="77" t="s">
        <v>963</v>
      </c>
      <c r="D7890" s="79"/>
      <c r="F7890" s="77" t="s">
        <v>963</v>
      </c>
      <c r="G7890" s="77" t="s">
        <v>16540</v>
      </c>
      <c r="I7890"/>
      <c r="L7890" s="83"/>
    </row>
    <row r="7891" spans="1:12" x14ac:dyDescent="0.3">
      <c r="A7891" s="77" t="s">
        <v>16542</v>
      </c>
      <c r="B7891" s="77" t="s">
        <v>16543</v>
      </c>
      <c r="C7891" s="77" t="s">
        <v>674</v>
      </c>
      <c r="D7891" s="79"/>
      <c r="F7891" s="77" t="s">
        <v>674</v>
      </c>
      <c r="G7891" s="77" t="s">
        <v>16542</v>
      </c>
      <c r="I7891"/>
      <c r="L7891" s="83"/>
    </row>
    <row r="7892" spans="1:12" x14ac:dyDescent="0.3">
      <c r="A7892" s="77" t="s">
        <v>16544</v>
      </c>
      <c r="B7892" s="77" t="s">
        <v>16545</v>
      </c>
      <c r="C7892" s="77" t="s">
        <v>702</v>
      </c>
      <c r="D7892" s="79"/>
      <c r="F7892" s="77" t="s">
        <v>702</v>
      </c>
      <c r="G7892" s="77" t="s">
        <v>16544</v>
      </c>
      <c r="I7892"/>
      <c r="L7892" s="83"/>
    </row>
    <row r="7893" spans="1:12" x14ac:dyDescent="0.3">
      <c r="A7893" s="77" t="s">
        <v>16546</v>
      </c>
      <c r="B7893" s="77" t="s">
        <v>16547</v>
      </c>
      <c r="C7893" s="77" t="s">
        <v>699</v>
      </c>
      <c r="D7893" s="79"/>
      <c r="F7893" s="77" t="s">
        <v>699</v>
      </c>
      <c r="G7893" s="77" t="s">
        <v>16546</v>
      </c>
      <c r="I7893"/>
      <c r="L7893" s="83"/>
    </row>
    <row r="7894" spans="1:12" x14ac:dyDescent="0.3">
      <c r="A7894" s="77" t="s">
        <v>16548</v>
      </c>
      <c r="B7894" s="77" t="s">
        <v>16549</v>
      </c>
      <c r="C7894" s="77" t="s">
        <v>804</v>
      </c>
      <c r="D7894" s="79"/>
      <c r="F7894" s="77" t="s">
        <v>804</v>
      </c>
      <c r="G7894" s="77" t="s">
        <v>16548</v>
      </c>
      <c r="I7894"/>
      <c r="L7894" s="83"/>
    </row>
    <row r="7895" spans="1:12" x14ac:dyDescent="0.3">
      <c r="A7895" s="77" t="s">
        <v>16550</v>
      </c>
      <c r="B7895" s="77" t="s">
        <v>16551</v>
      </c>
      <c r="C7895" s="77" t="s">
        <v>863</v>
      </c>
      <c r="D7895" s="79"/>
      <c r="F7895" s="77" t="s">
        <v>863</v>
      </c>
      <c r="G7895" s="77" t="s">
        <v>16550</v>
      </c>
      <c r="I7895"/>
      <c r="L7895" s="83"/>
    </row>
    <row r="7896" spans="1:12" x14ac:dyDescent="0.3">
      <c r="A7896" s="77" t="s">
        <v>16552</v>
      </c>
      <c r="B7896" s="77" t="s">
        <v>16553</v>
      </c>
      <c r="C7896" s="77" t="s">
        <v>817</v>
      </c>
      <c r="D7896" s="79"/>
      <c r="F7896" s="77" t="s">
        <v>817</v>
      </c>
      <c r="G7896" s="77" t="s">
        <v>16552</v>
      </c>
      <c r="I7896"/>
      <c r="L7896" s="83"/>
    </row>
    <row r="7897" spans="1:12" x14ac:dyDescent="0.3">
      <c r="A7897" s="77" t="s">
        <v>16554</v>
      </c>
      <c r="B7897" s="77" t="s">
        <v>16555</v>
      </c>
      <c r="C7897" s="77" t="s">
        <v>925</v>
      </c>
      <c r="D7897" s="79"/>
      <c r="F7897" s="77" t="s">
        <v>925</v>
      </c>
      <c r="G7897" s="77" t="s">
        <v>16554</v>
      </c>
      <c r="I7897"/>
      <c r="L7897" s="83"/>
    </row>
    <row r="7898" spans="1:12" x14ac:dyDescent="0.3">
      <c r="A7898" s="77" t="s">
        <v>16556</v>
      </c>
      <c r="B7898" s="77" t="s">
        <v>16557</v>
      </c>
      <c r="C7898" s="77" t="s">
        <v>733</v>
      </c>
      <c r="D7898" s="79"/>
      <c r="F7898" s="77" t="s">
        <v>733</v>
      </c>
      <c r="G7898" s="77" t="s">
        <v>16556</v>
      </c>
      <c r="I7898"/>
      <c r="L7898" s="83"/>
    </row>
    <row r="7899" spans="1:12" x14ac:dyDescent="0.3">
      <c r="A7899" s="77" t="s">
        <v>16558</v>
      </c>
      <c r="B7899" s="77" t="s">
        <v>16559</v>
      </c>
      <c r="C7899" s="77" t="s">
        <v>694</v>
      </c>
      <c r="D7899" s="79"/>
      <c r="F7899" s="77" t="s">
        <v>694</v>
      </c>
      <c r="G7899" s="77" t="s">
        <v>16558</v>
      </c>
      <c r="I7899"/>
      <c r="L7899" s="83"/>
    </row>
    <row r="7900" spans="1:12" x14ac:dyDescent="0.3">
      <c r="A7900" s="77" t="s">
        <v>16560</v>
      </c>
      <c r="B7900" s="77" t="s">
        <v>16561</v>
      </c>
      <c r="C7900" s="77" t="s">
        <v>850</v>
      </c>
      <c r="D7900" s="79"/>
      <c r="F7900" s="77" t="s">
        <v>850</v>
      </c>
      <c r="G7900" s="77" t="s">
        <v>16560</v>
      </c>
      <c r="I7900"/>
      <c r="L7900" s="83"/>
    </row>
    <row r="7901" spans="1:12" x14ac:dyDescent="0.3">
      <c r="A7901" s="77" t="s">
        <v>16562</v>
      </c>
      <c r="B7901" s="77" t="s">
        <v>16563</v>
      </c>
      <c r="C7901" s="77" t="s">
        <v>761</v>
      </c>
      <c r="D7901" s="79"/>
      <c r="F7901" s="77" t="s">
        <v>761</v>
      </c>
      <c r="G7901" s="77" t="s">
        <v>16562</v>
      </c>
      <c r="I7901"/>
      <c r="L7901" s="83"/>
    </row>
    <row r="7902" spans="1:12" x14ac:dyDescent="0.3">
      <c r="A7902" s="77" t="s">
        <v>16564</v>
      </c>
      <c r="B7902" s="77" t="s">
        <v>16565</v>
      </c>
      <c r="C7902" s="77" t="s">
        <v>674</v>
      </c>
      <c r="D7902" s="79"/>
      <c r="F7902" s="77" t="s">
        <v>674</v>
      </c>
      <c r="G7902" s="77" t="s">
        <v>16564</v>
      </c>
      <c r="I7902"/>
      <c r="L7902" s="83"/>
    </row>
    <row r="7903" spans="1:12" x14ac:dyDescent="0.3">
      <c r="A7903" s="77" t="s">
        <v>16566</v>
      </c>
      <c r="B7903" s="77" t="s">
        <v>16567</v>
      </c>
      <c r="C7903" s="77" t="s">
        <v>919</v>
      </c>
      <c r="D7903" s="79"/>
      <c r="F7903" s="77" t="s">
        <v>919</v>
      </c>
      <c r="G7903" s="77" t="s">
        <v>16566</v>
      </c>
      <c r="I7903"/>
      <c r="L7903" s="83"/>
    </row>
    <row r="7904" spans="1:12" x14ac:dyDescent="0.3">
      <c r="A7904" s="77" t="s">
        <v>16568</v>
      </c>
      <c r="B7904" s="77" t="s">
        <v>16569</v>
      </c>
      <c r="C7904" s="77" t="s">
        <v>960</v>
      </c>
      <c r="D7904" s="79"/>
      <c r="F7904" s="77" t="s">
        <v>960</v>
      </c>
      <c r="G7904" s="77" t="s">
        <v>16568</v>
      </c>
      <c r="I7904"/>
      <c r="L7904" s="83"/>
    </row>
    <row r="7905" spans="1:12" x14ac:dyDescent="0.3">
      <c r="A7905" s="77" t="s">
        <v>16570</v>
      </c>
      <c r="B7905" s="77" t="s">
        <v>16571</v>
      </c>
      <c r="C7905" s="77" t="s">
        <v>707</v>
      </c>
      <c r="D7905" s="79"/>
      <c r="F7905" s="77" t="s">
        <v>707</v>
      </c>
      <c r="G7905" s="77" t="s">
        <v>16570</v>
      </c>
      <c r="I7905"/>
      <c r="L7905" s="83"/>
    </row>
    <row r="7906" spans="1:12" x14ac:dyDescent="0.3">
      <c r="A7906" s="77" t="s">
        <v>16572</v>
      </c>
      <c r="B7906" s="77" t="s">
        <v>16573</v>
      </c>
      <c r="C7906" s="77" t="s">
        <v>707</v>
      </c>
      <c r="D7906" s="79"/>
      <c r="F7906" s="77" t="s">
        <v>707</v>
      </c>
      <c r="G7906" s="77" t="s">
        <v>16572</v>
      </c>
      <c r="I7906"/>
      <c r="L7906" s="83"/>
    </row>
    <row r="7907" spans="1:12" x14ac:dyDescent="0.3">
      <c r="A7907" s="77" t="s">
        <v>16574</v>
      </c>
      <c r="B7907" s="77" t="s">
        <v>16575</v>
      </c>
      <c r="C7907" s="77" t="s">
        <v>707</v>
      </c>
      <c r="D7907" s="79"/>
      <c r="F7907" s="77" t="s">
        <v>707</v>
      </c>
      <c r="G7907" s="77" t="s">
        <v>16574</v>
      </c>
      <c r="I7907"/>
      <c r="L7907" s="83"/>
    </row>
    <row r="7908" spans="1:12" x14ac:dyDescent="0.3">
      <c r="A7908" s="77" t="s">
        <v>16576</v>
      </c>
      <c r="B7908" s="77" t="s">
        <v>16577</v>
      </c>
      <c r="C7908" s="77" t="s">
        <v>674</v>
      </c>
      <c r="D7908" s="79"/>
      <c r="F7908" s="77" t="s">
        <v>674</v>
      </c>
      <c r="G7908" s="77" t="s">
        <v>16576</v>
      </c>
      <c r="I7908"/>
      <c r="L7908" s="83"/>
    </row>
    <row r="7909" spans="1:12" x14ac:dyDescent="0.3">
      <c r="A7909" s="77" t="s">
        <v>16578</v>
      </c>
      <c r="B7909" s="77" t="s">
        <v>16579</v>
      </c>
      <c r="C7909" s="77" t="s">
        <v>674</v>
      </c>
      <c r="D7909" s="79"/>
      <c r="F7909" s="77" t="s">
        <v>674</v>
      </c>
      <c r="G7909" s="77" t="s">
        <v>16578</v>
      </c>
      <c r="I7909"/>
      <c r="L7909" s="83"/>
    </row>
    <row r="7910" spans="1:12" x14ac:dyDescent="0.3">
      <c r="A7910" s="77" t="s">
        <v>16580</v>
      </c>
      <c r="B7910" s="77" t="s">
        <v>16581</v>
      </c>
      <c r="C7910" s="77" t="s">
        <v>714</v>
      </c>
      <c r="D7910" s="79"/>
      <c r="F7910" s="77" t="s">
        <v>714</v>
      </c>
      <c r="G7910" s="77" t="s">
        <v>16580</v>
      </c>
      <c r="I7910"/>
      <c r="L7910" s="83"/>
    </row>
    <row r="7911" spans="1:12" x14ac:dyDescent="0.3">
      <c r="A7911" s="77" t="s">
        <v>16582</v>
      </c>
      <c r="B7911" s="77" t="s">
        <v>16583</v>
      </c>
      <c r="C7911" s="77" t="s">
        <v>722</v>
      </c>
      <c r="D7911" s="79"/>
      <c r="F7911" s="77" t="s">
        <v>722</v>
      </c>
      <c r="G7911" s="77" t="s">
        <v>16582</v>
      </c>
      <c r="I7911"/>
      <c r="L7911" s="83"/>
    </row>
    <row r="7912" spans="1:12" x14ac:dyDescent="0.3">
      <c r="A7912" s="77" t="s">
        <v>16584</v>
      </c>
      <c r="B7912" s="77" t="s">
        <v>16585</v>
      </c>
      <c r="C7912" s="77" t="s">
        <v>820</v>
      </c>
      <c r="D7912" s="79"/>
      <c r="F7912" s="77" t="s">
        <v>820</v>
      </c>
      <c r="G7912" s="77" t="s">
        <v>16584</v>
      </c>
      <c r="I7912"/>
      <c r="L7912" s="83"/>
    </row>
    <row r="7913" spans="1:12" x14ac:dyDescent="0.3">
      <c r="A7913" s="77" t="s">
        <v>16586</v>
      </c>
      <c r="B7913" s="77" t="s">
        <v>16587</v>
      </c>
      <c r="C7913" s="77" t="s">
        <v>773</v>
      </c>
      <c r="D7913" s="79"/>
      <c r="F7913" s="77" t="s">
        <v>773</v>
      </c>
      <c r="G7913" s="77" t="s">
        <v>16586</v>
      </c>
      <c r="I7913"/>
      <c r="L7913" s="83"/>
    </row>
    <row r="7914" spans="1:12" x14ac:dyDescent="0.3">
      <c r="A7914" s="77" t="s">
        <v>16588</v>
      </c>
      <c r="B7914" s="77" t="s">
        <v>16589</v>
      </c>
      <c r="C7914" s="77" t="s">
        <v>892</v>
      </c>
      <c r="D7914" s="79"/>
      <c r="F7914" s="77" t="s">
        <v>892</v>
      </c>
      <c r="G7914" s="77" t="s">
        <v>16588</v>
      </c>
      <c r="I7914"/>
      <c r="L7914" s="83"/>
    </row>
    <row r="7915" spans="1:12" x14ac:dyDescent="0.3">
      <c r="A7915" s="77" t="s">
        <v>16590</v>
      </c>
      <c r="B7915" s="77" t="s">
        <v>16591</v>
      </c>
      <c r="C7915" s="77" t="s">
        <v>694</v>
      </c>
      <c r="D7915" s="79"/>
      <c r="F7915" s="77" t="s">
        <v>694</v>
      </c>
      <c r="G7915" s="77" t="s">
        <v>16590</v>
      </c>
      <c r="I7915"/>
      <c r="L7915" s="83"/>
    </row>
    <row r="7916" spans="1:12" x14ac:dyDescent="0.3">
      <c r="A7916" s="77" t="s">
        <v>16592</v>
      </c>
      <c r="B7916" s="77" t="s">
        <v>16593</v>
      </c>
      <c r="C7916" s="77" t="s">
        <v>940</v>
      </c>
      <c r="D7916" s="79"/>
      <c r="F7916" s="77" t="s">
        <v>940</v>
      </c>
      <c r="G7916" s="77" t="s">
        <v>16592</v>
      </c>
      <c r="I7916"/>
      <c r="L7916" s="83"/>
    </row>
    <row r="7917" spans="1:12" x14ac:dyDescent="0.3">
      <c r="A7917" s="77" t="s">
        <v>16594</v>
      </c>
      <c r="B7917" s="77" t="s">
        <v>16595</v>
      </c>
      <c r="C7917" s="77" t="s">
        <v>714</v>
      </c>
      <c r="D7917" s="79"/>
      <c r="F7917" s="77" t="s">
        <v>714</v>
      </c>
      <c r="G7917" s="77" t="s">
        <v>16594</v>
      </c>
      <c r="I7917"/>
      <c r="L7917" s="83"/>
    </row>
    <row r="7918" spans="1:12" x14ac:dyDescent="0.3">
      <c r="A7918" s="77" t="s">
        <v>16596</v>
      </c>
      <c r="B7918" s="77" t="s">
        <v>16597</v>
      </c>
      <c r="C7918" s="77" t="s">
        <v>849</v>
      </c>
      <c r="D7918" s="79"/>
      <c r="F7918" s="77" t="s">
        <v>849</v>
      </c>
      <c r="G7918" s="77" t="s">
        <v>16596</v>
      </c>
      <c r="I7918"/>
      <c r="L7918" s="83"/>
    </row>
    <row r="7919" spans="1:12" x14ac:dyDescent="0.3">
      <c r="A7919" s="77" t="s">
        <v>16598</v>
      </c>
      <c r="B7919" s="77" t="s">
        <v>16599</v>
      </c>
      <c r="C7919" s="77" t="s">
        <v>694</v>
      </c>
      <c r="D7919" s="79"/>
      <c r="F7919" s="77" t="s">
        <v>694</v>
      </c>
      <c r="G7919" s="77" t="s">
        <v>16598</v>
      </c>
      <c r="I7919"/>
      <c r="L7919" s="83"/>
    </row>
    <row r="7920" spans="1:12" x14ac:dyDescent="0.3">
      <c r="A7920" s="77" t="s">
        <v>16600</v>
      </c>
      <c r="B7920" s="77" t="s">
        <v>16601</v>
      </c>
      <c r="C7920" s="77" t="s">
        <v>922</v>
      </c>
      <c r="D7920" s="79"/>
      <c r="F7920" s="77" t="s">
        <v>922</v>
      </c>
      <c r="G7920" s="77" t="s">
        <v>16600</v>
      </c>
      <c r="I7920"/>
      <c r="L7920" s="83"/>
    </row>
    <row r="7921" spans="1:12" x14ac:dyDescent="0.3">
      <c r="A7921" s="77" t="s">
        <v>16602</v>
      </c>
      <c r="B7921" s="77" t="s">
        <v>16603</v>
      </c>
      <c r="C7921" s="77" t="s">
        <v>783</v>
      </c>
      <c r="D7921" s="79"/>
      <c r="F7921" s="77" t="s">
        <v>783</v>
      </c>
      <c r="G7921" s="77" t="s">
        <v>16602</v>
      </c>
      <c r="I7921"/>
      <c r="L7921" s="83"/>
    </row>
    <row r="7922" spans="1:12" x14ac:dyDescent="0.3">
      <c r="A7922" s="77" t="s">
        <v>16604</v>
      </c>
      <c r="B7922" s="77" t="s">
        <v>16605</v>
      </c>
      <c r="C7922" s="77" t="s">
        <v>782</v>
      </c>
      <c r="D7922" s="79"/>
      <c r="F7922" s="77" t="s">
        <v>782</v>
      </c>
      <c r="G7922" s="77" t="s">
        <v>16604</v>
      </c>
      <c r="I7922"/>
      <c r="L7922" s="83"/>
    </row>
    <row r="7923" spans="1:12" x14ac:dyDescent="0.3">
      <c r="A7923" s="77" t="s">
        <v>16606</v>
      </c>
      <c r="B7923" s="77" t="s">
        <v>16607</v>
      </c>
      <c r="C7923" s="77" t="s">
        <v>729</v>
      </c>
      <c r="D7923" s="79"/>
      <c r="F7923" s="77" t="s">
        <v>729</v>
      </c>
      <c r="G7923" s="77" t="s">
        <v>16606</v>
      </c>
      <c r="I7923"/>
      <c r="L7923" s="83"/>
    </row>
    <row r="7924" spans="1:12" x14ac:dyDescent="0.3">
      <c r="A7924" s="77" t="s">
        <v>16608</v>
      </c>
      <c r="B7924" s="77" t="s">
        <v>16609</v>
      </c>
      <c r="C7924" s="77" t="s">
        <v>729</v>
      </c>
      <c r="D7924" s="79"/>
      <c r="F7924" s="77" t="s">
        <v>729</v>
      </c>
      <c r="G7924" s="77" t="s">
        <v>16608</v>
      </c>
      <c r="I7924"/>
      <c r="L7924" s="83"/>
    </row>
    <row r="7925" spans="1:12" x14ac:dyDescent="0.3">
      <c r="A7925" s="77" t="s">
        <v>16610</v>
      </c>
      <c r="B7925" s="77" t="s">
        <v>16611</v>
      </c>
      <c r="C7925" s="77" t="s">
        <v>868</v>
      </c>
      <c r="D7925" s="79"/>
      <c r="F7925" s="77" t="s">
        <v>868</v>
      </c>
      <c r="G7925" s="77" t="s">
        <v>16610</v>
      </c>
      <c r="I7925"/>
      <c r="L7925" s="83"/>
    </row>
    <row r="7926" spans="1:12" x14ac:dyDescent="0.3">
      <c r="A7926" s="77" t="s">
        <v>16612</v>
      </c>
      <c r="B7926" s="77" t="s">
        <v>16613</v>
      </c>
      <c r="C7926" s="77" t="s">
        <v>757</v>
      </c>
      <c r="D7926" s="79"/>
      <c r="F7926" s="77" t="s">
        <v>757</v>
      </c>
      <c r="G7926" s="77" t="s">
        <v>16612</v>
      </c>
      <c r="I7926"/>
      <c r="L7926" s="83"/>
    </row>
    <row r="7927" spans="1:12" x14ac:dyDescent="0.3">
      <c r="A7927" s="77" t="s">
        <v>16614</v>
      </c>
      <c r="B7927" s="77" t="s">
        <v>16615</v>
      </c>
      <c r="C7927" s="77" t="s">
        <v>836</v>
      </c>
      <c r="D7927" s="79"/>
      <c r="F7927" s="77" t="s">
        <v>836</v>
      </c>
      <c r="G7927" s="77" t="s">
        <v>16614</v>
      </c>
      <c r="I7927"/>
      <c r="L7927" s="83"/>
    </row>
    <row r="7928" spans="1:12" x14ac:dyDescent="0.3">
      <c r="A7928" s="77" t="s">
        <v>16616</v>
      </c>
      <c r="B7928" s="77" t="s">
        <v>16617</v>
      </c>
      <c r="C7928" s="77" t="s">
        <v>836</v>
      </c>
      <c r="D7928" s="79"/>
      <c r="F7928" s="77" t="s">
        <v>836</v>
      </c>
      <c r="G7928" s="77" t="s">
        <v>16616</v>
      </c>
      <c r="I7928"/>
      <c r="L7928" s="83"/>
    </row>
    <row r="7929" spans="1:12" x14ac:dyDescent="0.3">
      <c r="A7929" s="77" t="s">
        <v>16618</v>
      </c>
      <c r="B7929" s="77" t="s">
        <v>16619</v>
      </c>
      <c r="C7929" s="77" t="s">
        <v>679</v>
      </c>
      <c r="D7929" s="79"/>
      <c r="F7929" s="77" t="s">
        <v>679</v>
      </c>
      <c r="G7929" s="77" t="s">
        <v>16618</v>
      </c>
      <c r="I7929"/>
      <c r="L7929" s="83"/>
    </row>
    <row r="7930" spans="1:12" x14ac:dyDescent="0.3">
      <c r="A7930" s="77" t="s">
        <v>16620</v>
      </c>
      <c r="B7930" s="77" t="s">
        <v>16621</v>
      </c>
      <c r="C7930" s="77" t="s">
        <v>679</v>
      </c>
      <c r="D7930" s="79"/>
      <c r="F7930" s="77" t="s">
        <v>679</v>
      </c>
      <c r="G7930" s="77" t="s">
        <v>16620</v>
      </c>
      <c r="I7930"/>
      <c r="L7930" s="83"/>
    </row>
    <row r="7931" spans="1:12" x14ac:dyDescent="0.3">
      <c r="A7931" s="77" t="s">
        <v>16622</v>
      </c>
      <c r="B7931" s="77" t="s">
        <v>16623</v>
      </c>
      <c r="C7931" s="77" t="s">
        <v>893</v>
      </c>
      <c r="D7931" s="79"/>
      <c r="F7931" s="77" t="s">
        <v>893</v>
      </c>
      <c r="G7931" s="77" t="s">
        <v>16622</v>
      </c>
      <c r="I7931"/>
      <c r="L7931" s="83"/>
    </row>
    <row r="7932" spans="1:12" x14ac:dyDescent="0.3">
      <c r="A7932" s="77" t="s">
        <v>16624</v>
      </c>
      <c r="B7932" s="77" t="s">
        <v>16625</v>
      </c>
      <c r="C7932" s="77" t="s">
        <v>711</v>
      </c>
      <c r="D7932" s="79"/>
      <c r="F7932" s="77" t="s">
        <v>711</v>
      </c>
      <c r="G7932" s="77" t="s">
        <v>16624</v>
      </c>
      <c r="I7932"/>
      <c r="L7932" s="83"/>
    </row>
    <row r="7933" spans="1:12" x14ac:dyDescent="0.3">
      <c r="A7933" s="77" t="s">
        <v>16626</v>
      </c>
      <c r="B7933" s="77" t="s">
        <v>16627</v>
      </c>
      <c r="C7933" s="77" t="s">
        <v>893</v>
      </c>
      <c r="D7933" s="79"/>
      <c r="F7933" s="77" t="s">
        <v>893</v>
      </c>
      <c r="G7933" s="77" t="s">
        <v>16626</v>
      </c>
      <c r="I7933"/>
      <c r="L7933" s="83"/>
    </row>
    <row r="7934" spans="1:12" x14ac:dyDescent="0.3">
      <c r="A7934" s="77" t="s">
        <v>16628</v>
      </c>
      <c r="B7934" s="77" t="s">
        <v>16629</v>
      </c>
      <c r="C7934" s="77" t="s">
        <v>868</v>
      </c>
      <c r="D7934" s="79"/>
      <c r="F7934" s="77" t="s">
        <v>868</v>
      </c>
      <c r="G7934" s="77" t="s">
        <v>16628</v>
      </c>
      <c r="I7934"/>
      <c r="L7934" s="83"/>
    </row>
    <row r="7935" spans="1:12" x14ac:dyDescent="0.3">
      <c r="A7935" s="77" t="s">
        <v>16630</v>
      </c>
      <c r="B7935" s="77" t="s">
        <v>16631</v>
      </c>
      <c r="C7935" s="77" t="s">
        <v>674</v>
      </c>
      <c r="D7935" s="79"/>
      <c r="F7935" s="77" t="s">
        <v>674</v>
      </c>
      <c r="G7935" s="77" t="s">
        <v>16630</v>
      </c>
      <c r="I7935"/>
      <c r="L7935" s="83"/>
    </row>
    <row r="7936" spans="1:12" x14ac:dyDescent="0.3">
      <c r="A7936" s="77" t="s">
        <v>16632</v>
      </c>
      <c r="B7936" s="77" t="s">
        <v>16633</v>
      </c>
      <c r="C7936" s="77" t="s">
        <v>879</v>
      </c>
      <c r="D7936" s="79"/>
      <c r="F7936" s="77" t="s">
        <v>879</v>
      </c>
      <c r="G7936" s="77" t="s">
        <v>16632</v>
      </c>
      <c r="I7936"/>
      <c r="L7936" s="83"/>
    </row>
    <row r="7937" spans="1:12" x14ac:dyDescent="0.3">
      <c r="A7937" s="77" t="s">
        <v>16634</v>
      </c>
      <c r="B7937" s="77" t="s">
        <v>16635</v>
      </c>
      <c r="C7937" s="77" t="s">
        <v>707</v>
      </c>
      <c r="D7937" s="79"/>
      <c r="F7937" s="77" t="s">
        <v>707</v>
      </c>
      <c r="G7937" s="77" t="s">
        <v>16634</v>
      </c>
      <c r="I7937"/>
      <c r="L7937" s="83"/>
    </row>
    <row r="7938" spans="1:12" x14ac:dyDescent="0.3">
      <c r="A7938" s="77" t="s">
        <v>16636</v>
      </c>
      <c r="B7938" s="77" t="s">
        <v>16637</v>
      </c>
      <c r="C7938" s="77" t="s">
        <v>773</v>
      </c>
      <c r="D7938" s="79"/>
      <c r="F7938" s="77" t="s">
        <v>773</v>
      </c>
      <c r="G7938" s="77" t="s">
        <v>16636</v>
      </c>
      <c r="I7938"/>
      <c r="L7938" s="83"/>
    </row>
    <row r="7939" spans="1:12" x14ac:dyDescent="0.3">
      <c r="A7939" s="77" t="s">
        <v>16638</v>
      </c>
      <c r="B7939" s="77" t="s">
        <v>16639</v>
      </c>
      <c r="C7939" s="77" t="s">
        <v>850</v>
      </c>
      <c r="D7939" s="79"/>
      <c r="F7939" s="77" t="s">
        <v>850</v>
      </c>
      <c r="G7939" s="77" t="s">
        <v>16638</v>
      </c>
      <c r="I7939"/>
      <c r="L7939" s="83"/>
    </row>
    <row r="7940" spans="1:12" x14ac:dyDescent="0.3">
      <c r="A7940" s="77" t="s">
        <v>16640</v>
      </c>
      <c r="B7940" s="77" t="s">
        <v>16641</v>
      </c>
      <c r="C7940" s="77" t="s">
        <v>919</v>
      </c>
      <c r="D7940" s="79"/>
      <c r="F7940" s="77" t="s">
        <v>919</v>
      </c>
      <c r="G7940" s="77" t="s">
        <v>16640</v>
      </c>
      <c r="I7940"/>
      <c r="L7940" s="83"/>
    </row>
    <row r="7941" spans="1:12" x14ac:dyDescent="0.3">
      <c r="A7941" s="77" t="s">
        <v>16642</v>
      </c>
      <c r="B7941" s="77" t="s">
        <v>16643</v>
      </c>
      <c r="C7941" s="77" t="s">
        <v>940</v>
      </c>
      <c r="D7941" s="79"/>
      <c r="F7941" s="77" t="s">
        <v>940</v>
      </c>
      <c r="G7941" s="77" t="s">
        <v>16642</v>
      </c>
      <c r="I7941"/>
      <c r="L7941" s="83"/>
    </row>
    <row r="7942" spans="1:12" x14ac:dyDescent="0.3">
      <c r="A7942" s="77" t="s">
        <v>16644</v>
      </c>
      <c r="B7942" s="77" t="s">
        <v>16645</v>
      </c>
      <c r="C7942" s="77" t="s">
        <v>925</v>
      </c>
      <c r="D7942" s="79"/>
      <c r="F7942" s="77" t="s">
        <v>925</v>
      </c>
      <c r="G7942" s="77" t="s">
        <v>16644</v>
      </c>
      <c r="I7942"/>
      <c r="L7942" s="83"/>
    </row>
    <row r="7943" spans="1:12" x14ac:dyDescent="0.3">
      <c r="A7943" s="77" t="s">
        <v>16646</v>
      </c>
      <c r="B7943" s="77" t="s">
        <v>16647</v>
      </c>
      <c r="C7943" s="77" t="s">
        <v>767</v>
      </c>
      <c r="D7943" s="79"/>
      <c r="F7943" s="77" t="s">
        <v>767</v>
      </c>
      <c r="G7943" s="77" t="s">
        <v>16646</v>
      </c>
      <c r="I7943"/>
      <c r="L7943" s="83"/>
    </row>
    <row r="7944" spans="1:12" x14ac:dyDescent="0.3">
      <c r="A7944" s="77" t="s">
        <v>16648</v>
      </c>
      <c r="B7944" s="77" t="s">
        <v>16649</v>
      </c>
      <c r="C7944" s="77" t="s">
        <v>714</v>
      </c>
      <c r="D7944" s="79"/>
      <c r="F7944" s="77" t="s">
        <v>714</v>
      </c>
      <c r="G7944" s="77" t="s">
        <v>16648</v>
      </c>
      <c r="I7944"/>
      <c r="L7944" s="83"/>
    </row>
    <row r="7945" spans="1:12" x14ac:dyDescent="0.3">
      <c r="A7945" s="77" t="s">
        <v>16650</v>
      </c>
      <c r="B7945" s="77" t="s">
        <v>16651</v>
      </c>
      <c r="C7945" s="77" t="s">
        <v>666</v>
      </c>
      <c r="D7945" s="79"/>
      <c r="F7945" s="77" t="s">
        <v>666</v>
      </c>
      <c r="G7945" s="77" t="s">
        <v>16650</v>
      </c>
      <c r="I7945"/>
      <c r="L7945" s="83"/>
    </row>
    <row r="7946" spans="1:12" x14ac:dyDescent="0.3">
      <c r="A7946" s="77" t="s">
        <v>16652</v>
      </c>
      <c r="B7946" s="77" t="s">
        <v>16653</v>
      </c>
      <c r="C7946" s="77" t="s">
        <v>758</v>
      </c>
      <c r="D7946" s="79"/>
      <c r="F7946" s="77" t="s">
        <v>758</v>
      </c>
      <c r="G7946" s="77" t="s">
        <v>16652</v>
      </c>
      <c r="I7946"/>
      <c r="L7946" s="83"/>
    </row>
    <row r="7947" spans="1:12" x14ac:dyDescent="0.3">
      <c r="A7947" s="77" t="s">
        <v>16654</v>
      </c>
      <c r="B7947" s="77" t="s">
        <v>16655</v>
      </c>
      <c r="C7947" s="77" t="s">
        <v>695</v>
      </c>
      <c r="D7947" s="79"/>
      <c r="F7947" s="77" t="s">
        <v>695</v>
      </c>
      <c r="G7947" s="77" t="s">
        <v>16654</v>
      </c>
      <c r="I7947"/>
      <c r="L7947" s="83"/>
    </row>
    <row r="7948" spans="1:12" x14ac:dyDescent="0.3">
      <c r="A7948" s="77" t="s">
        <v>16656</v>
      </c>
      <c r="B7948" s="77" t="s">
        <v>16657</v>
      </c>
      <c r="C7948" s="77" t="s">
        <v>850</v>
      </c>
      <c r="D7948" s="79"/>
      <c r="F7948" s="77" t="s">
        <v>850</v>
      </c>
      <c r="G7948" s="77" t="s">
        <v>16656</v>
      </c>
      <c r="I7948"/>
      <c r="L7948" s="83"/>
    </row>
    <row r="7949" spans="1:12" x14ac:dyDescent="0.3">
      <c r="A7949" s="77" t="s">
        <v>16658</v>
      </c>
      <c r="B7949" s="77" t="s">
        <v>16659</v>
      </c>
      <c r="C7949" s="77" t="s">
        <v>804</v>
      </c>
      <c r="D7949" s="79"/>
      <c r="F7949" s="77" t="s">
        <v>804</v>
      </c>
      <c r="G7949" s="77" t="s">
        <v>16658</v>
      </c>
      <c r="I7949"/>
      <c r="L7949" s="83"/>
    </row>
    <row r="7950" spans="1:12" x14ac:dyDescent="0.3">
      <c r="A7950" s="77" t="s">
        <v>16660</v>
      </c>
      <c r="B7950" s="77" t="s">
        <v>16661</v>
      </c>
      <c r="C7950" s="77" t="s">
        <v>836</v>
      </c>
      <c r="D7950" s="79"/>
      <c r="F7950" s="77" t="s">
        <v>836</v>
      </c>
      <c r="G7950" s="77" t="s">
        <v>16660</v>
      </c>
      <c r="I7950"/>
      <c r="L7950" s="83"/>
    </row>
    <row r="7951" spans="1:12" x14ac:dyDescent="0.3">
      <c r="A7951" s="77" t="s">
        <v>16662</v>
      </c>
      <c r="B7951" s="77" t="s">
        <v>16663</v>
      </c>
      <c r="C7951" s="77" t="s">
        <v>868</v>
      </c>
      <c r="D7951" s="79"/>
      <c r="F7951" s="77" t="s">
        <v>868</v>
      </c>
      <c r="G7951" s="77" t="s">
        <v>16662</v>
      </c>
      <c r="I7951"/>
      <c r="L7951" s="83"/>
    </row>
    <row r="7952" spans="1:12" x14ac:dyDescent="0.3">
      <c r="A7952" s="77" t="s">
        <v>16664</v>
      </c>
      <c r="B7952" s="77" t="s">
        <v>16665</v>
      </c>
      <c r="C7952" s="77" t="s">
        <v>729</v>
      </c>
      <c r="D7952" s="79"/>
      <c r="F7952" s="77" t="s">
        <v>729</v>
      </c>
      <c r="G7952" s="77" t="s">
        <v>16664</v>
      </c>
      <c r="I7952"/>
      <c r="L7952" s="83"/>
    </row>
    <row r="7953" spans="1:12" x14ac:dyDescent="0.3">
      <c r="A7953" s="77" t="s">
        <v>16666</v>
      </c>
      <c r="B7953" s="77" t="s">
        <v>16667</v>
      </c>
      <c r="C7953" s="77" t="s">
        <v>674</v>
      </c>
      <c r="D7953" s="79"/>
      <c r="F7953" s="77" t="s">
        <v>674</v>
      </c>
      <c r="G7953" s="77" t="s">
        <v>16666</v>
      </c>
      <c r="I7953"/>
      <c r="L7953" s="83"/>
    </row>
    <row r="7954" spans="1:12" x14ac:dyDescent="0.3">
      <c r="A7954" s="77" t="s">
        <v>16668</v>
      </c>
      <c r="B7954" s="77" t="s">
        <v>16669</v>
      </c>
      <c r="C7954" s="77" t="s">
        <v>776</v>
      </c>
      <c r="D7954" s="79"/>
      <c r="F7954" s="77" t="s">
        <v>776</v>
      </c>
      <c r="G7954" s="77" t="s">
        <v>16668</v>
      </c>
      <c r="I7954"/>
      <c r="L7954" s="83"/>
    </row>
    <row r="7955" spans="1:12" x14ac:dyDescent="0.3">
      <c r="A7955" s="77" t="s">
        <v>16670</v>
      </c>
      <c r="B7955" s="77" t="s">
        <v>16671</v>
      </c>
      <c r="C7955" s="77" t="s">
        <v>903</v>
      </c>
      <c r="D7955" s="79"/>
      <c r="F7955" s="77" t="s">
        <v>903</v>
      </c>
      <c r="G7955" s="77" t="s">
        <v>16670</v>
      </c>
      <c r="I7955"/>
      <c r="L7955" s="83"/>
    </row>
    <row r="7956" spans="1:12" x14ac:dyDescent="0.3">
      <c r="A7956" s="77" t="s">
        <v>16672</v>
      </c>
      <c r="B7956" s="77" t="s">
        <v>16673</v>
      </c>
      <c r="C7956" s="77" t="s">
        <v>714</v>
      </c>
      <c r="D7956" s="79"/>
      <c r="F7956" s="77" t="s">
        <v>714</v>
      </c>
      <c r="G7956" s="77" t="s">
        <v>16672</v>
      </c>
      <c r="I7956"/>
      <c r="L7956" s="83"/>
    </row>
    <row r="7957" spans="1:12" x14ac:dyDescent="0.3">
      <c r="A7957" s="77" t="s">
        <v>16674</v>
      </c>
      <c r="B7957" s="77" t="s">
        <v>16675</v>
      </c>
      <c r="C7957" s="77" t="s">
        <v>729</v>
      </c>
      <c r="D7957" s="79"/>
      <c r="F7957" s="77" t="s">
        <v>729</v>
      </c>
      <c r="G7957" s="77" t="s">
        <v>16674</v>
      </c>
      <c r="I7957"/>
      <c r="L7957" s="83"/>
    </row>
    <row r="7958" spans="1:12" x14ac:dyDescent="0.3">
      <c r="A7958" s="77" t="s">
        <v>16676</v>
      </c>
      <c r="B7958" s="77" t="s">
        <v>16677</v>
      </c>
      <c r="C7958" s="77" t="s">
        <v>940</v>
      </c>
      <c r="D7958" s="79"/>
      <c r="F7958" s="77" t="s">
        <v>940</v>
      </c>
      <c r="G7958" s="77" t="s">
        <v>16676</v>
      </c>
      <c r="I7958"/>
      <c r="L7958" s="83"/>
    </row>
    <row r="7959" spans="1:12" x14ac:dyDescent="0.3">
      <c r="A7959" s="77" t="s">
        <v>16678</v>
      </c>
      <c r="B7959" s="77" t="s">
        <v>16679</v>
      </c>
      <c r="C7959" s="77" t="s">
        <v>794</v>
      </c>
      <c r="D7959" s="79"/>
      <c r="F7959" s="77" t="s">
        <v>794</v>
      </c>
      <c r="G7959" s="77" t="s">
        <v>16678</v>
      </c>
      <c r="I7959"/>
      <c r="L7959" s="83"/>
    </row>
    <row r="7960" spans="1:12" x14ac:dyDescent="0.3">
      <c r="A7960" s="77" t="s">
        <v>16680</v>
      </c>
      <c r="B7960" s="77" t="s">
        <v>16681</v>
      </c>
      <c r="C7960" s="77" t="s">
        <v>903</v>
      </c>
      <c r="D7960" s="79"/>
      <c r="F7960" s="77" t="s">
        <v>903</v>
      </c>
      <c r="G7960" s="77" t="s">
        <v>16680</v>
      </c>
      <c r="I7960"/>
      <c r="L7960" s="83"/>
    </row>
    <row r="7961" spans="1:12" x14ac:dyDescent="0.3">
      <c r="A7961" s="77" t="s">
        <v>16682</v>
      </c>
      <c r="B7961" s="77" t="s">
        <v>16683</v>
      </c>
      <c r="C7961" s="77" t="s">
        <v>931</v>
      </c>
      <c r="D7961" s="79"/>
      <c r="F7961" s="77" t="s">
        <v>931</v>
      </c>
      <c r="G7961" s="77" t="s">
        <v>16682</v>
      </c>
      <c r="I7961"/>
      <c r="L7961" s="83"/>
    </row>
    <row r="7962" spans="1:12" x14ac:dyDescent="0.3">
      <c r="A7962" s="77" t="s">
        <v>16684</v>
      </c>
      <c r="B7962" s="77" t="s">
        <v>16685</v>
      </c>
      <c r="C7962" s="77" t="s">
        <v>830</v>
      </c>
      <c r="D7962" s="79"/>
      <c r="F7962" s="77" t="s">
        <v>830</v>
      </c>
      <c r="G7962" s="77" t="s">
        <v>16684</v>
      </c>
      <c r="I7962"/>
      <c r="L7962" s="83"/>
    </row>
    <row r="7963" spans="1:12" x14ac:dyDescent="0.3">
      <c r="A7963" s="77" t="s">
        <v>16686</v>
      </c>
      <c r="B7963" s="77" t="s">
        <v>16687</v>
      </c>
      <c r="C7963" s="77" t="s">
        <v>707</v>
      </c>
      <c r="D7963" s="79"/>
      <c r="F7963" s="77" t="s">
        <v>707</v>
      </c>
      <c r="G7963" s="77" t="s">
        <v>16686</v>
      </c>
      <c r="I7963"/>
      <c r="L7963" s="83"/>
    </row>
    <row r="7964" spans="1:12" x14ac:dyDescent="0.3">
      <c r="A7964" s="77" t="s">
        <v>16688</v>
      </c>
      <c r="B7964" s="77" t="s">
        <v>16689</v>
      </c>
      <c r="C7964" s="77" t="s">
        <v>739</v>
      </c>
      <c r="D7964" s="79"/>
      <c r="F7964" s="77" t="s">
        <v>739</v>
      </c>
      <c r="G7964" s="77" t="s">
        <v>16688</v>
      </c>
      <c r="I7964"/>
      <c r="L7964" s="83"/>
    </row>
    <row r="7965" spans="1:12" x14ac:dyDescent="0.3">
      <c r="A7965" s="77" t="s">
        <v>16690</v>
      </c>
      <c r="B7965" s="77" t="s">
        <v>16691</v>
      </c>
      <c r="C7965" s="77" t="s">
        <v>695</v>
      </c>
      <c r="D7965" s="79"/>
      <c r="F7965" s="77" t="s">
        <v>695</v>
      </c>
      <c r="G7965" s="77" t="s">
        <v>16690</v>
      </c>
      <c r="I7965"/>
      <c r="L7965" s="83"/>
    </row>
    <row r="7966" spans="1:12" x14ac:dyDescent="0.3">
      <c r="A7966" s="77" t="s">
        <v>16692</v>
      </c>
      <c r="B7966" s="77" t="s">
        <v>16693</v>
      </c>
      <c r="C7966" s="77" t="s">
        <v>868</v>
      </c>
      <c r="D7966" s="79"/>
      <c r="F7966" s="77" t="s">
        <v>868</v>
      </c>
      <c r="G7966" s="77" t="s">
        <v>16692</v>
      </c>
      <c r="I7966"/>
      <c r="L7966" s="83"/>
    </row>
    <row r="7967" spans="1:12" x14ac:dyDescent="0.3">
      <c r="A7967" s="77" t="s">
        <v>16694</v>
      </c>
      <c r="B7967" s="77" t="s">
        <v>16695</v>
      </c>
      <c r="C7967" s="77" t="s">
        <v>903</v>
      </c>
      <c r="D7967" s="79"/>
      <c r="F7967" s="77" t="s">
        <v>903</v>
      </c>
      <c r="G7967" s="77" t="s">
        <v>16694</v>
      </c>
      <c r="I7967"/>
      <c r="L7967" s="83"/>
    </row>
    <row r="7968" spans="1:12" x14ac:dyDescent="0.3">
      <c r="A7968" s="77" t="s">
        <v>16696</v>
      </c>
      <c r="B7968" s="77" t="s">
        <v>16697</v>
      </c>
      <c r="C7968" s="77" t="s">
        <v>820</v>
      </c>
      <c r="D7968" s="79"/>
      <c r="F7968" s="77" t="s">
        <v>820</v>
      </c>
      <c r="G7968" s="77" t="s">
        <v>16696</v>
      </c>
      <c r="I7968"/>
      <c r="L7968" s="83"/>
    </row>
    <row r="7969" spans="1:12" x14ac:dyDescent="0.3">
      <c r="A7969" s="77" t="s">
        <v>16698</v>
      </c>
      <c r="B7969" s="77" t="s">
        <v>16699</v>
      </c>
      <c r="C7969" s="77" t="s">
        <v>695</v>
      </c>
      <c r="D7969" s="79"/>
      <c r="F7969" s="77" t="s">
        <v>695</v>
      </c>
      <c r="G7969" s="77" t="s">
        <v>16698</v>
      </c>
      <c r="I7969"/>
      <c r="L7969" s="83"/>
    </row>
    <row r="7970" spans="1:12" x14ac:dyDescent="0.3">
      <c r="A7970" s="77" t="s">
        <v>16700</v>
      </c>
      <c r="B7970" s="77" t="s">
        <v>16701</v>
      </c>
      <c r="C7970" s="77" t="s">
        <v>767</v>
      </c>
      <c r="D7970" s="79"/>
      <c r="F7970" s="77" t="s">
        <v>767</v>
      </c>
      <c r="G7970" s="77" t="s">
        <v>16700</v>
      </c>
      <c r="I7970"/>
      <c r="L7970" s="83"/>
    </row>
    <row r="7971" spans="1:12" x14ac:dyDescent="0.3">
      <c r="A7971" s="77" t="s">
        <v>16702</v>
      </c>
      <c r="B7971" s="77" t="s">
        <v>16703</v>
      </c>
      <c r="C7971" s="77" t="s">
        <v>732</v>
      </c>
      <c r="D7971" s="79"/>
      <c r="F7971" s="77" t="s">
        <v>732</v>
      </c>
      <c r="G7971" s="77" t="s">
        <v>16702</v>
      </c>
      <c r="I7971"/>
      <c r="L7971" s="83"/>
    </row>
    <row r="7972" spans="1:12" x14ac:dyDescent="0.3">
      <c r="A7972" s="77" t="s">
        <v>16704</v>
      </c>
      <c r="B7972" s="77" t="s">
        <v>16705</v>
      </c>
      <c r="C7972" s="77" t="s">
        <v>757</v>
      </c>
      <c r="D7972" s="79"/>
      <c r="F7972" s="77" t="s">
        <v>757</v>
      </c>
      <c r="G7972" s="77" t="s">
        <v>16704</v>
      </c>
      <c r="I7972"/>
      <c r="L7972" s="83"/>
    </row>
    <row r="7973" spans="1:12" x14ac:dyDescent="0.3">
      <c r="A7973" s="77" t="s">
        <v>16706</v>
      </c>
      <c r="B7973" s="77" t="s">
        <v>16707</v>
      </c>
      <c r="C7973" s="77" t="s">
        <v>863</v>
      </c>
      <c r="D7973" s="79"/>
      <c r="F7973" s="77" t="s">
        <v>863</v>
      </c>
      <c r="G7973" s="77" t="s">
        <v>16706</v>
      </c>
      <c r="I7973"/>
      <c r="L7973" s="83"/>
    </row>
    <row r="7974" spans="1:12" x14ac:dyDescent="0.3">
      <c r="A7974" s="77" t="s">
        <v>16708</v>
      </c>
      <c r="B7974" s="77" t="s">
        <v>16709</v>
      </c>
      <c r="C7974" s="77" t="s">
        <v>783</v>
      </c>
      <c r="D7974" s="79"/>
      <c r="F7974" s="77" t="s">
        <v>783</v>
      </c>
      <c r="G7974" s="77" t="s">
        <v>16708</v>
      </c>
      <c r="I7974"/>
      <c r="L7974" s="83"/>
    </row>
    <row r="7975" spans="1:12" x14ac:dyDescent="0.3">
      <c r="A7975" s="77" t="s">
        <v>16710</v>
      </c>
      <c r="B7975" s="77" t="s">
        <v>16711</v>
      </c>
      <c r="C7975" s="77" t="s">
        <v>908</v>
      </c>
      <c r="D7975" s="79"/>
      <c r="F7975" s="77" t="s">
        <v>908</v>
      </c>
      <c r="G7975" s="77" t="s">
        <v>16710</v>
      </c>
      <c r="I7975"/>
      <c r="L7975" s="83"/>
    </row>
    <row r="7976" spans="1:12" x14ac:dyDescent="0.3">
      <c r="A7976" s="77" t="s">
        <v>16712</v>
      </c>
      <c r="B7976" s="77" t="s">
        <v>16713</v>
      </c>
      <c r="C7976" s="77" t="s">
        <v>868</v>
      </c>
      <c r="D7976" s="79"/>
      <c r="F7976" s="77" t="s">
        <v>868</v>
      </c>
      <c r="G7976" s="77" t="s">
        <v>16712</v>
      </c>
      <c r="I7976"/>
      <c r="L7976" s="83"/>
    </row>
    <row r="7977" spans="1:12" x14ac:dyDescent="0.3">
      <c r="A7977" s="77" t="s">
        <v>16714</v>
      </c>
      <c r="B7977" s="77" t="s">
        <v>16715</v>
      </c>
      <c r="C7977" s="77" t="s">
        <v>710</v>
      </c>
      <c r="D7977" s="79"/>
      <c r="F7977" s="77" t="s">
        <v>710</v>
      </c>
      <c r="G7977" s="77" t="s">
        <v>16714</v>
      </c>
      <c r="I7977"/>
      <c r="L7977" s="83"/>
    </row>
    <row r="7978" spans="1:12" x14ac:dyDescent="0.3">
      <c r="A7978" s="77" t="s">
        <v>16716</v>
      </c>
      <c r="B7978" s="77" t="s">
        <v>16717</v>
      </c>
      <c r="C7978" s="77" t="s">
        <v>736</v>
      </c>
      <c r="D7978" s="79"/>
      <c r="F7978" s="77" t="s">
        <v>736</v>
      </c>
      <c r="G7978" s="77" t="s">
        <v>16716</v>
      </c>
      <c r="I7978"/>
      <c r="L7978" s="83"/>
    </row>
    <row r="7979" spans="1:12" x14ac:dyDescent="0.3">
      <c r="A7979" s="77" t="s">
        <v>16718</v>
      </c>
      <c r="B7979" s="77" t="s">
        <v>16719</v>
      </c>
      <c r="C7979" s="77" t="s">
        <v>840</v>
      </c>
      <c r="D7979" s="79"/>
      <c r="F7979" s="77" t="s">
        <v>840</v>
      </c>
      <c r="G7979" s="77" t="s">
        <v>16718</v>
      </c>
      <c r="I7979"/>
      <c r="L7979" s="83"/>
    </row>
    <row r="7980" spans="1:12" x14ac:dyDescent="0.3">
      <c r="A7980" s="77" t="s">
        <v>16720</v>
      </c>
      <c r="B7980" s="77" t="s">
        <v>16721</v>
      </c>
      <c r="C7980" s="77" t="s">
        <v>714</v>
      </c>
      <c r="D7980" s="79"/>
      <c r="F7980" s="77" t="s">
        <v>714</v>
      </c>
      <c r="G7980" s="77" t="s">
        <v>16720</v>
      </c>
      <c r="I7980"/>
      <c r="L7980" s="83"/>
    </row>
    <row r="7981" spans="1:12" x14ac:dyDescent="0.3">
      <c r="A7981" s="77" t="s">
        <v>16722</v>
      </c>
      <c r="B7981" s="77" t="s">
        <v>16723</v>
      </c>
      <c r="C7981" s="77" t="s">
        <v>686</v>
      </c>
      <c r="D7981" s="79"/>
      <c r="F7981" s="77" t="s">
        <v>686</v>
      </c>
      <c r="G7981" s="77" t="s">
        <v>16722</v>
      </c>
      <c r="I7981"/>
      <c r="L7981" s="83"/>
    </row>
    <row r="7982" spans="1:12" x14ac:dyDescent="0.3">
      <c r="A7982" s="77" t="s">
        <v>16724</v>
      </c>
      <c r="B7982" s="77" t="s">
        <v>16725</v>
      </c>
      <c r="C7982" s="77" t="s">
        <v>850</v>
      </c>
      <c r="D7982" s="79"/>
      <c r="F7982" s="77" t="s">
        <v>850</v>
      </c>
      <c r="G7982" s="77" t="s">
        <v>16724</v>
      </c>
      <c r="I7982"/>
      <c r="L7982" s="83"/>
    </row>
    <row r="7983" spans="1:12" x14ac:dyDescent="0.3">
      <c r="A7983" s="77" t="s">
        <v>16726</v>
      </c>
      <c r="B7983" s="77" t="s">
        <v>16727</v>
      </c>
      <c r="C7983" s="77" t="s">
        <v>876</v>
      </c>
      <c r="D7983" s="79"/>
      <c r="F7983" s="77" t="s">
        <v>876</v>
      </c>
      <c r="G7983" s="77" t="s">
        <v>16726</v>
      </c>
      <c r="I7983"/>
      <c r="L7983" s="83"/>
    </row>
    <row r="7984" spans="1:12" x14ac:dyDescent="0.3">
      <c r="A7984" s="77" t="s">
        <v>16728</v>
      </c>
      <c r="B7984" s="77" t="s">
        <v>16729</v>
      </c>
      <c r="C7984" s="77" t="s">
        <v>840</v>
      </c>
      <c r="D7984" s="79"/>
      <c r="F7984" s="77" t="s">
        <v>840</v>
      </c>
      <c r="G7984" s="77" t="s">
        <v>16728</v>
      </c>
      <c r="I7984"/>
      <c r="L7984" s="83"/>
    </row>
    <row r="7985" spans="1:12" x14ac:dyDescent="0.3">
      <c r="A7985" s="77" t="s">
        <v>16730</v>
      </c>
      <c r="B7985" s="77" t="s">
        <v>16731</v>
      </c>
      <c r="C7985" s="77" t="s">
        <v>856</v>
      </c>
      <c r="D7985" s="79"/>
      <c r="F7985" s="77" t="s">
        <v>856</v>
      </c>
      <c r="G7985" s="77" t="s">
        <v>16730</v>
      </c>
      <c r="I7985"/>
      <c r="L7985" s="83"/>
    </row>
    <row r="7986" spans="1:12" x14ac:dyDescent="0.3">
      <c r="A7986" s="77" t="s">
        <v>16732</v>
      </c>
      <c r="B7986" s="77" t="s">
        <v>16733</v>
      </c>
      <c r="C7986" s="77" t="s">
        <v>893</v>
      </c>
      <c r="D7986" s="79"/>
      <c r="F7986" s="77" t="s">
        <v>893</v>
      </c>
      <c r="G7986" s="77" t="s">
        <v>16732</v>
      </c>
      <c r="I7986"/>
      <c r="L7986" s="83"/>
    </row>
    <row r="7987" spans="1:12" x14ac:dyDescent="0.3">
      <c r="A7987" s="77" t="s">
        <v>16734</v>
      </c>
      <c r="B7987" s="77" t="s">
        <v>16735</v>
      </c>
      <c r="C7987" s="77" t="s">
        <v>953</v>
      </c>
      <c r="D7987" s="79"/>
      <c r="F7987" s="77" t="s">
        <v>953</v>
      </c>
      <c r="G7987" s="77" t="s">
        <v>16734</v>
      </c>
      <c r="I7987"/>
      <c r="L7987" s="83"/>
    </row>
    <row r="7988" spans="1:12" x14ac:dyDescent="0.3">
      <c r="A7988" s="77" t="s">
        <v>16736</v>
      </c>
      <c r="B7988" s="77" t="s">
        <v>16737</v>
      </c>
      <c r="C7988" s="77" t="s">
        <v>868</v>
      </c>
      <c r="D7988" s="79"/>
      <c r="F7988" s="77" t="s">
        <v>868</v>
      </c>
      <c r="G7988" s="77" t="s">
        <v>16736</v>
      </c>
      <c r="I7988"/>
      <c r="L7988" s="83"/>
    </row>
    <row r="7989" spans="1:12" x14ac:dyDescent="0.3">
      <c r="A7989" s="77" t="s">
        <v>16738</v>
      </c>
      <c r="B7989" s="77" t="s">
        <v>16739</v>
      </c>
      <c r="C7989" s="77" t="s">
        <v>710</v>
      </c>
      <c r="D7989" s="79"/>
      <c r="F7989" s="77" t="s">
        <v>710</v>
      </c>
      <c r="G7989" s="77" t="s">
        <v>16738</v>
      </c>
      <c r="I7989"/>
      <c r="L7989" s="83"/>
    </row>
    <row r="7990" spans="1:12" x14ac:dyDescent="0.3">
      <c r="A7990" s="77" t="s">
        <v>16740</v>
      </c>
      <c r="B7990" s="77" t="s">
        <v>16741</v>
      </c>
      <c r="C7990" s="77" t="s">
        <v>702</v>
      </c>
      <c r="D7990" s="79"/>
      <c r="F7990" s="77" t="s">
        <v>702</v>
      </c>
      <c r="G7990" s="77" t="s">
        <v>16740</v>
      </c>
      <c r="I7990"/>
      <c r="L7990" s="83"/>
    </row>
    <row r="7991" spans="1:12" x14ac:dyDescent="0.3">
      <c r="A7991" s="77" t="s">
        <v>16742</v>
      </c>
      <c r="B7991" s="77" t="s">
        <v>16743</v>
      </c>
      <c r="C7991" s="77" t="s">
        <v>732</v>
      </c>
      <c r="D7991" s="79"/>
      <c r="F7991" s="77" t="s">
        <v>732</v>
      </c>
      <c r="G7991" s="77" t="s">
        <v>16742</v>
      </c>
      <c r="I7991"/>
      <c r="L7991" s="83"/>
    </row>
    <row r="7992" spans="1:12" x14ac:dyDescent="0.3">
      <c r="A7992" s="77" t="s">
        <v>16744</v>
      </c>
      <c r="B7992" s="77" t="s">
        <v>16745</v>
      </c>
      <c r="C7992" s="77" t="s">
        <v>850</v>
      </c>
      <c r="D7992" s="79"/>
      <c r="F7992" s="77" t="s">
        <v>850</v>
      </c>
      <c r="G7992" s="77" t="s">
        <v>16744</v>
      </c>
      <c r="I7992"/>
      <c r="L7992" s="83"/>
    </row>
    <row r="7993" spans="1:12" x14ac:dyDescent="0.3">
      <c r="A7993" s="77" t="s">
        <v>16746</v>
      </c>
      <c r="B7993" s="77" t="s">
        <v>16747</v>
      </c>
      <c r="C7993" s="77" t="s">
        <v>674</v>
      </c>
      <c r="D7993" s="79"/>
      <c r="F7993" s="77" t="s">
        <v>674</v>
      </c>
      <c r="G7993" s="77" t="s">
        <v>16746</v>
      </c>
      <c r="I7993"/>
      <c r="L7993" s="83"/>
    </row>
    <row r="7994" spans="1:12" x14ac:dyDescent="0.3">
      <c r="A7994" s="77" t="s">
        <v>16748</v>
      </c>
      <c r="B7994" s="77" t="s">
        <v>16749</v>
      </c>
      <c r="C7994" s="77" t="s">
        <v>707</v>
      </c>
      <c r="D7994" s="79"/>
      <c r="F7994" s="77" t="s">
        <v>707</v>
      </c>
      <c r="G7994" s="77" t="s">
        <v>16748</v>
      </c>
      <c r="I7994"/>
      <c r="L7994" s="83"/>
    </row>
    <row r="7995" spans="1:12" x14ac:dyDescent="0.3">
      <c r="A7995" s="77" t="s">
        <v>16750</v>
      </c>
      <c r="B7995" s="77" t="s">
        <v>16751</v>
      </c>
      <c r="C7995" s="77" t="s">
        <v>777</v>
      </c>
      <c r="D7995" s="79"/>
      <c r="F7995" s="77" t="s">
        <v>777</v>
      </c>
      <c r="G7995" s="77" t="s">
        <v>16750</v>
      </c>
      <c r="I7995"/>
      <c r="L7995" s="83"/>
    </row>
    <row r="7996" spans="1:12" x14ac:dyDescent="0.3">
      <c r="A7996" s="77" t="s">
        <v>16752</v>
      </c>
      <c r="B7996" s="77" t="s">
        <v>16753</v>
      </c>
      <c r="C7996" s="77" t="s">
        <v>836</v>
      </c>
      <c r="D7996" s="79"/>
      <c r="F7996" s="77" t="s">
        <v>836</v>
      </c>
      <c r="G7996" s="77" t="s">
        <v>16752</v>
      </c>
      <c r="I7996"/>
      <c r="L7996" s="83"/>
    </row>
    <row r="7997" spans="1:12" x14ac:dyDescent="0.3">
      <c r="A7997" s="77" t="s">
        <v>16754</v>
      </c>
      <c r="B7997" s="77" t="s">
        <v>16755</v>
      </c>
      <c r="C7997" s="77" t="s">
        <v>893</v>
      </c>
      <c r="D7997" s="79"/>
      <c r="F7997" s="77" t="s">
        <v>893</v>
      </c>
      <c r="G7997" s="77" t="s">
        <v>16754</v>
      </c>
      <c r="I7997"/>
      <c r="L7997" s="83"/>
    </row>
    <row r="7998" spans="1:12" x14ac:dyDescent="0.3">
      <c r="A7998" s="77" t="s">
        <v>16756</v>
      </c>
      <c r="B7998" s="77" t="s">
        <v>16757</v>
      </c>
      <c r="C7998" s="77" t="s">
        <v>702</v>
      </c>
      <c r="D7998" s="79"/>
      <c r="F7998" s="77" t="s">
        <v>702</v>
      </c>
      <c r="G7998" s="77" t="s">
        <v>16756</v>
      </c>
      <c r="I7998"/>
      <c r="L7998" s="83"/>
    </row>
    <row r="7999" spans="1:12" x14ac:dyDescent="0.3">
      <c r="A7999" s="77" t="s">
        <v>16758</v>
      </c>
      <c r="B7999" s="77" t="s">
        <v>16759</v>
      </c>
      <c r="C7999" s="77" t="s">
        <v>702</v>
      </c>
      <c r="D7999" s="79"/>
      <c r="F7999" s="77" t="s">
        <v>702</v>
      </c>
      <c r="G7999" s="77" t="s">
        <v>16758</v>
      </c>
      <c r="I7999"/>
      <c r="L7999" s="83"/>
    </row>
    <row r="8000" spans="1:12" x14ac:dyDescent="0.3">
      <c r="A8000" s="77" t="s">
        <v>16760</v>
      </c>
      <c r="B8000" s="77" t="s">
        <v>16761</v>
      </c>
      <c r="C8000" s="77" t="s">
        <v>892</v>
      </c>
      <c r="D8000" s="79"/>
      <c r="F8000" s="77" t="s">
        <v>892</v>
      </c>
      <c r="G8000" s="77" t="s">
        <v>16760</v>
      </c>
      <c r="I8000"/>
      <c r="L8000" s="83"/>
    </row>
    <row r="8001" spans="1:12" x14ac:dyDescent="0.3">
      <c r="A8001" s="77" t="s">
        <v>16762</v>
      </c>
      <c r="B8001" s="77" t="s">
        <v>16763</v>
      </c>
      <c r="C8001" s="77" t="s">
        <v>666</v>
      </c>
      <c r="D8001" s="79"/>
      <c r="F8001" s="77" t="s">
        <v>666</v>
      </c>
      <c r="G8001" s="77" t="s">
        <v>16762</v>
      </c>
      <c r="I8001"/>
      <c r="L8001" s="83"/>
    </row>
    <row r="8002" spans="1:12" x14ac:dyDescent="0.3">
      <c r="A8002" s="77" t="s">
        <v>16764</v>
      </c>
      <c r="B8002" s="77" t="s">
        <v>16765</v>
      </c>
      <c r="C8002" s="77" t="s">
        <v>850</v>
      </c>
      <c r="D8002" s="79"/>
      <c r="F8002" s="77" t="s">
        <v>850</v>
      </c>
      <c r="G8002" s="77" t="s">
        <v>16764</v>
      </c>
      <c r="I8002"/>
      <c r="L8002" s="83"/>
    </row>
    <row r="8003" spans="1:12" x14ac:dyDescent="0.3">
      <c r="A8003" s="77" t="s">
        <v>16766</v>
      </c>
      <c r="B8003" s="77" t="s">
        <v>16767</v>
      </c>
      <c r="C8003" s="77" t="s">
        <v>671</v>
      </c>
      <c r="D8003" s="79"/>
      <c r="F8003" s="77" t="s">
        <v>671</v>
      </c>
      <c r="G8003" s="77" t="s">
        <v>16766</v>
      </c>
      <c r="I8003"/>
      <c r="L8003" s="83"/>
    </row>
    <row r="8004" spans="1:12" x14ac:dyDescent="0.3">
      <c r="A8004" s="77" t="s">
        <v>16768</v>
      </c>
      <c r="B8004" s="77" t="s">
        <v>16769</v>
      </c>
      <c r="C8004" s="77" t="s">
        <v>671</v>
      </c>
      <c r="D8004" s="79"/>
      <c r="F8004" s="77" t="s">
        <v>671</v>
      </c>
      <c r="G8004" s="77" t="s">
        <v>16768</v>
      </c>
      <c r="I8004"/>
      <c r="L8004" s="83"/>
    </row>
    <row r="8005" spans="1:12" x14ac:dyDescent="0.3">
      <c r="A8005" s="77" t="s">
        <v>16770</v>
      </c>
      <c r="B8005" s="77" t="s">
        <v>16771</v>
      </c>
      <c r="C8005" s="77" t="s">
        <v>776</v>
      </c>
      <c r="D8005" s="79"/>
      <c r="F8005" s="77" t="s">
        <v>776</v>
      </c>
      <c r="G8005" s="77" t="s">
        <v>16770</v>
      </c>
      <c r="I8005"/>
      <c r="L8005" s="83"/>
    </row>
    <row r="8006" spans="1:12" x14ac:dyDescent="0.3">
      <c r="A8006" s="77" t="s">
        <v>16772</v>
      </c>
      <c r="B8006" s="77" t="s">
        <v>16773</v>
      </c>
      <c r="C8006" s="77" t="s">
        <v>694</v>
      </c>
      <c r="D8006" s="79"/>
      <c r="F8006" s="77" t="s">
        <v>694</v>
      </c>
      <c r="G8006" s="77" t="s">
        <v>16772</v>
      </c>
      <c r="I8006"/>
      <c r="L8006" s="83"/>
    </row>
    <row r="8007" spans="1:12" x14ac:dyDescent="0.3">
      <c r="A8007" s="77" t="s">
        <v>16774</v>
      </c>
      <c r="B8007" s="77" t="s">
        <v>16775</v>
      </c>
      <c r="C8007" s="77" t="s">
        <v>833</v>
      </c>
      <c r="D8007" s="79"/>
      <c r="F8007" s="77" t="s">
        <v>833</v>
      </c>
      <c r="G8007" s="77" t="s">
        <v>16774</v>
      </c>
      <c r="I8007"/>
      <c r="L8007" s="83"/>
    </row>
    <row r="8008" spans="1:12" x14ac:dyDescent="0.3">
      <c r="A8008" s="77" t="s">
        <v>16776</v>
      </c>
      <c r="B8008" s="77" t="s">
        <v>16777</v>
      </c>
      <c r="C8008" s="77" t="s">
        <v>940</v>
      </c>
      <c r="D8008" s="79"/>
      <c r="F8008" s="77" t="s">
        <v>940</v>
      </c>
      <c r="G8008" s="77" t="s">
        <v>16776</v>
      </c>
      <c r="I8008"/>
      <c r="L8008" s="83"/>
    </row>
    <row r="8009" spans="1:12" x14ac:dyDescent="0.3">
      <c r="A8009" s="77" t="s">
        <v>16778</v>
      </c>
      <c r="B8009" s="77" t="s">
        <v>16779</v>
      </c>
      <c r="C8009" s="77" t="s">
        <v>671</v>
      </c>
      <c r="D8009" s="79"/>
      <c r="F8009" s="77" t="s">
        <v>671</v>
      </c>
      <c r="G8009" s="77" t="s">
        <v>16778</v>
      </c>
      <c r="I8009"/>
      <c r="L8009" s="83"/>
    </row>
    <row r="8010" spans="1:12" x14ac:dyDescent="0.3">
      <c r="A8010" s="77" t="s">
        <v>16780</v>
      </c>
      <c r="B8010" s="77" t="s">
        <v>16781</v>
      </c>
      <c r="C8010" s="77" t="s">
        <v>714</v>
      </c>
      <c r="D8010" s="79"/>
      <c r="F8010" s="77" t="s">
        <v>714</v>
      </c>
      <c r="G8010" s="77" t="s">
        <v>16780</v>
      </c>
      <c r="I8010"/>
      <c r="L8010" s="83"/>
    </row>
    <row r="8011" spans="1:12" x14ac:dyDescent="0.3">
      <c r="A8011" s="77" t="s">
        <v>16782</v>
      </c>
      <c r="B8011" s="77" t="s">
        <v>16783</v>
      </c>
      <c r="C8011" s="77" t="s">
        <v>850</v>
      </c>
      <c r="D8011" s="79"/>
      <c r="F8011" s="77" t="s">
        <v>850</v>
      </c>
      <c r="G8011" s="77" t="s">
        <v>16782</v>
      </c>
      <c r="I8011"/>
      <c r="L8011" s="83"/>
    </row>
    <row r="8012" spans="1:12" x14ac:dyDescent="0.3">
      <c r="A8012" s="77" t="s">
        <v>16784</v>
      </c>
      <c r="B8012" s="77" t="s">
        <v>16785</v>
      </c>
      <c r="C8012" s="77" t="s">
        <v>715</v>
      </c>
      <c r="D8012" s="79"/>
      <c r="F8012" s="77" t="s">
        <v>715</v>
      </c>
      <c r="G8012" s="77" t="s">
        <v>16784</v>
      </c>
      <c r="I8012"/>
      <c r="L8012" s="83"/>
    </row>
    <row r="8013" spans="1:12" x14ac:dyDescent="0.3">
      <c r="A8013" s="77" t="s">
        <v>16786</v>
      </c>
      <c r="B8013" s="77" t="s">
        <v>16787</v>
      </c>
      <c r="C8013" s="77" t="s">
        <v>940</v>
      </c>
      <c r="D8013" s="79"/>
      <c r="F8013" s="77" t="s">
        <v>940</v>
      </c>
      <c r="G8013" s="77" t="s">
        <v>16786</v>
      </c>
      <c r="I8013"/>
      <c r="L8013" s="83"/>
    </row>
    <row r="8014" spans="1:12" x14ac:dyDescent="0.3">
      <c r="A8014" s="77" t="s">
        <v>16788</v>
      </c>
      <c r="B8014" s="77" t="s">
        <v>16789</v>
      </c>
      <c r="C8014" s="77" t="s">
        <v>940</v>
      </c>
      <c r="D8014" s="79"/>
      <c r="F8014" s="77" t="s">
        <v>940</v>
      </c>
      <c r="G8014" s="77" t="s">
        <v>16788</v>
      </c>
      <c r="I8014"/>
      <c r="L8014" s="83"/>
    </row>
    <row r="8015" spans="1:12" x14ac:dyDescent="0.3">
      <c r="A8015" s="77" t="s">
        <v>16790</v>
      </c>
      <c r="B8015" s="77" t="s">
        <v>16791</v>
      </c>
      <c r="C8015" s="77" t="s">
        <v>666</v>
      </c>
      <c r="D8015" s="79"/>
      <c r="F8015" s="77" t="s">
        <v>666</v>
      </c>
      <c r="G8015" s="77" t="s">
        <v>16790</v>
      </c>
      <c r="I8015"/>
      <c r="L8015" s="83"/>
    </row>
    <row r="8016" spans="1:12" x14ac:dyDescent="0.3">
      <c r="A8016" s="77" t="s">
        <v>16792</v>
      </c>
      <c r="B8016" s="77" t="s">
        <v>16793</v>
      </c>
      <c r="C8016" s="77" t="s">
        <v>707</v>
      </c>
      <c r="D8016" s="79"/>
      <c r="F8016" s="77" t="s">
        <v>707</v>
      </c>
      <c r="G8016" s="77" t="s">
        <v>16792</v>
      </c>
      <c r="I8016"/>
      <c r="L8016" s="83"/>
    </row>
    <row r="8017" spans="1:12" x14ac:dyDescent="0.3">
      <c r="A8017" s="77" t="s">
        <v>16794</v>
      </c>
      <c r="B8017" s="77" t="s">
        <v>16795</v>
      </c>
      <c r="C8017" s="77" t="s">
        <v>940</v>
      </c>
      <c r="D8017" s="79"/>
      <c r="F8017" s="77" t="s">
        <v>940</v>
      </c>
      <c r="G8017" s="77" t="s">
        <v>16794</v>
      </c>
      <c r="I8017"/>
      <c r="L8017" s="83"/>
    </row>
    <row r="8018" spans="1:12" x14ac:dyDescent="0.3">
      <c r="A8018" s="77" t="s">
        <v>16796</v>
      </c>
      <c r="B8018" s="77" t="s">
        <v>16797</v>
      </c>
      <c r="C8018" s="77" t="s">
        <v>849</v>
      </c>
      <c r="D8018" s="79"/>
      <c r="F8018" s="77" t="s">
        <v>849</v>
      </c>
      <c r="G8018" s="77" t="s">
        <v>16796</v>
      </c>
      <c r="I8018"/>
      <c r="L8018" s="83"/>
    </row>
    <row r="8019" spans="1:12" x14ac:dyDescent="0.3">
      <c r="A8019" s="77" t="s">
        <v>16798</v>
      </c>
      <c r="B8019" s="77" t="s">
        <v>16799</v>
      </c>
      <c r="C8019" s="77" t="s">
        <v>868</v>
      </c>
      <c r="D8019" s="79"/>
      <c r="F8019" s="77" t="s">
        <v>868</v>
      </c>
      <c r="G8019" s="77" t="s">
        <v>16798</v>
      </c>
      <c r="I8019"/>
      <c r="L8019" s="83"/>
    </row>
    <row r="8020" spans="1:12" x14ac:dyDescent="0.3">
      <c r="A8020" s="77" t="s">
        <v>16800</v>
      </c>
      <c r="B8020" s="77" t="s">
        <v>16801</v>
      </c>
      <c r="C8020" s="77" t="s">
        <v>963</v>
      </c>
      <c r="D8020" s="79"/>
      <c r="F8020" s="77" t="s">
        <v>963</v>
      </c>
      <c r="G8020" s="77" t="s">
        <v>16800</v>
      </c>
      <c r="I8020"/>
      <c r="L8020" s="83"/>
    </row>
    <row r="8021" spans="1:12" x14ac:dyDescent="0.3">
      <c r="A8021" s="77" t="s">
        <v>16802</v>
      </c>
      <c r="B8021" s="77" t="s">
        <v>16803</v>
      </c>
      <c r="C8021" s="77" t="s">
        <v>666</v>
      </c>
      <c r="D8021" s="79"/>
      <c r="F8021" s="77" t="s">
        <v>666</v>
      </c>
      <c r="G8021" s="77" t="s">
        <v>16802</v>
      </c>
      <c r="I8021"/>
      <c r="L8021" s="83"/>
    </row>
    <row r="8022" spans="1:12" x14ac:dyDescent="0.3">
      <c r="A8022" s="77" t="s">
        <v>16804</v>
      </c>
      <c r="B8022" s="77" t="s">
        <v>16805</v>
      </c>
      <c r="C8022" s="77" t="s">
        <v>671</v>
      </c>
      <c r="D8022" s="79"/>
      <c r="F8022" s="77" t="s">
        <v>671</v>
      </c>
      <c r="G8022" s="77" t="s">
        <v>16804</v>
      </c>
      <c r="I8022"/>
      <c r="L8022" s="83"/>
    </row>
    <row r="8023" spans="1:12" x14ac:dyDescent="0.3">
      <c r="A8023" s="77" t="s">
        <v>16806</v>
      </c>
      <c r="B8023" s="77" t="s">
        <v>16807</v>
      </c>
      <c r="C8023" s="77" t="s">
        <v>940</v>
      </c>
      <c r="D8023" s="79"/>
      <c r="F8023" s="77" t="s">
        <v>940</v>
      </c>
      <c r="G8023" s="77" t="s">
        <v>16806</v>
      </c>
      <c r="I8023"/>
      <c r="L8023" s="83"/>
    </row>
    <row r="8024" spans="1:12" x14ac:dyDescent="0.3">
      <c r="A8024" s="77" t="s">
        <v>16808</v>
      </c>
      <c r="B8024" s="77" t="s">
        <v>16809</v>
      </c>
      <c r="C8024" s="77" t="s">
        <v>836</v>
      </c>
      <c r="D8024" s="79"/>
      <c r="F8024" s="77" t="s">
        <v>836</v>
      </c>
      <c r="G8024" s="77" t="s">
        <v>16808</v>
      </c>
      <c r="I8024"/>
      <c r="L8024" s="83"/>
    </row>
    <row r="8025" spans="1:12" x14ac:dyDescent="0.3">
      <c r="A8025" s="77" t="s">
        <v>16810</v>
      </c>
      <c r="B8025" s="77" t="s">
        <v>16811</v>
      </c>
      <c r="C8025" s="77" t="s">
        <v>820</v>
      </c>
      <c r="D8025" s="79"/>
      <c r="F8025" s="77" t="s">
        <v>820</v>
      </c>
      <c r="G8025" s="77" t="s">
        <v>16810</v>
      </c>
      <c r="I8025"/>
      <c r="L8025" s="83"/>
    </row>
    <row r="8026" spans="1:12" x14ac:dyDescent="0.3">
      <c r="A8026" s="77" t="s">
        <v>16812</v>
      </c>
      <c r="B8026" s="77" t="s">
        <v>16813</v>
      </c>
      <c r="C8026" s="77" t="s">
        <v>893</v>
      </c>
      <c r="D8026" s="79"/>
      <c r="F8026" s="77" t="s">
        <v>893</v>
      </c>
      <c r="G8026" s="77" t="s">
        <v>16812</v>
      </c>
      <c r="I8026"/>
      <c r="L8026" s="83"/>
    </row>
    <row r="8027" spans="1:12" x14ac:dyDescent="0.3">
      <c r="A8027" s="77" t="s">
        <v>16814</v>
      </c>
      <c r="B8027" s="77" t="s">
        <v>16815</v>
      </c>
      <c r="C8027" s="77" t="s">
        <v>729</v>
      </c>
      <c r="D8027" s="79"/>
      <c r="F8027" s="77" t="s">
        <v>729</v>
      </c>
      <c r="G8027" s="77" t="s">
        <v>16814</v>
      </c>
      <c r="I8027"/>
      <c r="L8027" s="83"/>
    </row>
    <row r="8028" spans="1:12" x14ac:dyDescent="0.3">
      <c r="A8028" s="77" t="s">
        <v>16816</v>
      </c>
      <c r="B8028" s="77" t="s">
        <v>16817</v>
      </c>
      <c r="C8028" s="77" t="s">
        <v>726</v>
      </c>
      <c r="D8028" s="79"/>
      <c r="F8028" s="77" t="s">
        <v>726</v>
      </c>
      <c r="G8028" s="77" t="s">
        <v>16816</v>
      </c>
      <c r="I8028"/>
      <c r="L8028" s="83"/>
    </row>
    <row r="8029" spans="1:12" x14ac:dyDescent="0.3">
      <c r="A8029" s="77" t="s">
        <v>16818</v>
      </c>
      <c r="B8029" s="77" t="s">
        <v>16819</v>
      </c>
      <c r="C8029" s="77" t="s">
        <v>686</v>
      </c>
      <c r="D8029" s="79"/>
      <c r="F8029" s="77" t="s">
        <v>686</v>
      </c>
      <c r="G8029" s="77" t="s">
        <v>16818</v>
      </c>
      <c r="I8029"/>
      <c r="L8029" s="83"/>
    </row>
    <row r="8030" spans="1:12" x14ac:dyDescent="0.3">
      <c r="A8030" s="77" t="s">
        <v>16820</v>
      </c>
      <c r="B8030" s="77" t="s">
        <v>16821</v>
      </c>
      <c r="C8030" s="77" t="s">
        <v>820</v>
      </c>
      <c r="D8030" s="79"/>
      <c r="F8030" s="77" t="s">
        <v>820</v>
      </c>
      <c r="G8030" s="77" t="s">
        <v>16820</v>
      </c>
      <c r="I8030"/>
      <c r="L8030" s="83"/>
    </row>
    <row r="8031" spans="1:12" x14ac:dyDescent="0.3">
      <c r="A8031" s="77" t="s">
        <v>16822</v>
      </c>
      <c r="B8031" s="77" t="s">
        <v>16823</v>
      </c>
      <c r="C8031" s="77" t="s">
        <v>694</v>
      </c>
      <c r="D8031" s="79"/>
      <c r="F8031" s="77" t="s">
        <v>694</v>
      </c>
      <c r="G8031" s="77" t="s">
        <v>16822</v>
      </c>
      <c r="I8031"/>
      <c r="L8031" s="83"/>
    </row>
    <row r="8032" spans="1:12" x14ac:dyDescent="0.3">
      <c r="A8032" s="77" t="s">
        <v>16824</v>
      </c>
      <c r="B8032" s="77" t="s">
        <v>16825</v>
      </c>
      <c r="C8032" s="77" t="s">
        <v>707</v>
      </c>
      <c r="D8032" s="79"/>
      <c r="F8032" s="77" t="s">
        <v>707</v>
      </c>
      <c r="G8032" s="77" t="s">
        <v>16824</v>
      </c>
      <c r="I8032"/>
      <c r="L8032" s="83"/>
    </row>
    <row r="8033" spans="1:12" x14ac:dyDescent="0.3">
      <c r="A8033" s="77" t="s">
        <v>16826</v>
      </c>
      <c r="B8033" s="77" t="s">
        <v>16827</v>
      </c>
      <c r="C8033" s="77" t="s">
        <v>707</v>
      </c>
      <c r="D8033" s="79"/>
      <c r="F8033" s="77" t="s">
        <v>707</v>
      </c>
      <c r="G8033" s="77" t="s">
        <v>16826</v>
      </c>
      <c r="I8033"/>
      <c r="L8033" s="83"/>
    </row>
    <row r="8034" spans="1:12" x14ac:dyDescent="0.3">
      <c r="A8034" s="77" t="s">
        <v>16828</v>
      </c>
      <c r="B8034" s="77" t="s">
        <v>16829</v>
      </c>
      <c r="C8034" s="77" t="s">
        <v>879</v>
      </c>
      <c r="D8034" s="79"/>
      <c r="F8034" s="77" t="s">
        <v>879</v>
      </c>
      <c r="G8034" s="77" t="s">
        <v>16828</v>
      </c>
      <c r="I8034"/>
      <c r="L8034" s="83"/>
    </row>
    <row r="8035" spans="1:12" x14ac:dyDescent="0.3">
      <c r="A8035" s="77" t="s">
        <v>16830</v>
      </c>
      <c r="B8035" s="77" t="s">
        <v>16831</v>
      </c>
      <c r="C8035" s="77" t="s">
        <v>711</v>
      </c>
      <c r="D8035" s="79"/>
      <c r="F8035" s="77" t="s">
        <v>711</v>
      </c>
      <c r="G8035" s="77" t="s">
        <v>16830</v>
      </c>
      <c r="I8035"/>
      <c r="L8035" s="83"/>
    </row>
    <row r="8036" spans="1:12" x14ac:dyDescent="0.3">
      <c r="A8036" s="77" t="s">
        <v>16832</v>
      </c>
      <c r="B8036" s="77" t="s">
        <v>16833</v>
      </c>
      <c r="C8036" s="77" t="s">
        <v>666</v>
      </c>
      <c r="D8036" s="79"/>
      <c r="F8036" s="77" t="s">
        <v>666</v>
      </c>
      <c r="G8036" s="77" t="s">
        <v>16832</v>
      </c>
      <c r="I8036"/>
      <c r="L8036" s="83"/>
    </row>
    <row r="8037" spans="1:12" x14ac:dyDescent="0.3">
      <c r="A8037" s="77" t="s">
        <v>16834</v>
      </c>
      <c r="B8037" s="77" t="s">
        <v>16835</v>
      </c>
      <c r="C8037" s="77" t="s">
        <v>690</v>
      </c>
      <c r="D8037" s="79"/>
      <c r="F8037" s="77" t="s">
        <v>690</v>
      </c>
      <c r="G8037" s="77" t="s">
        <v>16834</v>
      </c>
      <c r="I8037"/>
      <c r="L8037" s="83"/>
    </row>
    <row r="8038" spans="1:12" x14ac:dyDescent="0.3">
      <c r="A8038" s="77" t="s">
        <v>16836</v>
      </c>
      <c r="B8038" s="77" t="s">
        <v>16837</v>
      </c>
      <c r="C8038" s="77" t="s">
        <v>743</v>
      </c>
      <c r="D8038" s="79"/>
      <c r="F8038" s="77" t="s">
        <v>743</v>
      </c>
      <c r="G8038" s="77" t="s">
        <v>16836</v>
      </c>
      <c r="I8038"/>
      <c r="L8038" s="83"/>
    </row>
    <row r="8039" spans="1:12" x14ac:dyDescent="0.3">
      <c r="A8039" s="77" t="s">
        <v>16838</v>
      </c>
      <c r="B8039" s="77" t="s">
        <v>16839</v>
      </c>
      <c r="C8039" s="77" t="s">
        <v>919</v>
      </c>
      <c r="D8039" s="79"/>
      <c r="F8039" s="77" t="s">
        <v>919</v>
      </c>
      <c r="G8039" s="77" t="s">
        <v>16838</v>
      </c>
      <c r="I8039"/>
      <c r="L8039" s="83"/>
    </row>
    <row r="8040" spans="1:12" x14ac:dyDescent="0.3">
      <c r="A8040" s="77" t="s">
        <v>16840</v>
      </c>
      <c r="B8040" s="77" t="s">
        <v>16841</v>
      </c>
      <c r="C8040" s="77" t="s">
        <v>707</v>
      </c>
      <c r="D8040" s="79"/>
      <c r="F8040" s="77" t="s">
        <v>707</v>
      </c>
      <c r="G8040" s="77" t="s">
        <v>16840</v>
      </c>
      <c r="I8040"/>
      <c r="L8040" s="83"/>
    </row>
    <row r="8041" spans="1:12" x14ac:dyDescent="0.3">
      <c r="A8041" s="77" t="s">
        <v>16842</v>
      </c>
      <c r="B8041" s="77" t="s">
        <v>16843</v>
      </c>
      <c r="C8041" s="77" t="s">
        <v>919</v>
      </c>
      <c r="D8041" s="79"/>
      <c r="F8041" s="77" t="s">
        <v>919</v>
      </c>
      <c r="G8041" s="77" t="s">
        <v>16842</v>
      </c>
      <c r="I8041"/>
      <c r="L8041" s="83"/>
    </row>
    <row r="8042" spans="1:12" x14ac:dyDescent="0.3">
      <c r="A8042" s="77" t="s">
        <v>16844</v>
      </c>
      <c r="B8042" s="77" t="s">
        <v>16845</v>
      </c>
      <c r="C8042" s="77" t="s">
        <v>707</v>
      </c>
      <c r="D8042" s="79"/>
      <c r="F8042" s="77" t="s">
        <v>707</v>
      </c>
      <c r="G8042" s="77" t="s">
        <v>16844</v>
      </c>
      <c r="I8042"/>
      <c r="L8042" s="83"/>
    </row>
    <row r="8043" spans="1:12" x14ac:dyDescent="0.3">
      <c r="A8043" s="77" t="s">
        <v>16846</v>
      </c>
      <c r="B8043" s="77" t="s">
        <v>16847</v>
      </c>
      <c r="C8043" s="77" t="s">
        <v>666</v>
      </c>
      <c r="D8043" s="79"/>
      <c r="F8043" s="77" t="s">
        <v>666</v>
      </c>
      <c r="G8043" s="77" t="s">
        <v>16846</v>
      </c>
      <c r="I8043"/>
      <c r="L8043" s="83"/>
    </row>
    <row r="8044" spans="1:12" x14ac:dyDescent="0.3">
      <c r="A8044" s="77" t="s">
        <v>16848</v>
      </c>
      <c r="B8044" s="77" t="s">
        <v>16849</v>
      </c>
      <c r="C8044" s="77" t="s">
        <v>804</v>
      </c>
      <c r="D8044" s="79"/>
      <c r="F8044" s="77" t="s">
        <v>804</v>
      </c>
      <c r="G8044" s="77" t="s">
        <v>16848</v>
      </c>
      <c r="I8044"/>
      <c r="L8044" s="83"/>
    </row>
    <row r="8045" spans="1:12" x14ac:dyDescent="0.3">
      <c r="A8045" s="77" t="s">
        <v>16850</v>
      </c>
      <c r="B8045" s="77" t="s">
        <v>16851</v>
      </c>
      <c r="C8045" s="77" t="s">
        <v>674</v>
      </c>
      <c r="D8045" s="79"/>
      <c r="F8045" s="77" t="s">
        <v>674</v>
      </c>
      <c r="G8045" s="77" t="s">
        <v>16850</v>
      </c>
      <c r="I8045"/>
      <c r="L8045" s="83"/>
    </row>
    <row r="8046" spans="1:12" x14ac:dyDescent="0.3">
      <c r="A8046" s="77" t="s">
        <v>16852</v>
      </c>
      <c r="B8046" s="77" t="s">
        <v>16853</v>
      </c>
      <c r="C8046" s="77" t="s">
        <v>940</v>
      </c>
      <c r="D8046" s="79"/>
      <c r="F8046" s="77" t="s">
        <v>940</v>
      </c>
      <c r="G8046" s="77" t="s">
        <v>16852</v>
      </c>
      <c r="I8046"/>
      <c r="L8046" s="83"/>
    </row>
    <row r="8047" spans="1:12" x14ac:dyDescent="0.3">
      <c r="A8047" s="77" t="s">
        <v>16854</v>
      </c>
      <c r="B8047" s="77" t="s">
        <v>16855</v>
      </c>
      <c r="C8047" s="77" t="s">
        <v>743</v>
      </c>
      <c r="D8047" s="79"/>
      <c r="F8047" s="77" t="s">
        <v>743</v>
      </c>
      <c r="G8047" s="77" t="s">
        <v>16854</v>
      </c>
      <c r="I8047"/>
      <c r="L8047" s="83"/>
    </row>
    <row r="8048" spans="1:12" x14ac:dyDescent="0.3">
      <c r="A8048" s="77" t="s">
        <v>16856</v>
      </c>
      <c r="B8048" s="77" t="s">
        <v>16857</v>
      </c>
      <c r="C8048" s="77" t="s">
        <v>743</v>
      </c>
      <c r="D8048" s="79"/>
      <c r="F8048" s="77" t="s">
        <v>743</v>
      </c>
      <c r="G8048" s="77" t="s">
        <v>16856</v>
      </c>
      <c r="I8048"/>
      <c r="L8048" s="83"/>
    </row>
    <row r="8049" spans="1:12" x14ac:dyDescent="0.3">
      <c r="A8049" s="77" t="s">
        <v>16858</v>
      </c>
      <c r="B8049" s="77" t="s">
        <v>16859</v>
      </c>
      <c r="C8049" s="77" t="s">
        <v>903</v>
      </c>
      <c r="D8049" s="79"/>
      <c r="F8049" s="77" t="s">
        <v>903</v>
      </c>
      <c r="G8049" s="77" t="s">
        <v>16858</v>
      </c>
      <c r="I8049"/>
      <c r="L8049" s="83"/>
    </row>
    <row r="8050" spans="1:12" x14ac:dyDescent="0.3">
      <c r="A8050" s="77" t="s">
        <v>16860</v>
      </c>
      <c r="B8050" s="77" t="s">
        <v>16861</v>
      </c>
      <c r="C8050" s="77" t="s">
        <v>830</v>
      </c>
      <c r="D8050" s="79"/>
      <c r="F8050" s="77" t="s">
        <v>830</v>
      </c>
      <c r="G8050" s="77" t="s">
        <v>16860</v>
      </c>
      <c r="I8050"/>
      <c r="L8050" s="83"/>
    </row>
    <row r="8051" spans="1:12" x14ac:dyDescent="0.3">
      <c r="A8051" s="77" t="s">
        <v>16862</v>
      </c>
      <c r="B8051" s="77" t="s">
        <v>16863</v>
      </c>
      <c r="C8051" s="77" t="s">
        <v>940</v>
      </c>
      <c r="D8051" s="79"/>
      <c r="F8051" s="77" t="s">
        <v>940</v>
      </c>
      <c r="G8051" s="77" t="s">
        <v>16862</v>
      </c>
      <c r="I8051"/>
      <c r="L8051" s="83"/>
    </row>
    <row r="8052" spans="1:12" x14ac:dyDescent="0.3">
      <c r="A8052" s="77" t="s">
        <v>16864</v>
      </c>
      <c r="B8052" s="77" t="s">
        <v>16865</v>
      </c>
      <c r="C8052" s="77" t="s">
        <v>846</v>
      </c>
      <c r="D8052" s="79"/>
      <c r="F8052" s="77" t="s">
        <v>846</v>
      </c>
      <c r="G8052" s="77" t="s">
        <v>16864</v>
      </c>
      <c r="I8052"/>
      <c r="L8052" s="83"/>
    </row>
    <row r="8053" spans="1:12" x14ac:dyDescent="0.3">
      <c r="A8053" s="77" t="s">
        <v>16866</v>
      </c>
      <c r="B8053" s="77" t="s">
        <v>16867</v>
      </c>
      <c r="C8053" s="77" t="s">
        <v>776</v>
      </c>
      <c r="D8053" s="79"/>
      <c r="F8053" s="77" t="s">
        <v>776</v>
      </c>
      <c r="G8053" s="77" t="s">
        <v>16866</v>
      </c>
      <c r="I8053"/>
      <c r="L8053" s="83"/>
    </row>
    <row r="8054" spans="1:12" x14ac:dyDescent="0.3">
      <c r="A8054" s="77" t="s">
        <v>16868</v>
      </c>
      <c r="B8054" s="77" t="s">
        <v>16869</v>
      </c>
      <c r="C8054" s="77" t="s">
        <v>682</v>
      </c>
      <c r="D8054" s="79"/>
      <c r="F8054" s="77" t="s">
        <v>682</v>
      </c>
      <c r="G8054" s="77" t="s">
        <v>16868</v>
      </c>
      <c r="I8054"/>
      <c r="L8054" s="83"/>
    </row>
    <row r="8055" spans="1:12" x14ac:dyDescent="0.3">
      <c r="A8055" s="77" t="s">
        <v>16870</v>
      </c>
      <c r="B8055" s="77" t="s">
        <v>16871</v>
      </c>
      <c r="C8055" s="77" t="s">
        <v>695</v>
      </c>
      <c r="D8055" s="79"/>
      <c r="F8055" s="77" t="s">
        <v>695</v>
      </c>
      <c r="G8055" s="77" t="s">
        <v>16870</v>
      </c>
      <c r="I8055"/>
      <c r="L8055" s="83"/>
    </row>
    <row r="8056" spans="1:12" x14ac:dyDescent="0.3">
      <c r="A8056" s="77" t="s">
        <v>16872</v>
      </c>
      <c r="B8056" s="77" t="s">
        <v>16873</v>
      </c>
      <c r="C8056" s="77" t="s">
        <v>743</v>
      </c>
      <c r="D8056" s="79"/>
      <c r="F8056" s="77" t="s">
        <v>743</v>
      </c>
      <c r="G8056" s="77" t="s">
        <v>16872</v>
      </c>
      <c r="I8056"/>
      <c r="L8056" s="83"/>
    </row>
    <row r="8057" spans="1:12" x14ac:dyDescent="0.3">
      <c r="A8057" s="77" t="s">
        <v>16874</v>
      </c>
      <c r="B8057" s="77" t="s">
        <v>16875</v>
      </c>
      <c r="C8057" s="77" t="s">
        <v>687</v>
      </c>
      <c r="D8057" s="79"/>
      <c r="F8057" s="77" t="s">
        <v>687</v>
      </c>
      <c r="G8057" s="77" t="s">
        <v>16874</v>
      </c>
      <c r="I8057"/>
      <c r="L8057" s="83"/>
    </row>
    <row r="8058" spans="1:12" x14ac:dyDescent="0.3">
      <c r="A8058" s="77" t="s">
        <v>16876</v>
      </c>
      <c r="B8058" s="77" t="s">
        <v>16877</v>
      </c>
      <c r="C8058" s="77" t="s">
        <v>746</v>
      </c>
      <c r="D8058" s="79"/>
      <c r="F8058" s="77" t="s">
        <v>746</v>
      </c>
      <c r="G8058" s="77" t="s">
        <v>16876</v>
      </c>
      <c r="I8058"/>
      <c r="L8058" s="83"/>
    </row>
    <row r="8059" spans="1:12" x14ac:dyDescent="0.3">
      <c r="A8059" s="77" t="s">
        <v>16878</v>
      </c>
      <c r="B8059" s="77" t="s">
        <v>16879</v>
      </c>
      <c r="C8059" s="77" t="s">
        <v>687</v>
      </c>
      <c r="D8059" s="79"/>
      <c r="F8059" s="77" t="s">
        <v>687</v>
      </c>
      <c r="G8059" s="77" t="s">
        <v>16878</v>
      </c>
      <c r="I8059"/>
      <c r="L8059" s="83"/>
    </row>
    <row r="8060" spans="1:12" x14ac:dyDescent="0.3">
      <c r="A8060" s="77" t="s">
        <v>16880</v>
      </c>
      <c r="B8060" s="77" t="s">
        <v>16881</v>
      </c>
      <c r="C8060" s="77" t="s">
        <v>682</v>
      </c>
      <c r="D8060" s="79"/>
      <c r="F8060" s="77" t="s">
        <v>682</v>
      </c>
      <c r="G8060" s="77" t="s">
        <v>16880</v>
      </c>
      <c r="I8060"/>
      <c r="L8060" s="83"/>
    </row>
    <row r="8061" spans="1:12" x14ac:dyDescent="0.3">
      <c r="A8061" s="77" t="s">
        <v>16882</v>
      </c>
      <c r="B8061" s="77" t="s">
        <v>16883</v>
      </c>
      <c r="C8061" s="77" t="s">
        <v>925</v>
      </c>
      <c r="D8061" s="79"/>
      <c r="F8061" s="77" t="s">
        <v>925</v>
      </c>
      <c r="G8061" s="77" t="s">
        <v>16882</v>
      </c>
      <c r="I8061"/>
      <c r="L8061" s="83"/>
    </row>
    <row r="8062" spans="1:12" x14ac:dyDescent="0.3">
      <c r="A8062" s="77" t="s">
        <v>16884</v>
      </c>
      <c r="B8062" s="77" t="s">
        <v>16885</v>
      </c>
      <c r="C8062" s="77" t="s">
        <v>840</v>
      </c>
      <c r="D8062" s="79"/>
      <c r="F8062" s="77" t="s">
        <v>840</v>
      </c>
      <c r="G8062" s="77" t="s">
        <v>16884</v>
      </c>
      <c r="I8062"/>
      <c r="L8062" s="83"/>
    </row>
    <row r="8063" spans="1:12" x14ac:dyDescent="0.3">
      <c r="A8063" s="77" t="s">
        <v>16886</v>
      </c>
      <c r="B8063" s="77" t="s">
        <v>16887</v>
      </c>
      <c r="C8063" s="77" t="s">
        <v>950</v>
      </c>
      <c r="D8063" s="79"/>
      <c r="F8063" s="77" t="s">
        <v>950</v>
      </c>
      <c r="G8063" s="77" t="s">
        <v>16886</v>
      </c>
      <c r="I8063"/>
      <c r="L8063" s="83"/>
    </row>
    <row r="8064" spans="1:12" x14ac:dyDescent="0.3">
      <c r="A8064" s="77" t="s">
        <v>16888</v>
      </c>
      <c r="B8064" s="77" t="s">
        <v>16889</v>
      </c>
      <c r="C8064" s="77" t="s">
        <v>925</v>
      </c>
      <c r="D8064" s="79"/>
      <c r="F8064" s="77" t="s">
        <v>925</v>
      </c>
      <c r="G8064" s="77" t="s">
        <v>16888</v>
      </c>
      <c r="I8064"/>
      <c r="L8064" s="83"/>
    </row>
    <row r="8065" spans="1:12" x14ac:dyDescent="0.3">
      <c r="A8065" s="77" t="s">
        <v>16890</v>
      </c>
      <c r="B8065" s="77" t="s">
        <v>16891</v>
      </c>
      <c r="C8065" s="77" t="s">
        <v>733</v>
      </c>
      <c r="D8065" s="79"/>
      <c r="F8065" s="77" t="s">
        <v>733</v>
      </c>
      <c r="G8065" s="77" t="s">
        <v>16890</v>
      </c>
      <c r="I8065"/>
      <c r="L8065" s="83"/>
    </row>
    <row r="8066" spans="1:12" x14ac:dyDescent="0.3">
      <c r="A8066" s="77" t="s">
        <v>16892</v>
      </c>
      <c r="B8066" s="77" t="s">
        <v>16893</v>
      </c>
      <c r="C8066" s="77" t="s">
        <v>863</v>
      </c>
      <c r="D8066" s="79"/>
      <c r="F8066" s="77" t="s">
        <v>863</v>
      </c>
      <c r="G8066" s="77" t="s">
        <v>16892</v>
      </c>
      <c r="I8066"/>
      <c r="L8066" s="83"/>
    </row>
    <row r="8067" spans="1:12" x14ac:dyDescent="0.3">
      <c r="A8067" s="77" t="s">
        <v>16894</v>
      </c>
      <c r="B8067" s="77" t="s">
        <v>16895</v>
      </c>
      <c r="C8067" s="77" t="s">
        <v>729</v>
      </c>
      <c r="D8067" s="79"/>
      <c r="F8067" s="77" t="s">
        <v>729</v>
      </c>
      <c r="G8067" s="77" t="s">
        <v>16894</v>
      </c>
      <c r="I8067"/>
      <c r="L8067" s="83"/>
    </row>
    <row r="8068" spans="1:12" x14ac:dyDescent="0.3">
      <c r="A8068" s="77" t="s">
        <v>16896</v>
      </c>
      <c r="B8068" s="77" t="s">
        <v>16897</v>
      </c>
      <c r="C8068" s="77" t="s">
        <v>682</v>
      </c>
      <c r="D8068" s="79"/>
      <c r="F8068" s="77" t="s">
        <v>682</v>
      </c>
      <c r="G8068" s="77" t="s">
        <v>16896</v>
      </c>
      <c r="I8068"/>
      <c r="L8068" s="83"/>
    </row>
    <row r="8069" spans="1:12" x14ac:dyDescent="0.3">
      <c r="A8069" s="77" t="s">
        <v>16898</v>
      </c>
      <c r="B8069" s="77" t="s">
        <v>16899</v>
      </c>
      <c r="C8069" s="77" t="s">
        <v>671</v>
      </c>
      <c r="D8069" s="79"/>
      <c r="F8069" s="77" t="s">
        <v>671</v>
      </c>
      <c r="G8069" s="77" t="s">
        <v>16898</v>
      </c>
      <c r="I8069"/>
      <c r="L8069" s="83"/>
    </row>
    <row r="8070" spans="1:12" x14ac:dyDescent="0.3">
      <c r="A8070" s="77" t="s">
        <v>16900</v>
      </c>
      <c r="B8070" s="77" t="s">
        <v>16901</v>
      </c>
      <c r="C8070" s="77" t="s">
        <v>829</v>
      </c>
      <c r="D8070" s="79"/>
      <c r="F8070" s="77" t="s">
        <v>829</v>
      </c>
      <c r="G8070" s="77" t="s">
        <v>16900</v>
      </c>
      <c r="I8070"/>
      <c r="L8070" s="83"/>
    </row>
    <row r="8071" spans="1:12" x14ac:dyDescent="0.3">
      <c r="A8071" s="77" t="s">
        <v>16902</v>
      </c>
      <c r="B8071" s="77" t="s">
        <v>16903</v>
      </c>
      <c r="C8071" s="77" t="s">
        <v>850</v>
      </c>
      <c r="D8071" s="79"/>
      <c r="F8071" s="77" t="s">
        <v>850</v>
      </c>
      <c r="G8071" s="77" t="s">
        <v>16902</v>
      </c>
      <c r="I8071"/>
      <c r="L8071" s="83"/>
    </row>
    <row r="8072" spans="1:12" x14ac:dyDescent="0.3">
      <c r="A8072" s="77" t="s">
        <v>16904</v>
      </c>
      <c r="B8072" s="77" t="s">
        <v>16905</v>
      </c>
      <c r="C8072" s="77" t="s">
        <v>714</v>
      </c>
      <c r="D8072" s="79"/>
      <c r="F8072" s="77" t="s">
        <v>714</v>
      </c>
      <c r="G8072" s="77" t="s">
        <v>16904</v>
      </c>
      <c r="I8072"/>
      <c r="L8072" s="83"/>
    </row>
    <row r="8073" spans="1:12" x14ac:dyDescent="0.3">
      <c r="A8073" s="77" t="s">
        <v>16906</v>
      </c>
      <c r="B8073" s="77" t="s">
        <v>16907</v>
      </c>
      <c r="C8073" s="77" t="s">
        <v>671</v>
      </c>
      <c r="D8073" s="79"/>
      <c r="F8073" s="77" t="s">
        <v>671</v>
      </c>
      <c r="G8073" s="77" t="s">
        <v>16906</v>
      </c>
      <c r="I8073"/>
      <c r="L8073" s="83"/>
    </row>
    <row r="8074" spans="1:12" x14ac:dyDescent="0.3">
      <c r="A8074" s="77" t="s">
        <v>16908</v>
      </c>
      <c r="B8074" s="77" t="s">
        <v>16909</v>
      </c>
      <c r="C8074" s="77" t="s">
        <v>836</v>
      </c>
      <c r="D8074" s="79"/>
      <c r="F8074" s="77" t="s">
        <v>836</v>
      </c>
      <c r="G8074" s="77" t="s">
        <v>16908</v>
      </c>
      <c r="I8074"/>
      <c r="L8074" s="83"/>
    </row>
    <row r="8075" spans="1:12" x14ac:dyDescent="0.3">
      <c r="A8075" s="77" t="s">
        <v>16910</v>
      </c>
      <c r="B8075" s="77" t="s">
        <v>16911</v>
      </c>
      <c r="C8075" s="77" t="s">
        <v>837</v>
      </c>
      <c r="D8075" s="79"/>
      <c r="F8075" s="77" t="s">
        <v>837</v>
      </c>
      <c r="G8075" s="77" t="s">
        <v>16910</v>
      </c>
      <c r="I8075"/>
      <c r="L8075" s="83"/>
    </row>
    <row r="8076" spans="1:12" x14ac:dyDescent="0.3">
      <c r="A8076" s="77" t="s">
        <v>16912</v>
      </c>
      <c r="B8076" s="77" t="s">
        <v>16913</v>
      </c>
      <c r="C8076" s="77" t="s">
        <v>666</v>
      </c>
      <c r="D8076" s="79"/>
      <c r="F8076" s="77" t="s">
        <v>666</v>
      </c>
      <c r="G8076" s="77" t="s">
        <v>16912</v>
      </c>
      <c r="I8076"/>
      <c r="L8076" s="83"/>
    </row>
    <row r="8077" spans="1:12" x14ac:dyDescent="0.3">
      <c r="A8077" s="77" t="s">
        <v>16914</v>
      </c>
      <c r="B8077" s="77" t="s">
        <v>16915</v>
      </c>
      <c r="C8077" s="77" t="s">
        <v>868</v>
      </c>
      <c r="D8077" s="79"/>
      <c r="F8077" s="77" t="s">
        <v>868</v>
      </c>
      <c r="G8077" s="77" t="s">
        <v>16914</v>
      </c>
      <c r="I8077"/>
      <c r="L8077" s="83"/>
    </row>
    <row r="8078" spans="1:12" x14ac:dyDescent="0.3">
      <c r="A8078" s="77" t="s">
        <v>16916</v>
      </c>
      <c r="B8078" s="77" t="s">
        <v>16917</v>
      </c>
      <c r="C8078" s="77" t="s">
        <v>667</v>
      </c>
      <c r="D8078" s="79"/>
      <c r="F8078" s="77" t="s">
        <v>667</v>
      </c>
      <c r="G8078" s="77" t="s">
        <v>16916</v>
      </c>
      <c r="I8078"/>
      <c r="L8078" s="83"/>
    </row>
    <row r="8079" spans="1:12" x14ac:dyDescent="0.3">
      <c r="A8079" s="77" t="s">
        <v>16918</v>
      </c>
      <c r="B8079" s="77" t="s">
        <v>16919</v>
      </c>
      <c r="C8079" s="77" t="s">
        <v>809</v>
      </c>
      <c r="D8079" s="79"/>
      <c r="F8079" s="77" t="s">
        <v>809</v>
      </c>
      <c r="G8079" s="77" t="s">
        <v>16918</v>
      </c>
      <c r="I8079"/>
      <c r="L8079" s="83"/>
    </row>
    <row r="8080" spans="1:12" x14ac:dyDescent="0.3">
      <c r="A8080" s="77" t="s">
        <v>16920</v>
      </c>
      <c r="B8080" s="77" t="s">
        <v>16921</v>
      </c>
      <c r="C8080" s="77" t="s">
        <v>863</v>
      </c>
      <c r="D8080" s="79"/>
      <c r="F8080" s="77" t="s">
        <v>863</v>
      </c>
      <c r="G8080" s="77" t="s">
        <v>16920</v>
      </c>
      <c r="I8080"/>
      <c r="L8080" s="83"/>
    </row>
    <row r="8081" spans="1:12" x14ac:dyDescent="0.3">
      <c r="A8081" s="77" t="s">
        <v>16922</v>
      </c>
      <c r="B8081" s="77" t="s">
        <v>16923</v>
      </c>
      <c r="C8081" s="77" t="s">
        <v>908</v>
      </c>
      <c r="D8081" s="79"/>
      <c r="F8081" s="77" t="s">
        <v>908</v>
      </c>
      <c r="G8081" s="77" t="s">
        <v>16922</v>
      </c>
      <c r="I8081"/>
      <c r="L8081" s="83"/>
    </row>
    <row r="8082" spans="1:12" x14ac:dyDescent="0.3">
      <c r="A8082" s="77" t="s">
        <v>16924</v>
      </c>
      <c r="B8082" s="77" t="s">
        <v>16925</v>
      </c>
      <c r="C8082" s="77" t="s">
        <v>853</v>
      </c>
      <c r="D8082" s="79"/>
      <c r="F8082" s="77" t="s">
        <v>853</v>
      </c>
      <c r="G8082" s="77" t="s">
        <v>16924</v>
      </c>
      <c r="I8082"/>
      <c r="L8082" s="83"/>
    </row>
    <row r="8083" spans="1:12" x14ac:dyDescent="0.3">
      <c r="A8083" s="77" t="s">
        <v>16926</v>
      </c>
      <c r="B8083" s="77" t="s">
        <v>16927</v>
      </c>
      <c r="C8083" s="77" t="s">
        <v>687</v>
      </c>
      <c r="D8083" s="79"/>
      <c r="F8083" s="77" t="s">
        <v>687</v>
      </c>
      <c r="G8083" s="77" t="s">
        <v>16926</v>
      </c>
      <c r="I8083"/>
      <c r="L8083" s="83"/>
    </row>
    <row r="8084" spans="1:12" x14ac:dyDescent="0.3">
      <c r="A8084" s="77" t="s">
        <v>16928</v>
      </c>
      <c r="B8084" s="77" t="s">
        <v>16929</v>
      </c>
      <c r="C8084" s="77" t="s">
        <v>749</v>
      </c>
      <c r="D8084" s="79"/>
      <c r="F8084" s="77" t="s">
        <v>749</v>
      </c>
      <c r="G8084" s="77" t="s">
        <v>16928</v>
      </c>
      <c r="I8084"/>
      <c r="L8084" s="83"/>
    </row>
    <row r="8085" spans="1:12" x14ac:dyDescent="0.3">
      <c r="A8085" s="77" t="s">
        <v>16930</v>
      </c>
      <c r="B8085" s="77" t="s">
        <v>16931</v>
      </c>
      <c r="C8085" s="77" t="s">
        <v>746</v>
      </c>
      <c r="D8085" s="79"/>
      <c r="F8085" s="77" t="s">
        <v>746</v>
      </c>
      <c r="G8085" s="77" t="s">
        <v>16930</v>
      </c>
      <c r="I8085"/>
      <c r="L8085" s="83"/>
    </row>
    <row r="8086" spans="1:12" x14ac:dyDescent="0.3">
      <c r="A8086" s="77" t="s">
        <v>16932</v>
      </c>
      <c r="B8086" s="77" t="s">
        <v>16933</v>
      </c>
      <c r="C8086" s="77" t="s">
        <v>671</v>
      </c>
      <c r="D8086" s="79"/>
      <c r="F8086" s="77" t="s">
        <v>671</v>
      </c>
      <c r="G8086" s="77" t="s">
        <v>16932</v>
      </c>
      <c r="I8086"/>
      <c r="L8086" s="83"/>
    </row>
    <row r="8087" spans="1:12" x14ac:dyDescent="0.3">
      <c r="A8087" s="77" t="s">
        <v>16934</v>
      </c>
      <c r="B8087" s="77" t="s">
        <v>16935</v>
      </c>
      <c r="C8087" s="77" t="s">
        <v>746</v>
      </c>
      <c r="D8087" s="79"/>
      <c r="F8087" s="77" t="s">
        <v>746</v>
      </c>
      <c r="G8087" s="77" t="s">
        <v>16934</v>
      </c>
      <c r="I8087"/>
      <c r="L8087" s="83"/>
    </row>
    <row r="8088" spans="1:12" x14ac:dyDescent="0.3">
      <c r="A8088" s="77" t="s">
        <v>16936</v>
      </c>
      <c r="B8088" s="77" t="s">
        <v>16937</v>
      </c>
      <c r="C8088" s="77" t="s">
        <v>699</v>
      </c>
      <c r="D8088" s="79"/>
      <c r="F8088" s="77" t="s">
        <v>699</v>
      </c>
      <c r="G8088" s="77" t="s">
        <v>16936</v>
      </c>
      <c r="I8088"/>
      <c r="L8088" s="83"/>
    </row>
    <row r="8089" spans="1:12" x14ac:dyDescent="0.3">
      <c r="A8089" s="77" t="s">
        <v>16938</v>
      </c>
      <c r="B8089" s="77" t="s">
        <v>16939</v>
      </c>
      <c r="C8089" s="77" t="s">
        <v>682</v>
      </c>
      <c r="D8089" s="79"/>
      <c r="F8089" s="77" t="s">
        <v>682</v>
      </c>
      <c r="G8089" s="77" t="s">
        <v>16938</v>
      </c>
      <c r="I8089"/>
      <c r="L8089" s="83"/>
    </row>
    <row r="8090" spans="1:12" x14ac:dyDescent="0.3">
      <c r="A8090" s="77" t="s">
        <v>16940</v>
      </c>
      <c r="B8090" s="77" t="s">
        <v>16941</v>
      </c>
      <c r="C8090" s="77" t="s">
        <v>829</v>
      </c>
      <c r="D8090" s="79"/>
      <c r="F8090" s="77" t="s">
        <v>829</v>
      </c>
      <c r="G8090" s="77" t="s">
        <v>16940</v>
      </c>
      <c r="I8090"/>
      <c r="L8090" s="83"/>
    </row>
    <row r="8091" spans="1:12" x14ac:dyDescent="0.3">
      <c r="A8091" s="77" t="s">
        <v>16942</v>
      </c>
      <c r="B8091" s="77" t="s">
        <v>16943</v>
      </c>
      <c r="C8091" s="77" t="s">
        <v>682</v>
      </c>
      <c r="D8091" s="79"/>
      <c r="F8091" s="77" t="s">
        <v>682</v>
      </c>
      <c r="G8091" s="77" t="s">
        <v>16942</v>
      </c>
      <c r="I8091"/>
      <c r="L8091" s="83"/>
    </row>
    <row r="8092" spans="1:12" x14ac:dyDescent="0.3">
      <c r="A8092" s="77" t="s">
        <v>16944</v>
      </c>
      <c r="B8092" s="77" t="s">
        <v>16945</v>
      </c>
      <c r="C8092" s="77" t="s">
        <v>671</v>
      </c>
      <c r="D8092" s="79"/>
      <c r="F8092" s="77" t="s">
        <v>671</v>
      </c>
      <c r="G8092" s="77" t="s">
        <v>16944</v>
      </c>
      <c r="I8092"/>
      <c r="L8092" s="83"/>
    </row>
    <row r="8093" spans="1:12" x14ac:dyDescent="0.3">
      <c r="A8093" s="77" t="s">
        <v>16946</v>
      </c>
      <c r="B8093" s="77" t="s">
        <v>16947</v>
      </c>
      <c r="C8093" s="77" t="s">
        <v>733</v>
      </c>
      <c r="D8093" s="79"/>
      <c r="F8093" s="77" t="s">
        <v>733</v>
      </c>
      <c r="G8093" s="77" t="s">
        <v>16946</v>
      </c>
      <c r="I8093"/>
      <c r="L8093" s="83"/>
    </row>
    <row r="8094" spans="1:12" x14ac:dyDescent="0.3">
      <c r="A8094" s="77" t="s">
        <v>16948</v>
      </c>
      <c r="B8094" s="77" t="s">
        <v>16949</v>
      </c>
      <c r="C8094" s="77" t="s">
        <v>850</v>
      </c>
      <c r="D8094" s="79"/>
      <c r="F8094" s="77" t="s">
        <v>850</v>
      </c>
      <c r="G8094" s="77" t="s">
        <v>16948</v>
      </c>
      <c r="I8094"/>
      <c r="L8094" s="83"/>
    </row>
    <row r="8095" spans="1:12" x14ac:dyDescent="0.3">
      <c r="A8095" s="77" t="s">
        <v>16950</v>
      </c>
      <c r="B8095" s="77" t="s">
        <v>16951</v>
      </c>
      <c r="C8095" s="77" t="s">
        <v>868</v>
      </c>
      <c r="D8095" s="79"/>
      <c r="F8095" s="77" t="s">
        <v>868</v>
      </c>
      <c r="G8095" s="77" t="s">
        <v>16950</v>
      </c>
      <c r="I8095"/>
      <c r="L8095" s="83"/>
    </row>
    <row r="8096" spans="1:12" x14ac:dyDescent="0.3">
      <c r="A8096" s="77" t="s">
        <v>16952</v>
      </c>
      <c r="B8096" s="77" t="s">
        <v>16953</v>
      </c>
      <c r="C8096" s="77" t="s">
        <v>794</v>
      </c>
      <c r="D8096" s="79"/>
      <c r="F8096" s="77" t="s">
        <v>794</v>
      </c>
      <c r="G8096" s="77" t="s">
        <v>16952</v>
      </c>
      <c r="I8096"/>
      <c r="L8096" s="83"/>
    </row>
    <row r="8097" spans="1:12" x14ac:dyDescent="0.3">
      <c r="A8097" s="77" t="s">
        <v>16954</v>
      </c>
      <c r="B8097" s="77" t="s">
        <v>16955</v>
      </c>
      <c r="C8097" s="77" t="s">
        <v>893</v>
      </c>
      <c r="D8097" s="79"/>
      <c r="F8097" s="77" t="s">
        <v>893</v>
      </c>
      <c r="G8097" s="77" t="s">
        <v>16954</v>
      </c>
      <c r="I8097"/>
      <c r="L8097" s="83"/>
    </row>
    <row r="8098" spans="1:12" x14ac:dyDescent="0.3">
      <c r="A8098" s="77" t="s">
        <v>16956</v>
      </c>
      <c r="B8098" s="77" t="s">
        <v>16957</v>
      </c>
      <c r="C8098" s="77" t="s">
        <v>695</v>
      </c>
      <c r="D8098" s="79"/>
      <c r="F8098" s="77" t="s">
        <v>695</v>
      </c>
      <c r="G8098" s="77" t="s">
        <v>16956</v>
      </c>
      <c r="I8098"/>
      <c r="L8098" s="83"/>
    </row>
    <row r="8099" spans="1:12" x14ac:dyDescent="0.3">
      <c r="A8099" s="77" t="s">
        <v>16958</v>
      </c>
      <c r="B8099" s="77" t="s">
        <v>16959</v>
      </c>
      <c r="C8099" s="77" t="s">
        <v>699</v>
      </c>
      <c r="D8099" s="79"/>
      <c r="F8099" s="77" t="s">
        <v>699</v>
      </c>
      <c r="G8099" s="77" t="s">
        <v>16958</v>
      </c>
      <c r="I8099"/>
      <c r="L8099" s="83"/>
    </row>
    <row r="8100" spans="1:12" x14ac:dyDescent="0.3">
      <c r="A8100" s="77" t="s">
        <v>16960</v>
      </c>
      <c r="B8100" s="77" t="s">
        <v>16961</v>
      </c>
      <c r="C8100" s="77" t="s">
        <v>829</v>
      </c>
      <c r="D8100" s="79"/>
      <c r="F8100" s="77" t="s">
        <v>829</v>
      </c>
      <c r="G8100" s="77" t="s">
        <v>16960</v>
      </c>
      <c r="I8100"/>
      <c r="L8100" s="83"/>
    </row>
    <row r="8101" spans="1:12" x14ac:dyDescent="0.3">
      <c r="A8101" s="77" t="s">
        <v>16962</v>
      </c>
      <c r="B8101" s="77" t="s">
        <v>16963</v>
      </c>
      <c r="C8101" s="77" t="s">
        <v>670</v>
      </c>
      <c r="D8101" s="79"/>
      <c r="F8101" s="77" t="s">
        <v>670</v>
      </c>
      <c r="G8101" s="77" t="s">
        <v>16962</v>
      </c>
      <c r="I8101"/>
      <c r="L8101" s="83"/>
    </row>
    <row r="8102" spans="1:12" x14ac:dyDescent="0.3">
      <c r="A8102" s="77" t="s">
        <v>16964</v>
      </c>
      <c r="B8102" s="77" t="s">
        <v>16965</v>
      </c>
      <c r="C8102" s="77" t="s">
        <v>666</v>
      </c>
      <c r="D8102" s="79"/>
      <c r="F8102" s="77" t="s">
        <v>666</v>
      </c>
      <c r="G8102" s="77" t="s">
        <v>16964</v>
      </c>
      <c r="I8102"/>
      <c r="L8102" s="83"/>
    </row>
    <row r="8103" spans="1:12" x14ac:dyDescent="0.3">
      <c r="A8103" s="77" t="s">
        <v>16966</v>
      </c>
      <c r="B8103" s="77" t="s">
        <v>16967</v>
      </c>
      <c r="C8103" s="77" t="s">
        <v>829</v>
      </c>
      <c r="D8103" s="79"/>
      <c r="F8103" s="77" t="s">
        <v>829</v>
      </c>
      <c r="G8103" s="77" t="s">
        <v>16966</v>
      </c>
      <c r="I8103"/>
      <c r="L8103" s="83"/>
    </row>
    <row r="8104" spans="1:12" x14ac:dyDescent="0.3">
      <c r="A8104" s="77" t="s">
        <v>16968</v>
      </c>
      <c r="B8104" s="77" t="s">
        <v>16969</v>
      </c>
      <c r="C8104" s="77" t="s">
        <v>714</v>
      </c>
      <c r="D8104" s="79"/>
      <c r="F8104" s="77" t="s">
        <v>714</v>
      </c>
      <c r="G8104" s="77" t="s">
        <v>16968</v>
      </c>
      <c r="I8104"/>
      <c r="L8104" s="83"/>
    </row>
    <row r="8105" spans="1:12" x14ac:dyDescent="0.3">
      <c r="A8105" s="77" t="s">
        <v>16970</v>
      </c>
      <c r="B8105" s="77" t="s">
        <v>16971</v>
      </c>
      <c r="C8105" s="77" t="s">
        <v>671</v>
      </c>
      <c r="D8105" s="79"/>
      <c r="F8105" s="77" t="s">
        <v>671</v>
      </c>
      <c r="G8105" s="77" t="s">
        <v>16970</v>
      </c>
      <c r="I8105"/>
      <c r="L8105" s="83"/>
    </row>
    <row r="8106" spans="1:12" x14ac:dyDescent="0.3">
      <c r="A8106" s="77" t="s">
        <v>16972</v>
      </c>
      <c r="B8106" s="77" t="s">
        <v>16973</v>
      </c>
      <c r="C8106" s="77" t="s">
        <v>856</v>
      </c>
      <c r="D8106" s="79"/>
      <c r="F8106" s="77" t="s">
        <v>856</v>
      </c>
      <c r="G8106" s="77" t="s">
        <v>16972</v>
      </c>
      <c r="I8106"/>
      <c r="L8106" s="83"/>
    </row>
    <row r="8107" spans="1:12" x14ac:dyDescent="0.3">
      <c r="A8107" s="77" t="s">
        <v>16974</v>
      </c>
      <c r="B8107" s="77" t="s">
        <v>16975</v>
      </c>
      <c r="C8107" s="77" t="s">
        <v>714</v>
      </c>
      <c r="D8107" s="79"/>
      <c r="F8107" s="77" t="s">
        <v>714</v>
      </c>
      <c r="G8107" s="77" t="s">
        <v>16974</v>
      </c>
      <c r="I8107"/>
      <c r="L8107" s="83"/>
    </row>
    <row r="8108" spans="1:12" x14ac:dyDescent="0.3">
      <c r="A8108" s="77" t="s">
        <v>16976</v>
      </c>
      <c r="B8108" s="77" t="s">
        <v>16977</v>
      </c>
      <c r="C8108" s="77" t="s">
        <v>849</v>
      </c>
      <c r="D8108" s="79"/>
      <c r="F8108" s="77" t="s">
        <v>849</v>
      </c>
      <c r="G8108" s="77" t="s">
        <v>16976</v>
      </c>
      <c r="I8108"/>
      <c r="L8108" s="83"/>
    </row>
    <row r="8109" spans="1:12" x14ac:dyDescent="0.3">
      <c r="A8109" s="77" t="s">
        <v>16978</v>
      </c>
      <c r="B8109" s="77" t="s">
        <v>16979</v>
      </c>
      <c r="C8109" s="77" t="s">
        <v>682</v>
      </c>
      <c r="D8109" s="79"/>
      <c r="F8109" s="77" t="s">
        <v>682</v>
      </c>
      <c r="G8109" s="77" t="s">
        <v>16978</v>
      </c>
      <c r="I8109"/>
      <c r="L8109" s="83"/>
    </row>
    <row r="8110" spans="1:12" x14ac:dyDescent="0.3">
      <c r="A8110" s="77" t="s">
        <v>16980</v>
      </c>
      <c r="B8110" s="77" t="s">
        <v>16981</v>
      </c>
      <c r="C8110" s="77" t="s">
        <v>853</v>
      </c>
      <c r="D8110" s="79"/>
      <c r="F8110" s="77" t="s">
        <v>853</v>
      </c>
      <c r="G8110" s="77" t="s">
        <v>16980</v>
      </c>
      <c r="I8110"/>
      <c r="L8110" s="83"/>
    </row>
    <row r="8111" spans="1:12" x14ac:dyDescent="0.3">
      <c r="A8111" s="77" t="s">
        <v>16982</v>
      </c>
      <c r="B8111" s="77" t="s">
        <v>16983</v>
      </c>
      <c r="C8111" s="77" t="s">
        <v>682</v>
      </c>
      <c r="D8111" s="79"/>
      <c r="F8111" s="77" t="s">
        <v>682</v>
      </c>
      <c r="G8111" s="77" t="s">
        <v>16982</v>
      </c>
      <c r="I8111"/>
      <c r="L8111" s="83"/>
    </row>
    <row r="8112" spans="1:12" x14ac:dyDescent="0.3">
      <c r="A8112" s="77" t="s">
        <v>16984</v>
      </c>
      <c r="B8112" s="77" t="s">
        <v>16985</v>
      </c>
      <c r="C8112" s="77" t="s">
        <v>682</v>
      </c>
      <c r="D8112" s="79"/>
      <c r="F8112" s="77" t="s">
        <v>682</v>
      </c>
      <c r="G8112" s="77" t="s">
        <v>16984</v>
      </c>
      <c r="I8112"/>
      <c r="L8112" s="83"/>
    </row>
    <row r="8113" spans="1:12" x14ac:dyDescent="0.3">
      <c r="A8113" s="77" t="s">
        <v>16986</v>
      </c>
      <c r="B8113" s="77" t="s">
        <v>16987</v>
      </c>
      <c r="C8113" s="77" t="s">
        <v>893</v>
      </c>
      <c r="D8113" s="79"/>
      <c r="F8113" s="77" t="s">
        <v>893</v>
      </c>
      <c r="G8113" s="77" t="s">
        <v>16986</v>
      </c>
      <c r="I8113"/>
      <c r="L8113" s="83"/>
    </row>
    <row r="8114" spans="1:12" x14ac:dyDescent="0.3">
      <c r="A8114" s="77" t="s">
        <v>16988</v>
      </c>
      <c r="B8114" s="77" t="s">
        <v>16989</v>
      </c>
      <c r="C8114" s="77" t="s">
        <v>729</v>
      </c>
      <c r="D8114" s="79"/>
      <c r="F8114" s="77" t="s">
        <v>729</v>
      </c>
      <c r="G8114" s="77" t="s">
        <v>16988</v>
      </c>
      <c r="I8114"/>
      <c r="L8114" s="83"/>
    </row>
    <row r="8115" spans="1:12" x14ac:dyDescent="0.3">
      <c r="A8115" s="77" t="s">
        <v>16990</v>
      </c>
      <c r="B8115" s="77" t="s">
        <v>16991</v>
      </c>
      <c r="C8115" s="77" t="s">
        <v>682</v>
      </c>
      <c r="D8115" s="79"/>
      <c r="F8115" s="77" t="s">
        <v>682</v>
      </c>
      <c r="G8115" s="77" t="s">
        <v>16990</v>
      </c>
      <c r="I8115"/>
      <c r="L8115" s="83"/>
    </row>
    <row r="8116" spans="1:12" x14ac:dyDescent="0.3">
      <c r="A8116" s="77" t="s">
        <v>16992</v>
      </c>
      <c r="B8116" s="77" t="s">
        <v>16993</v>
      </c>
      <c r="C8116" s="77" t="s">
        <v>761</v>
      </c>
      <c r="D8116" s="79"/>
      <c r="F8116" s="77" t="s">
        <v>761</v>
      </c>
      <c r="G8116" s="77" t="s">
        <v>16992</v>
      </c>
      <c r="I8116"/>
      <c r="L8116" s="83"/>
    </row>
    <row r="8117" spans="1:12" x14ac:dyDescent="0.3">
      <c r="A8117" s="77" t="s">
        <v>16994</v>
      </c>
      <c r="B8117" s="77" t="s">
        <v>16995</v>
      </c>
      <c r="C8117" s="77" t="s">
        <v>682</v>
      </c>
      <c r="D8117" s="79"/>
      <c r="F8117" s="77" t="s">
        <v>682</v>
      </c>
      <c r="G8117" s="77" t="s">
        <v>16994</v>
      </c>
      <c r="I8117"/>
      <c r="L8117" s="83"/>
    </row>
    <row r="8118" spans="1:12" x14ac:dyDescent="0.3">
      <c r="A8118" s="77" t="s">
        <v>16996</v>
      </c>
      <c r="B8118" s="77" t="s">
        <v>16997</v>
      </c>
      <c r="C8118" s="77" t="s">
        <v>868</v>
      </c>
      <c r="D8118" s="79"/>
      <c r="F8118" s="77" t="s">
        <v>868</v>
      </c>
      <c r="G8118" s="77" t="s">
        <v>16996</v>
      </c>
      <c r="I8118"/>
      <c r="L8118" s="83"/>
    </row>
    <row r="8119" spans="1:12" x14ac:dyDescent="0.3">
      <c r="A8119" s="77" t="s">
        <v>16998</v>
      </c>
      <c r="B8119" s="77" t="s">
        <v>16999</v>
      </c>
      <c r="C8119" s="77" t="s">
        <v>868</v>
      </c>
      <c r="D8119" s="79"/>
      <c r="F8119" s="77" t="s">
        <v>868</v>
      </c>
      <c r="G8119" s="77" t="s">
        <v>16998</v>
      </c>
      <c r="I8119"/>
      <c r="L8119" s="83"/>
    </row>
    <row r="8120" spans="1:12" x14ac:dyDescent="0.3">
      <c r="A8120" s="77" t="s">
        <v>17000</v>
      </c>
      <c r="B8120" s="77" t="s">
        <v>17001</v>
      </c>
      <c r="C8120" s="77" t="s">
        <v>868</v>
      </c>
      <c r="D8120" s="79"/>
      <c r="F8120" s="77" t="s">
        <v>868</v>
      </c>
      <c r="G8120" s="77" t="s">
        <v>17000</v>
      </c>
      <c r="I8120"/>
      <c r="L8120" s="83"/>
    </row>
    <row r="8121" spans="1:12" x14ac:dyDescent="0.3">
      <c r="A8121" s="77" t="s">
        <v>17002</v>
      </c>
      <c r="B8121" s="77" t="s">
        <v>17003</v>
      </c>
      <c r="C8121" s="77" t="s">
        <v>868</v>
      </c>
      <c r="D8121" s="79"/>
      <c r="F8121" s="77" t="s">
        <v>868</v>
      </c>
      <c r="G8121" s="77" t="s">
        <v>17002</v>
      </c>
      <c r="I8121"/>
      <c r="L8121" s="83"/>
    </row>
    <row r="8122" spans="1:12" x14ac:dyDescent="0.3">
      <c r="A8122" s="77" t="s">
        <v>17004</v>
      </c>
      <c r="B8122" s="77" t="s">
        <v>17005</v>
      </c>
      <c r="C8122" s="77" t="s">
        <v>714</v>
      </c>
      <c r="D8122" s="79"/>
      <c r="F8122" s="77" t="s">
        <v>714</v>
      </c>
      <c r="G8122" s="77" t="s">
        <v>17004</v>
      </c>
      <c r="I8122"/>
      <c r="L8122" s="83"/>
    </row>
    <row r="8123" spans="1:12" x14ac:dyDescent="0.3">
      <c r="A8123" s="77" t="s">
        <v>17006</v>
      </c>
      <c r="B8123" s="77" t="s">
        <v>17007</v>
      </c>
      <c r="C8123" s="77" t="s">
        <v>868</v>
      </c>
      <c r="D8123" s="79"/>
      <c r="F8123" s="77" t="s">
        <v>868</v>
      </c>
      <c r="G8123" s="77" t="s">
        <v>17006</v>
      </c>
      <c r="I8123"/>
      <c r="L8123" s="83"/>
    </row>
    <row r="8124" spans="1:12" x14ac:dyDescent="0.3">
      <c r="A8124" s="77" t="s">
        <v>17008</v>
      </c>
      <c r="B8124" s="77" t="s">
        <v>17009</v>
      </c>
      <c r="C8124" s="77" t="s">
        <v>960</v>
      </c>
      <c r="D8124" s="79"/>
      <c r="F8124" s="77" t="s">
        <v>960</v>
      </c>
      <c r="G8124" s="77" t="s">
        <v>17008</v>
      </c>
      <c r="I8124"/>
      <c r="L8124" s="83"/>
    </row>
    <row r="8125" spans="1:12" x14ac:dyDescent="0.3">
      <c r="A8125" s="77" t="s">
        <v>17010</v>
      </c>
      <c r="B8125" s="77" t="s">
        <v>17011</v>
      </c>
      <c r="C8125" s="77" t="s">
        <v>868</v>
      </c>
      <c r="D8125" s="79"/>
      <c r="F8125" s="77" t="s">
        <v>868</v>
      </c>
      <c r="G8125" s="77" t="s">
        <v>17010</v>
      </c>
      <c r="I8125"/>
      <c r="L8125" s="83"/>
    </row>
    <row r="8126" spans="1:12" x14ac:dyDescent="0.3">
      <c r="A8126" s="77" t="s">
        <v>17012</v>
      </c>
      <c r="B8126" s="77" t="s">
        <v>17013</v>
      </c>
      <c r="C8126" s="77" t="s">
        <v>736</v>
      </c>
      <c r="D8126" s="79"/>
      <c r="F8126" s="77" t="s">
        <v>736</v>
      </c>
      <c r="G8126" s="77" t="s">
        <v>17012</v>
      </c>
      <c r="I8126"/>
      <c r="L8126" s="83"/>
    </row>
    <row r="8127" spans="1:12" x14ac:dyDescent="0.3">
      <c r="A8127" s="77" t="s">
        <v>17014</v>
      </c>
      <c r="B8127" s="77" t="s">
        <v>17015</v>
      </c>
      <c r="C8127" s="77" t="s">
        <v>671</v>
      </c>
      <c r="D8127" s="79"/>
      <c r="F8127" s="77" t="s">
        <v>671</v>
      </c>
      <c r="G8127" s="77" t="s">
        <v>17014</v>
      </c>
      <c r="I8127"/>
      <c r="L8127" s="83"/>
    </row>
    <row r="8128" spans="1:12" x14ac:dyDescent="0.3">
      <c r="A8128" s="77" t="s">
        <v>17016</v>
      </c>
      <c r="B8128" s="77" t="s">
        <v>17017</v>
      </c>
      <c r="C8128" s="77" t="s">
        <v>770</v>
      </c>
      <c r="D8128" s="79"/>
      <c r="F8128" s="77" t="s">
        <v>770</v>
      </c>
      <c r="G8128" s="77" t="s">
        <v>17016</v>
      </c>
      <c r="I8128"/>
      <c r="L8128" s="83"/>
    </row>
    <row r="8129" spans="1:12" x14ac:dyDescent="0.3">
      <c r="A8129" s="77" t="s">
        <v>17018</v>
      </c>
      <c r="B8129" s="77" t="s">
        <v>17019</v>
      </c>
      <c r="C8129" s="77" t="s">
        <v>682</v>
      </c>
      <c r="D8129" s="79"/>
      <c r="F8129" s="77" t="s">
        <v>682</v>
      </c>
      <c r="G8129" s="77" t="s">
        <v>17018</v>
      </c>
      <c r="I8129"/>
      <c r="L8129" s="83"/>
    </row>
    <row r="8130" spans="1:12" x14ac:dyDescent="0.3">
      <c r="A8130" s="77" t="s">
        <v>17020</v>
      </c>
      <c r="B8130" s="77" t="s">
        <v>17021</v>
      </c>
      <c r="C8130" s="77" t="s">
        <v>694</v>
      </c>
      <c r="D8130" s="79"/>
      <c r="F8130" s="77" t="s">
        <v>694</v>
      </c>
      <c r="G8130" s="77" t="s">
        <v>17020</v>
      </c>
      <c r="I8130"/>
      <c r="L8130" s="83"/>
    </row>
    <row r="8131" spans="1:12" x14ac:dyDescent="0.3">
      <c r="A8131" s="77" t="s">
        <v>17022</v>
      </c>
      <c r="B8131" s="77" t="s">
        <v>17023</v>
      </c>
      <c r="C8131" s="77" t="s">
        <v>682</v>
      </c>
      <c r="D8131" s="79"/>
      <c r="F8131" s="77" t="s">
        <v>682</v>
      </c>
      <c r="G8131" s="77" t="s">
        <v>17022</v>
      </c>
      <c r="I8131"/>
      <c r="L8131" s="83"/>
    </row>
    <row r="8132" spans="1:12" x14ac:dyDescent="0.3">
      <c r="A8132" s="77" t="s">
        <v>17024</v>
      </c>
      <c r="B8132" s="77" t="s">
        <v>17025</v>
      </c>
      <c r="C8132" s="77" t="s">
        <v>682</v>
      </c>
      <c r="D8132" s="79"/>
      <c r="F8132" s="77" t="s">
        <v>682</v>
      </c>
      <c r="G8132" s="77" t="s">
        <v>17024</v>
      </c>
      <c r="I8132"/>
      <c r="L8132" s="83"/>
    </row>
    <row r="8133" spans="1:12" x14ac:dyDescent="0.3">
      <c r="A8133" s="77" t="s">
        <v>17026</v>
      </c>
      <c r="B8133" s="77" t="s">
        <v>17027</v>
      </c>
      <c r="C8133" s="77" t="s">
        <v>682</v>
      </c>
      <c r="D8133" s="79"/>
      <c r="F8133" s="77" t="s">
        <v>682</v>
      </c>
      <c r="G8133" s="77" t="s">
        <v>17026</v>
      </c>
      <c r="I8133"/>
      <c r="L8133" s="83"/>
    </row>
    <row r="8134" spans="1:12" x14ac:dyDescent="0.3">
      <c r="A8134" s="77" t="s">
        <v>17028</v>
      </c>
      <c r="B8134" s="77" t="s">
        <v>17029</v>
      </c>
      <c r="C8134" s="77" t="s">
        <v>868</v>
      </c>
      <c r="D8134" s="79"/>
      <c r="F8134" s="77" t="s">
        <v>868</v>
      </c>
      <c r="G8134" s="77" t="s">
        <v>17028</v>
      </c>
      <c r="I8134"/>
      <c r="L8134" s="83"/>
    </row>
    <row r="8135" spans="1:12" x14ac:dyDescent="0.3">
      <c r="A8135" s="77" t="s">
        <v>17030</v>
      </c>
      <c r="B8135" s="77" t="s">
        <v>17031</v>
      </c>
      <c r="C8135" s="77" t="s">
        <v>960</v>
      </c>
      <c r="D8135" s="79"/>
      <c r="F8135" s="77" t="s">
        <v>960</v>
      </c>
      <c r="G8135" s="77" t="s">
        <v>17030</v>
      </c>
      <c r="I8135"/>
      <c r="L8135" s="83"/>
    </row>
    <row r="8136" spans="1:12" x14ac:dyDescent="0.3">
      <c r="A8136" s="77" t="s">
        <v>17032</v>
      </c>
      <c r="B8136" s="77" t="s">
        <v>17033</v>
      </c>
      <c r="C8136" s="77" t="s">
        <v>682</v>
      </c>
      <c r="D8136" s="79"/>
      <c r="F8136" s="77" t="s">
        <v>682</v>
      </c>
      <c r="G8136" s="77" t="s">
        <v>17032</v>
      </c>
      <c r="I8136"/>
      <c r="L8136" s="83"/>
    </row>
    <row r="8137" spans="1:12" x14ac:dyDescent="0.3">
      <c r="A8137" s="77" t="s">
        <v>17034</v>
      </c>
      <c r="B8137" s="77" t="s">
        <v>17035</v>
      </c>
      <c r="C8137" s="77" t="s">
        <v>687</v>
      </c>
      <c r="D8137" s="79"/>
      <c r="F8137" s="77" t="s">
        <v>687</v>
      </c>
      <c r="G8137" s="77" t="s">
        <v>17034</v>
      </c>
      <c r="I8137"/>
      <c r="L8137" s="83"/>
    </row>
    <row r="8138" spans="1:12" x14ac:dyDescent="0.3">
      <c r="A8138" s="77" t="s">
        <v>17036</v>
      </c>
      <c r="B8138" s="77" t="s">
        <v>17037</v>
      </c>
      <c r="C8138" s="77" t="s">
        <v>682</v>
      </c>
      <c r="D8138" s="79"/>
      <c r="F8138" s="77" t="s">
        <v>682</v>
      </c>
      <c r="G8138" s="77" t="s">
        <v>17036</v>
      </c>
      <c r="I8138"/>
      <c r="L8138" s="83"/>
    </row>
    <row r="8139" spans="1:12" x14ac:dyDescent="0.3">
      <c r="A8139" s="77" t="s">
        <v>17038</v>
      </c>
      <c r="B8139" s="77" t="s">
        <v>17039</v>
      </c>
      <c r="C8139" s="77" t="s">
        <v>908</v>
      </c>
      <c r="D8139" s="79"/>
      <c r="F8139" s="77" t="s">
        <v>908</v>
      </c>
      <c r="G8139" s="77" t="s">
        <v>17038</v>
      </c>
      <c r="I8139"/>
      <c r="L8139" s="83"/>
    </row>
    <row r="8140" spans="1:12" x14ac:dyDescent="0.3">
      <c r="A8140" s="77" t="s">
        <v>17040</v>
      </c>
      <c r="B8140" s="77" t="s">
        <v>17041</v>
      </c>
      <c r="C8140" s="77" t="s">
        <v>679</v>
      </c>
      <c r="D8140" s="79"/>
      <c r="F8140" s="77" t="s">
        <v>679</v>
      </c>
      <c r="G8140" s="77" t="s">
        <v>17040</v>
      </c>
      <c r="I8140"/>
      <c r="L8140" s="83"/>
    </row>
    <row r="8141" spans="1:12" x14ac:dyDescent="0.3">
      <c r="A8141" s="77" t="s">
        <v>17042</v>
      </c>
      <c r="B8141" s="77" t="s">
        <v>17043</v>
      </c>
      <c r="C8141" s="77" t="s">
        <v>797</v>
      </c>
      <c r="D8141" s="79"/>
      <c r="F8141" s="77" t="s">
        <v>797</v>
      </c>
      <c r="G8141" s="77" t="s">
        <v>17042</v>
      </c>
      <c r="I8141"/>
      <c r="L8141" s="83"/>
    </row>
    <row r="8142" spans="1:12" x14ac:dyDescent="0.3">
      <c r="A8142" s="77" t="s">
        <v>17044</v>
      </c>
      <c r="B8142" s="77" t="s">
        <v>17045</v>
      </c>
      <c r="C8142" s="77" t="s">
        <v>687</v>
      </c>
      <c r="D8142" s="79"/>
      <c r="F8142" s="77" t="s">
        <v>687</v>
      </c>
      <c r="G8142" s="77" t="s">
        <v>17044</v>
      </c>
      <c r="I8142"/>
      <c r="L8142" s="83"/>
    </row>
    <row r="8143" spans="1:12" x14ac:dyDescent="0.3">
      <c r="A8143" s="77" t="s">
        <v>17046</v>
      </c>
      <c r="B8143" s="77" t="s">
        <v>17047</v>
      </c>
      <c r="C8143" s="77" t="s">
        <v>850</v>
      </c>
      <c r="D8143" s="79"/>
      <c r="F8143" s="77" t="s">
        <v>850</v>
      </c>
      <c r="G8143" s="77" t="s">
        <v>17046</v>
      </c>
      <c r="I8143"/>
      <c r="L8143" s="83"/>
    </row>
    <row r="8144" spans="1:12" x14ac:dyDescent="0.3">
      <c r="A8144" s="77" t="s">
        <v>17048</v>
      </c>
      <c r="B8144" s="77" t="s">
        <v>17049</v>
      </c>
      <c r="C8144" s="77" t="s">
        <v>830</v>
      </c>
      <c r="D8144" s="79"/>
      <c r="F8144" s="77" t="s">
        <v>830</v>
      </c>
      <c r="G8144" s="77" t="s">
        <v>17048</v>
      </c>
      <c r="I8144"/>
      <c r="L8144" s="83"/>
    </row>
    <row r="8145" spans="1:12" x14ac:dyDescent="0.3">
      <c r="A8145" s="77" t="s">
        <v>17050</v>
      </c>
      <c r="B8145" s="77" t="s">
        <v>17051</v>
      </c>
      <c r="C8145" s="77" t="s">
        <v>707</v>
      </c>
      <c r="D8145" s="79"/>
      <c r="F8145" s="77" t="s">
        <v>707</v>
      </c>
      <c r="G8145" s="77" t="s">
        <v>17050</v>
      </c>
      <c r="I8145"/>
      <c r="L8145" s="83"/>
    </row>
    <row r="8146" spans="1:12" x14ac:dyDescent="0.3">
      <c r="A8146" s="77" t="s">
        <v>17052</v>
      </c>
      <c r="B8146" s="77" t="s">
        <v>17053</v>
      </c>
      <c r="C8146" s="77" t="s">
        <v>953</v>
      </c>
      <c r="D8146" s="79"/>
      <c r="F8146" s="77" t="s">
        <v>953</v>
      </c>
      <c r="G8146" s="77" t="s">
        <v>17052</v>
      </c>
      <c r="I8146"/>
      <c r="L8146" s="83"/>
    </row>
    <row r="8147" spans="1:12" x14ac:dyDescent="0.3">
      <c r="A8147" s="77" t="s">
        <v>17054</v>
      </c>
      <c r="B8147" s="77" t="s">
        <v>17055</v>
      </c>
      <c r="C8147" s="77" t="s">
        <v>707</v>
      </c>
      <c r="D8147" s="79"/>
      <c r="F8147" s="77" t="s">
        <v>707</v>
      </c>
      <c r="G8147" s="77" t="s">
        <v>17054</v>
      </c>
      <c r="I8147"/>
      <c r="L8147" s="83"/>
    </row>
    <row r="8148" spans="1:12" x14ac:dyDescent="0.3">
      <c r="A8148" s="77" t="s">
        <v>17056</v>
      </c>
      <c r="B8148" s="77" t="s">
        <v>17057</v>
      </c>
      <c r="C8148" s="77" t="s">
        <v>694</v>
      </c>
      <c r="D8148" s="79"/>
      <c r="F8148" s="77" t="s">
        <v>694</v>
      </c>
      <c r="G8148" s="77" t="s">
        <v>17056</v>
      </c>
      <c r="I8148"/>
      <c r="L8148" s="83"/>
    </row>
    <row r="8149" spans="1:12" x14ac:dyDescent="0.3">
      <c r="A8149" s="77" t="s">
        <v>17058</v>
      </c>
      <c r="B8149" s="77" t="s">
        <v>17059</v>
      </c>
      <c r="C8149" s="77" t="s">
        <v>694</v>
      </c>
      <c r="D8149" s="79"/>
      <c r="F8149" s="77" t="s">
        <v>694</v>
      </c>
      <c r="G8149" s="77" t="s">
        <v>17058</v>
      </c>
      <c r="I8149"/>
      <c r="L8149" s="83"/>
    </row>
    <row r="8150" spans="1:12" x14ac:dyDescent="0.3">
      <c r="A8150" s="77" t="s">
        <v>17060</v>
      </c>
      <c r="B8150" s="77" t="s">
        <v>17061</v>
      </c>
      <c r="C8150" s="77" t="s">
        <v>714</v>
      </c>
      <c r="D8150" s="79"/>
      <c r="F8150" s="77" t="s">
        <v>714</v>
      </c>
      <c r="G8150" s="77" t="s">
        <v>17060</v>
      </c>
      <c r="I8150"/>
      <c r="L8150" s="83"/>
    </row>
    <row r="8151" spans="1:12" x14ac:dyDescent="0.3">
      <c r="A8151" s="77" t="s">
        <v>17062</v>
      </c>
      <c r="B8151" s="77" t="s">
        <v>17063</v>
      </c>
      <c r="C8151" s="77" t="s">
        <v>740</v>
      </c>
      <c r="D8151" s="79"/>
      <c r="F8151" s="77" t="s">
        <v>740</v>
      </c>
      <c r="G8151" s="77" t="s">
        <v>17062</v>
      </c>
      <c r="I8151"/>
      <c r="L8151" s="83"/>
    </row>
    <row r="8152" spans="1:12" x14ac:dyDescent="0.3">
      <c r="A8152" s="77" t="s">
        <v>17064</v>
      </c>
      <c r="B8152" s="77" t="s">
        <v>17065</v>
      </c>
      <c r="C8152" s="77" t="s">
        <v>695</v>
      </c>
      <c r="D8152" s="79"/>
      <c r="F8152" s="77" t="s">
        <v>695</v>
      </c>
      <c r="G8152" s="77" t="s">
        <v>17064</v>
      </c>
      <c r="I8152"/>
      <c r="L8152" s="83"/>
    </row>
    <row r="8153" spans="1:12" x14ac:dyDescent="0.3">
      <c r="A8153" s="77" t="s">
        <v>17066</v>
      </c>
      <c r="B8153" s="77" t="s">
        <v>17067</v>
      </c>
      <c r="C8153" s="77" t="s">
        <v>783</v>
      </c>
      <c r="D8153" s="79"/>
      <c r="F8153" s="77" t="s">
        <v>783</v>
      </c>
      <c r="G8153" s="77" t="s">
        <v>17066</v>
      </c>
      <c r="I8153"/>
      <c r="L8153" s="83"/>
    </row>
    <row r="8154" spans="1:12" x14ac:dyDescent="0.3">
      <c r="A8154" s="77" t="s">
        <v>17068</v>
      </c>
      <c r="B8154" s="77" t="s">
        <v>17069</v>
      </c>
      <c r="C8154" s="77" t="s">
        <v>868</v>
      </c>
      <c r="D8154" s="79"/>
      <c r="F8154" s="77" t="s">
        <v>868</v>
      </c>
      <c r="G8154" s="77" t="s">
        <v>17068</v>
      </c>
      <c r="I8154"/>
      <c r="L8154" s="83"/>
    </row>
    <row r="8155" spans="1:12" x14ac:dyDescent="0.3">
      <c r="A8155" s="77" t="s">
        <v>17070</v>
      </c>
      <c r="B8155" s="77" t="s">
        <v>17071</v>
      </c>
      <c r="C8155" s="77" t="s">
        <v>850</v>
      </c>
      <c r="D8155" s="79"/>
      <c r="F8155" s="77" t="s">
        <v>850</v>
      </c>
      <c r="G8155" s="77" t="s">
        <v>17070</v>
      </c>
      <c r="I8155"/>
      <c r="L8155" s="83"/>
    </row>
    <row r="8156" spans="1:12" x14ac:dyDescent="0.3">
      <c r="A8156" s="77" t="s">
        <v>17072</v>
      </c>
      <c r="B8156" s="77" t="s">
        <v>17073</v>
      </c>
      <c r="C8156" s="77" t="s">
        <v>714</v>
      </c>
      <c r="D8156" s="79"/>
      <c r="F8156" s="77" t="s">
        <v>714</v>
      </c>
      <c r="G8156" s="77" t="s">
        <v>17072</v>
      </c>
      <c r="I8156"/>
      <c r="L8156" s="83"/>
    </row>
    <row r="8157" spans="1:12" x14ac:dyDescent="0.3">
      <c r="A8157" s="77" t="s">
        <v>17074</v>
      </c>
      <c r="B8157" s="77" t="s">
        <v>17075</v>
      </c>
      <c r="C8157" s="77" t="s">
        <v>729</v>
      </c>
      <c r="D8157" s="79"/>
      <c r="F8157" s="77" t="s">
        <v>729</v>
      </c>
      <c r="G8157" s="77" t="s">
        <v>17074</v>
      </c>
      <c r="I8157"/>
      <c r="L8157" s="83"/>
    </row>
    <row r="8158" spans="1:12" x14ac:dyDescent="0.3">
      <c r="A8158" s="77" t="s">
        <v>17076</v>
      </c>
      <c r="B8158" s="77" t="s">
        <v>17077</v>
      </c>
      <c r="C8158" s="77" t="s">
        <v>797</v>
      </c>
      <c r="D8158" s="79"/>
      <c r="F8158" s="77" t="s">
        <v>797</v>
      </c>
      <c r="G8158" s="77" t="s">
        <v>17076</v>
      </c>
      <c r="I8158"/>
      <c r="L8158" s="83"/>
    </row>
    <row r="8159" spans="1:12" x14ac:dyDescent="0.3">
      <c r="A8159" s="77" t="s">
        <v>17078</v>
      </c>
      <c r="B8159" s="77" t="s">
        <v>17079</v>
      </c>
      <c r="C8159" s="77" t="s">
        <v>733</v>
      </c>
      <c r="D8159" s="79"/>
      <c r="F8159" s="77" t="s">
        <v>733</v>
      </c>
      <c r="G8159" s="77" t="s">
        <v>17078</v>
      </c>
      <c r="I8159"/>
      <c r="L8159" s="83"/>
    </row>
    <row r="8160" spans="1:12" x14ac:dyDescent="0.3">
      <c r="A8160" s="77" t="s">
        <v>17080</v>
      </c>
      <c r="B8160" s="77" t="s">
        <v>17081</v>
      </c>
      <c r="C8160" s="77" t="s">
        <v>830</v>
      </c>
      <c r="D8160" s="79"/>
      <c r="F8160" s="77" t="s">
        <v>830</v>
      </c>
      <c r="G8160" s="77" t="s">
        <v>17080</v>
      </c>
      <c r="I8160"/>
      <c r="L8160" s="83"/>
    </row>
    <row r="8161" spans="1:12" x14ac:dyDescent="0.3">
      <c r="A8161" s="77" t="s">
        <v>17082</v>
      </c>
      <c r="B8161" s="77" t="s">
        <v>17083</v>
      </c>
      <c r="C8161" s="77" t="s">
        <v>868</v>
      </c>
      <c r="D8161" s="79"/>
      <c r="F8161" s="77" t="s">
        <v>868</v>
      </c>
      <c r="G8161" s="77" t="s">
        <v>17082</v>
      </c>
      <c r="I8161"/>
      <c r="L8161" s="83"/>
    </row>
    <row r="8162" spans="1:12" x14ac:dyDescent="0.3">
      <c r="A8162" s="77" t="s">
        <v>17084</v>
      </c>
      <c r="B8162" s="77" t="s">
        <v>17085</v>
      </c>
      <c r="C8162" s="77" t="s">
        <v>729</v>
      </c>
      <c r="D8162" s="79"/>
      <c r="F8162" s="77" t="s">
        <v>729</v>
      </c>
      <c r="G8162" s="77" t="s">
        <v>17084</v>
      </c>
      <c r="I8162"/>
      <c r="L8162" s="83"/>
    </row>
    <row r="8163" spans="1:12" x14ac:dyDescent="0.3">
      <c r="A8163" s="77" t="s">
        <v>17086</v>
      </c>
      <c r="B8163" s="77" t="s">
        <v>17087</v>
      </c>
      <c r="C8163" s="77" t="s">
        <v>868</v>
      </c>
      <c r="D8163" s="79"/>
      <c r="F8163" s="77" t="s">
        <v>868</v>
      </c>
      <c r="G8163" s="77" t="s">
        <v>17086</v>
      </c>
      <c r="I8163"/>
      <c r="L8163" s="83"/>
    </row>
    <row r="8164" spans="1:12" x14ac:dyDescent="0.3">
      <c r="A8164" s="77" t="s">
        <v>17088</v>
      </c>
      <c r="B8164" s="77" t="s">
        <v>17089</v>
      </c>
      <c r="C8164" s="77" t="s">
        <v>736</v>
      </c>
      <c r="D8164" s="79"/>
      <c r="F8164" s="77" t="s">
        <v>736</v>
      </c>
      <c r="G8164" s="77" t="s">
        <v>17088</v>
      </c>
      <c r="I8164"/>
      <c r="L8164" s="83"/>
    </row>
    <row r="8165" spans="1:12" x14ac:dyDescent="0.3">
      <c r="A8165" s="77" t="s">
        <v>17090</v>
      </c>
      <c r="B8165" s="77" t="s">
        <v>17091</v>
      </c>
      <c r="C8165" s="77" t="s">
        <v>925</v>
      </c>
      <c r="D8165" s="79"/>
      <c r="F8165" s="77" t="s">
        <v>925</v>
      </c>
      <c r="G8165" s="77" t="s">
        <v>17090</v>
      </c>
      <c r="I8165"/>
      <c r="L8165" s="83"/>
    </row>
    <row r="8166" spans="1:12" x14ac:dyDescent="0.3">
      <c r="A8166" s="77" t="s">
        <v>17092</v>
      </c>
      <c r="B8166" s="77" t="s">
        <v>17093</v>
      </c>
      <c r="C8166" s="77" t="s">
        <v>879</v>
      </c>
      <c r="D8166" s="79"/>
      <c r="F8166" s="77" t="s">
        <v>879</v>
      </c>
      <c r="G8166" s="77" t="s">
        <v>17092</v>
      </c>
      <c r="I8166"/>
      <c r="L8166" s="83"/>
    </row>
    <row r="8167" spans="1:12" x14ac:dyDescent="0.3">
      <c r="A8167" s="77" t="s">
        <v>17094</v>
      </c>
      <c r="B8167" s="77" t="s">
        <v>17095</v>
      </c>
      <c r="C8167" s="77" t="s">
        <v>879</v>
      </c>
      <c r="D8167" s="79"/>
      <c r="F8167" s="77" t="s">
        <v>879</v>
      </c>
      <c r="G8167" s="77" t="s">
        <v>17094</v>
      </c>
      <c r="I8167"/>
      <c r="L8167" s="83"/>
    </row>
    <row r="8168" spans="1:12" x14ac:dyDescent="0.3">
      <c r="A8168" s="77" t="s">
        <v>17096</v>
      </c>
      <c r="B8168" s="77" t="s">
        <v>17097</v>
      </c>
      <c r="C8168" s="77" t="s">
        <v>671</v>
      </c>
      <c r="D8168" s="79"/>
      <c r="F8168" s="77" t="s">
        <v>671</v>
      </c>
      <c r="G8168" s="77" t="s">
        <v>17096</v>
      </c>
      <c r="I8168"/>
      <c r="L8168" s="83"/>
    </row>
    <row r="8169" spans="1:12" x14ac:dyDescent="0.3">
      <c r="A8169" s="77" t="s">
        <v>17098</v>
      </c>
      <c r="B8169" s="77" t="s">
        <v>17099</v>
      </c>
      <c r="C8169" s="77" t="s">
        <v>754</v>
      </c>
      <c r="D8169" s="79"/>
      <c r="F8169" s="77" t="s">
        <v>754</v>
      </c>
      <c r="G8169" s="77" t="s">
        <v>17098</v>
      </c>
      <c r="I8169"/>
      <c r="L8169" s="83"/>
    </row>
    <row r="8170" spans="1:12" x14ac:dyDescent="0.3">
      <c r="A8170" s="77" t="s">
        <v>17100</v>
      </c>
      <c r="B8170" s="77" t="s">
        <v>17101</v>
      </c>
      <c r="C8170" s="77" t="s">
        <v>893</v>
      </c>
      <c r="D8170" s="79"/>
      <c r="F8170" s="77" t="s">
        <v>893</v>
      </c>
      <c r="G8170" s="77" t="s">
        <v>17100</v>
      </c>
      <c r="I8170"/>
      <c r="L8170" s="83"/>
    </row>
    <row r="8171" spans="1:12" x14ac:dyDescent="0.3">
      <c r="A8171" s="77" t="s">
        <v>17102</v>
      </c>
      <c r="B8171" s="77" t="s">
        <v>17103</v>
      </c>
      <c r="C8171" s="77" t="s">
        <v>868</v>
      </c>
      <c r="D8171" s="79"/>
      <c r="F8171" s="77" t="s">
        <v>868</v>
      </c>
      <c r="G8171" s="77" t="s">
        <v>17102</v>
      </c>
      <c r="I8171"/>
      <c r="L8171" s="83"/>
    </row>
    <row r="8172" spans="1:12" x14ac:dyDescent="0.3">
      <c r="A8172" s="77" t="s">
        <v>17104</v>
      </c>
      <c r="B8172" s="77" t="s">
        <v>17105</v>
      </c>
      <c r="C8172" s="77" t="s">
        <v>945</v>
      </c>
      <c r="D8172" s="79"/>
      <c r="F8172" s="77" t="s">
        <v>945</v>
      </c>
      <c r="G8172" s="77" t="s">
        <v>17104</v>
      </c>
      <c r="I8172"/>
      <c r="L8172" s="83"/>
    </row>
    <row r="8173" spans="1:12" x14ac:dyDescent="0.3">
      <c r="A8173" s="77" t="s">
        <v>17106</v>
      </c>
      <c r="B8173" s="77" t="s">
        <v>17107</v>
      </c>
      <c r="C8173" s="77" t="s">
        <v>776</v>
      </c>
      <c r="D8173" s="79"/>
      <c r="F8173" s="77" t="s">
        <v>776</v>
      </c>
      <c r="G8173" s="77" t="s">
        <v>17106</v>
      </c>
      <c r="I8173"/>
      <c r="L8173" s="83"/>
    </row>
    <row r="8174" spans="1:12" x14ac:dyDescent="0.3">
      <c r="A8174" s="77" t="s">
        <v>17108</v>
      </c>
      <c r="B8174" s="77" t="s">
        <v>17109</v>
      </c>
      <c r="C8174" s="77" t="s">
        <v>757</v>
      </c>
      <c r="D8174" s="79"/>
      <c r="F8174" s="77" t="s">
        <v>757</v>
      </c>
      <c r="G8174" s="77" t="s">
        <v>17108</v>
      </c>
      <c r="I8174"/>
      <c r="L8174" s="83"/>
    </row>
    <row r="8175" spans="1:12" x14ac:dyDescent="0.3">
      <c r="A8175" s="77" t="s">
        <v>17110</v>
      </c>
      <c r="B8175" s="77" t="s">
        <v>17111</v>
      </c>
      <c r="C8175" s="77" t="s">
        <v>882</v>
      </c>
      <c r="D8175" s="79"/>
      <c r="F8175" s="77" t="s">
        <v>882</v>
      </c>
      <c r="G8175" s="77" t="s">
        <v>17110</v>
      </c>
      <c r="I8175"/>
      <c r="L8175" s="83"/>
    </row>
    <row r="8176" spans="1:12" x14ac:dyDescent="0.3">
      <c r="A8176" s="77" t="s">
        <v>17112</v>
      </c>
      <c r="B8176" s="77" t="s">
        <v>17113</v>
      </c>
      <c r="C8176" s="77" t="s">
        <v>776</v>
      </c>
      <c r="D8176" s="79"/>
      <c r="F8176" s="77" t="s">
        <v>776</v>
      </c>
      <c r="G8176" s="77" t="s">
        <v>17112</v>
      </c>
      <c r="I8176"/>
      <c r="L8176" s="83"/>
    </row>
    <row r="8177" spans="1:12" x14ac:dyDescent="0.3">
      <c r="A8177" s="77" t="s">
        <v>17114</v>
      </c>
      <c r="B8177" s="77" t="s">
        <v>17115</v>
      </c>
      <c r="C8177" s="77" t="s">
        <v>706</v>
      </c>
      <c r="D8177" s="79"/>
      <c r="F8177" s="77" t="s">
        <v>706</v>
      </c>
      <c r="G8177" s="77" t="s">
        <v>17114</v>
      </c>
      <c r="I8177"/>
      <c r="L8177" s="83"/>
    </row>
    <row r="8178" spans="1:12" x14ac:dyDescent="0.3">
      <c r="A8178" s="77" t="s">
        <v>17116</v>
      </c>
      <c r="B8178" s="77" t="s">
        <v>17117</v>
      </c>
      <c r="C8178" s="77" t="s">
        <v>953</v>
      </c>
      <c r="D8178" s="79"/>
      <c r="F8178" s="77" t="s">
        <v>953</v>
      </c>
      <c r="G8178" s="77" t="s">
        <v>17116</v>
      </c>
      <c r="I8178"/>
      <c r="L8178" s="83"/>
    </row>
    <row r="8179" spans="1:12" x14ac:dyDescent="0.3">
      <c r="A8179" s="77" t="s">
        <v>17118</v>
      </c>
      <c r="B8179" s="77" t="s">
        <v>17119</v>
      </c>
      <c r="C8179" s="77" t="s">
        <v>687</v>
      </c>
      <c r="D8179" s="79"/>
      <c r="F8179" s="77" t="s">
        <v>687</v>
      </c>
      <c r="G8179" s="77" t="s">
        <v>17118</v>
      </c>
      <c r="I8179"/>
      <c r="L8179" s="83"/>
    </row>
    <row r="8180" spans="1:12" x14ac:dyDescent="0.3">
      <c r="A8180" s="77" t="s">
        <v>17120</v>
      </c>
      <c r="B8180" s="77" t="s">
        <v>17121</v>
      </c>
      <c r="C8180" s="77" t="s">
        <v>694</v>
      </c>
      <c r="D8180" s="79"/>
      <c r="F8180" s="77" t="s">
        <v>694</v>
      </c>
      <c r="G8180" s="77" t="s">
        <v>17120</v>
      </c>
      <c r="I8180"/>
      <c r="L8180" s="83"/>
    </row>
    <row r="8181" spans="1:12" x14ac:dyDescent="0.3">
      <c r="A8181" s="77" t="s">
        <v>17122</v>
      </c>
      <c r="B8181" s="77" t="s">
        <v>17123</v>
      </c>
      <c r="C8181" s="77" t="s">
        <v>719</v>
      </c>
      <c r="D8181" s="79"/>
      <c r="F8181" s="77" t="s">
        <v>719</v>
      </c>
      <c r="G8181" s="77" t="s">
        <v>17122</v>
      </c>
      <c r="I8181"/>
      <c r="L8181" s="83"/>
    </row>
    <row r="8182" spans="1:12" x14ac:dyDescent="0.3">
      <c r="A8182" s="77" t="s">
        <v>17124</v>
      </c>
      <c r="B8182" s="77" t="s">
        <v>17125</v>
      </c>
      <c r="C8182" s="77" t="s">
        <v>743</v>
      </c>
      <c r="D8182" s="79"/>
      <c r="F8182" s="77" t="s">
        <v>743</v>
      </c>
      <c r="G8182" s="77" t="s">
        <v>17124</v>
      </c>
      <c r="I8182"/>
      <c r="L8182" s="83"/>
    </row>
    <row r="8183" spans="1:12" x14ac:dyDescent="0.3">
      <c r="A8183" s="77" t="s">
        <v>17126</v>
      </c>
      <c r="B8183" s="77" t="s">
        <v>17127</v>
      </c>
      <c r="C8183" s="77" t="s">
        <v>868</v>
      </c>
      <c r="D8183" s="79"/>
      <c r="F8183" s="77" t="s">
        <v>868</v>
      </c>
      <c r="G8183" s="77" t="s">
        <v>17126</v>
      </c>
      <c r="I8183"/>
      <c r="L8183" s="83"/>
    </row>
    <row r="8184" spans="1:12" x14ac:dyDescent="0.3">
      <c r="A8184" s="77" t="s">
        <v>17128</v>
      </c>
      <c r="B8184" s="77" t="s">
        <v>17129</v>
      </c>
      <c r="C8184" s="77" t="s">
        <v>882</v>
      </c>
      <c r="D8184" s="79"/>
      <c r="F8184" s="77" t="s">
        <v>882</v>
      </c>
      <c r="G8184" s="77" t="s">
        <v>17128</v>
      </c>
      <c r="I8184"/>
      <c r="L8184" s="83"/>
    </row>
    <row r="8185" spans="1:12" x14ac:dyDescent="0.3">
      <c r="A8185" s="77" t="s">
        <v>17130</v>
      </c>
      <c r="B8185" s="77" t="s">
        <v>17131</v>
      </c>
      <c r="C8185" s="77" t="s">
        <v>840</v>
      </c>
      <c r="D8185" s="79"/>
      <c r="F8185" s="77" t="s">
        <v>840</v>
      </c>
      <c r="G8185" s="77" t="s">
        <v>17130</v>
      </c>
      <c r="I8185"/>
      <c r="L8185" s="83"/>
    </row>
    <row r="8186" spans="1:12" x14ac:dyDescent="0.3">
      <c r="A8186" s="77" t="s">
        <v>17132</v>
      </c>
      <c r="B8186" s="77" t="s">
        <v>17133</v>
      </c>
      <c r="C8186" s="77" t="s">
        <v>711</v>
      </c>
      <c r="D8186" s="79"/>
      <c r="F8186" s="77" t="s">
        <v>711</v>
      </c>
      <c r="G8186" s="77" t="s">
        <v>17132</v>
      </c>
      <c r="I8186"/>
      <c r="L8186" s="83"/>
    </row>
    <row r="8187" spans="1:12" x14ac:dyDescent="0.3">
      <c r="A8187" s="77" t="s">
        <v>17134</v>
      </c>
      <c r="B8187" s="77" t="s">
        <v>17135</v>
      </c>
      <c r="C8187" s="77" t="s">
        <v>739</v>
      </c>
      <c r="D8187" s="79"/>
      <c r="F8187" s="77" t="s">
        <v>739</v>
      </c>
      <c r="G8187" s="77" t="s">
        <v>17134</v>
      </c>
      <c r="I8187"/>
      <c r="L8187" s="83"/>
    </row>
    <row r="8188" spans="1:12" x14ac:dyDescent="0.3">
      <c r="A8188" s="77" t="s">
        <v>17136</v>
      </c>
      <c r="B8188" s="77" t="s">
        <v>17137</v>
      </c>
      <c r="C8188" s="77" t="s">
        <v>694</v>
      </c>
      <c r="D8188" s="79"/>
      <c r="F8188" s="77" t="s">
        <v>694</v>
      </c>
      <c r="G8188" s="77" t="s">
        <v>17136</v>
      </c>
      <c r="I8188"/>
      <c r="L8188" s="83"/>
    </row>
    <row r="8189" spans="1:12" x14ac:dyDescent="0.3">
      <c r="A8189" s="77" t="s">
        <v>17138</v>
      </c>
      <c r="B8189" s="77" t="s">
        <v>17139</v>
      </c>
      <c r="C8189" s="77" t="s">
        <v>694</v>
      </c>
      <c r="D8189" s="79"/>
      <c r="F8189" s="77" t="s">
        <v>694</v>
      </c>
      <c r="G8189" s="77" t="s">
        <v>17138</v>
      </c>
      <c r="I8189"/>
      <c r="L8189" s="83"/>
    </row>
    <row r="8190" spans="1:12" x14ac:dyDescent="0.3">
      <c r="A8190" s="77" t="s">
        <v>17140</v>
      </c>
      <c r="B8190" s="77" t="s">
        <v>17141</v>
      </c>
      <c r="C8190" s="77" t="s">
        <v>666</v>
      </c>
      <c r="D8190" s="79"/>
      <c r="F8190" s="77" t="s">
        <v>666</v>
      </c>
      <c r="G8190" s="77" t="s">
        <v>17140</v>
      </c>
      <c r="I8190"/>
      <c r="L8190" s="83"/>
    </row>
    <row r="8191" spans="1:12" x14ac:dyDescent="0.3">
      <c r="A8191" s="77" t="s">
        <v>17142</v>
      </c>
      <c r="B8191" s="77" t="s">
        <v>17143</v>
      </c>
      <c r="C8191" s="77" t="s">
        <v>729</v>
      </c>
      <c r="D8191" s="79"/>
      <c r="F8191" s="77" t="s">
        <v>729</v>
      </c>
      <c r="G8191" s="77" t="s">
        <v>17142</v>
      </c>
      <c r="I8191"/>
      <c r="L8191" s="83"/>
    </row>
    <row r="8192" spans="1:12" x14ac:dyDescent="0.3">
      <c r="A8192" s="77" t="s">
        <v>17144</v>
      </c>
      <c r="B8192" s="77" t="s">
        <v>17145</v>
      </c>
      <c r="C8192" s="77" t="s">
        <v>794</v>
      </c>
      <c r="D8192" s="79"/>
      <c r="F8192" s="77" t="s">
        <v>794</v>
      </c>
      <c r="G8192" s="77" t="s">
        <v>17144</v>
      </c>
      <c r="I8192"/>
      <c r="L8192" s="83"/>
    </row>
    <row r="8193" spans="1:12" x14ac:dyDescent="0.3">
      <c r="A8193" s="77" t="s">
        <v>17146</v>
      </c>
      <c r="B8193" s="77" t="s">
        <v>17147</v>
      </c>
      <c r="C8193" s="77" t="s">
        <v>960</v>
      </c>
      <c r="D8193" s="79"/>
      <c r="F8193" s="77" t="s">
        <v>960</v>
      </c>
      <c r="G8193" s="77" t="s">
        <v>17146</v>
      </c>
      <c r="I8193"/>
      <c r="L8193" s="83"/>
    </row>
    <row r="8194" spans="1:12" x14ac:dyDescent="0.3">
      <c r="A8194" s="77" t="s">
        <v>17148</v>
      </c>
      <c r="B8194" s="77" t="s">
        <v>17149</v>
      </c>
      <c r="C8194" s="77" t="s">
        <v>715</v>
      </c>
      <c r="D8194" s="79"/>
      <c r="F8194" s="77" t="s">
        <v>715</v>
      </c>
      <c r="G8194" s="77" t="s">
        <v>17148</v>
      </c>
      <c r="I8194"/>
      <c r="L8194" s="83"/>
    </row>
    <row r="8195" spans="1:12" x14ac:dyDescent="0.3">
      <c r="A8195" s="77" t="s">
        <v>17150</v>
      </c>
      <c r="B8195" s="77" t="s">
        <v>17151</v>
      </c>
      <c r="C8195" s="77" t="s">
        <v>893</v>
      </c>
      <c r="D8195" s="79"/>
      <c r="F8195" s="77" t="s">
        <v>893</v>
      </c>
      <c r="G8195" s="77" t="s">
        <v>17150</v>
      </c>
      <c r="I8195"/>
      <c r="L8195" s="83"/>
    </row>
    <row r="8196" spans="1:12" x14ac:dyDescent="0.3">
      <c r="A8196" s="77" t="s">
        <v>17152</v>
      </c>
      <c r="B8196" s="77" t="s">
        <v>17153</v>
      </c>
      <c r="C8196" s="77" t="s">
        <v>777</v>
      </c>
      <c r="D8196" s="79"/>
      <c r="F8196" s="77" t="s">
        <v>777</v>
      </c>
      <c r="G8196" s="77" t="s">
        <v>17152</v>
      </c>
      <c r="I8196"/>
      <c r="L8196" s="83"/>
    </row>
    <row r="8197" spans="1:12" x14ac:dyDescent="0.3">
      <c r="A8197" s="77" t="s">
        <v>17154</v>
      </c>
      <c r="B8197" s="77" t="s">
        <v>17155</v>
      </c>
      <c r="C8197" s="77" t="s">
        <v>850</v>
      </c>
      <c r="D8197" s="79"/>
      <c r="F8197" s="77" t="s">
        <v>850</v>
      </c>
      <c r="G8197" s="77" t="s">
        <v>17154</v>
      </c>
      <c r="I8197"/>
      <c r="L8197" s="83"/>
    </row>
    <row r="8198" spans="1:12" x14ac:dyDescent="0.3">
      <c r="A8198" s="77" t="s">
        <v>17156</v>
      </c>
      <c r="B8198" s="77" t="s">
        <v>17157</v>
      </c>
      <c r="C8198" s="77" t="s">
        <v>940</v>
      </c>
      <c r="D8198" s="79"/>
      <c r="F8198" s="77" t="s">
        <v>940</v>
      </c>
      <c r="G8198" s="77" t="s">
        <v>17156</v>
      </c>
      <c r="I8198"/>
      <c r="L8198" s="83"/>
    </row>
    <row r="8199" spans="1:12" x14ac:dyDescent="0.3">
      <c r="A8199" s="77" t="s">
        <v>17158</v>
      </c>
      <c r="B8199" s="77" t="s">
        <v>17159</v>
      </c>
      <c r="C8199" s="77" t="s">
        <v>736</v>
      </c>
      <c r="D8199" s="79"/>
      <c r="F8199" s="77" t="s">
        <v>736</v>
      </c>
      <c r="G8199" s="77" t="s">
        <v>17158</v>
      </c>
      <c r="I8199"/>
      <c r="L8199" s="83"/>
    </row>
    <row r="8200" spans="1:12" x14ac:dyDescent="0.3">
      <c r="A8200" s="77" t="s">
        <v>17160</v>
      </c>
      <c r="B8200" s="77" t="s">
        <v>17161</v>
      </c>
      <c r="C8200" s="77" t="s">
        <v>758</v>
      </c>
      <c r="D8200" s="79"/>
      <c r="F8200" s="77" t="s">
        <v>758</v>
      </c>
      <c r="G8200" s="77" t="s">
        <v>17160</v>
      </c>
      <c r="I8200"/>
      <c r="L8200" s="83"/>
    </row>
    <row r="8201" spans="1:12" x14ac:dyDescent="0.3">
      <c r="A8201" s="77" t="s">
        <v>17162</v>
      </c>
      <c r="B8201" s="77" t="s">
        <v>17163</v>
      </c>
      <c r="C8201" s="77" t="s">
        <v>690</v>
      </c>
      <c r="D8201" s="79"/>
      <c r="F8201" s="77" t="s">
        <v>690</v>
      </c>
      <c r="G8201" s="77" t="s">
        <v>17162</v>
      </c>
      <c r="I8201"/>
      <c r="L8201" s="83"/>
    </row>
    <row r="8202" spans="1:12" x14ac:dyDescent="0.3">
      <c r="A8202" s="77" t="s">
        <v>17164</v>
      </c>
      <c r="B8202" s="77" t="s">
        <v>17165</v>
      </c>
      <c r="C8202" s="77" t="s">
        <v>953</v>
      </c>
      <c r="D8202" s="79"/>
      <c r="F8202" s="77" t="s">
        <v>953</v>
      </c>
      <c r="G8202" s="77" t="s">
        <v>17164</v>
      </c>
      <c r="I8202"/>
      <c r="L8202" s="83"/>
    </row>
    <row r="8203" spans="1:12" x14ac:dyDescent="0.3">
      <c r="A8203" s="77" t="s">
        <v>17166</v>
      </c>
      <c r="B8203" s="77" t="s">
        <v>17167</v>
      </c>
      <c r="C8203" s="77" t="s">
        <v>893</v>
      </c>
      <c r="D8203" s="79"/>
      <c r="F8203" s="77" t="s">
        <v>893</v>
      </c>
      <c r="G8203" s="77" t="s">
        <v>17166</v>
      </c>
      <c r="I8203"/>
      <c r="L8203" s="83"/>
    </row>
    <row r="8204" spans="1:12" x14ac:dyDescent="0.3">
      <c r="A8204" s="77" t="s">
        <v>17168</v>
      </c>
      <c r="B8204" s="77" t="s">
        <v>17169</v>
      </c>
      <c r="C8204" s="77" t="s">
        <v>671</v>
      </c>
      <c r="D8204" s="79"/>
      <c r="F8204" s="77" t="s">
        <v>671</v>
      </c>
      <c r="G8204" s="77" t="s">
        <v>17168</v>
      </c>
      <c r="I8204"/>
      <c r="L8204" s="83"/>
    </row>
    <row r="8205" spans="1:12" x14ac:dyDescent="0.3">
      <c r="A8205" s="77" t="s">
        <v>17170</v>
      </c>
      <c r="B8205" s="77" t="s">
        <v>17171</v>
      </c>
      <c r="C8205" s="77" t="s">
        <v>671</v>
      </c>
      <c r="D8205" s="79"/>
      <c r="F8205" s="77" t="s">
        <v>671</v>
      </c>
      <c r="G8205" s="77" t="s">
        <v>17170</v>
      </c>
      <c r="I8205"/>
      <c r="L8205" s="83"/>
    </row>
    <row r="8206" spans="1:12" x14ac:dyDescent="0.3">
      <c r="A8206" s="77" t="s">
        <v>17172</v>
      </c>
      <c r="B8206" s="77" t="s">
        <v>17173</v>
      </c>
      <c r="C8206" s="77" t="s">
        <v>868</v>
      </c>
      <c r="D8206" s="79"/>
      <c r="F8206" s="77" t="s">
        <v>868</v>
      </c>
      <c r="G8206" s="77" t="s">
        <v>17172</v>
      </c>
      <c r="I8206"/>
      <c r="L8206" s="83"/>
    </row>
    <row r="8207" spans="1:12" x14ac:dyDescent="0.3">
      <c r="A8207" s="77" t="s">
        <v>17174</v>
      </c>
      <c r="B8207" s="77" t="s">
        <v>17175</v>
      </c>
      <c r="C8207" s="77" t="s">
        <v>830</v>
      </c>
      <c r="D8207" s="79"/>
      <c r="F8207" s="77" t="s">
        <v>830</v>
      </c>
      <c r="G8207" s="77" t="s">
        <v>17174</v>
      </c>
      <c r="I8207"/>
      <c r="L8207" s="83"/>
    </row>
    <row r="8208" spans="1:12" x14ac:dyDescent="0.3">
      <c r="A8208" s="77" t="s">
        <v>17176</v>
      </c>
      <c r="B8208" s="77" t="s">
        <v>17177</v>
      </c>
      <c r="C8208" s="77" t="s">
        <v>671</v>
      </c>
      <c r="D8208" s="79"/>
      <c r="F8208" s="77" t="s">
        <v>671</v>
      </c>
      <c r="G8208" s="77" t="s">
        <v>17176</v>
      </c>
      <c r="I8208"/>
      <c r="L8208" s="83"/>
    </row>
    <row r="8209" spans="1:12" x14ac:dyDescent="0.3">
      <c r="A8209" s="77" t="s">
        <v>17178</v>
      </c>
      <c r="B8209" s="77" t="s">
        <v>17179</v>
      </c>
      <c r="C8209" s="77" t="s">
        <v>715</v>
      </c>
      <c r="D8209" s="79"/>
      <c r="F8209" s="77" t="s">
        <v>715</v>
      </c>
      <c r="G8209" s="77" t="s">
        <v>17178</v>
      </c>
      <c r="I8209"/>
      <c r="L8209" s="83"/>
    </row>
    <row r="8210" spans="1:12" x14ac:dyDescent="0.3">
      <c r="A8210" s="77" t="s">
        <v>17180</v>
      </c>
      <c r="B8210" s="77" t="s">
        <v>17181</v>
      </c>
      <c r="C8210" s="77" t="s">
        <v>876</v>
      </c>
      <c r="D8210" s="79"/>
      <c r="F8210" s="77" t="s">
        <v>876</v>
      </c>
      <c r="G8210" s="77" t="s">
        <v>17180</v>
      </c>
      <c r="I8210"/>
      <c r="L8210" s="83"/>
    </row>
    <row r="8211" spans="1:12" x14ac:dyDescent="0.3">
      <c r="A8211" s="77" t="s">
        <v>17182</v>
      </c>
      <c r="B8211" s="77" t="s">
        <v>17183</v>
      </c>
      <c r="C8211" s="77" t="s">
        <v>758</v>
      </c>
      <c r="D8211" s="79"/>
      <c r="F8211" s="77" t="s">
        <v>758</v>
      </c>
      <c r="G8211" s="77" t="s">
        <v>17182</v>
      </c>
      <c r="I8211"/>
      <c r="L8211" s="83"/>
    </row>
    <row r="8212" spans="1:12" x14ac:dyDescent="0.3">
      <c r="A8212" s="77" t="s">
        <v>17184</v>
      </c>
      <c r="B8212" s="77" t="s">
        <v>17185</v>
      </c>
      <c r="C8212" s="77" t="s">
        <v>794</v>
      </c>
      <c r="D8212" s="79"/>
      <c r="F8212" s="77" t="s">
        <v>794</v>
      </c>
      <c r="G8212" s="77" t="s">
        <v>17184</v>
      </c>
      <c r="I8212"/>
      <c r="L8212" s="83"/>
    </row>
    <row r="8213" spans="1:12" x14ac:dyDescent="0.3">
      <c r="A8213" s="77" t="s">
        <v>17186</v>
      </c>
      <c r="B8213" s="77" t="s">
        <v>17187</v>
      </c>
      <c r="C8213" s="77" t="s">
        <v>710</v>
      </c>
      <c r="D8213" s="79"/>
      <c r="F8213" s="77" t="s">
        <v>710</v>
      </c>
      <c r="G8213" s="77" t="s">
        <v>17186</v>
      </c>
      <c r="I8213"/>
      <c r="L8213" s="83"/>
    </row>
    <row r="8214" spans="1:12" x14ac:dyDescent="0.3">
      <c r="A8214" s="77" t="s">
        <v>17188</v>
      </c>
      <c r="B8214" s="77" t="s">
        <v>17189</v>
      </c>
      <c r="C8214" s="77" t="s">
        <v>699</v>
      </c>
      <c r="D8214" s="79"/>
      <c r="F8214" s="77" t="s">
        <v>699</v>
      </c>
      <c r="G8214" s="77" t="s">
        <v>17188</v>
      </c>
      <c r="I8214"/>
      <c r="L8214" s="83"/>
    </row>
    <row r="8215" spans="1:12" x14ac:dyDescent="0.3">
      <c r="A8215" s="77" t="s">
        <v>17190</v>
      </c>
      <c r="B8215" s="77" t="s">
        <v>17191</v>
      </c>
      <c r="C8215" s="77" t="s">
        <v>710</v>
      </c>
      <c r="D8215" s="79"/>
      <c r="F8215" s="77" t="s">
        <v>710</v>
      </c>
      <c r="G8215" s="77" t="s">
        <v>17190</v>
      </c>
      <c r="I8215"/>
      <c r="L8215" s="83"/>
    </row>
    <row r="8216" spans="1:12" x14ac:dyDescent="0.3">
      <c r="A8216" s="77" t="s">
        <v>17192</v>
      </c>
      <c r="B8216" s="77" t="s">
        <v>17193</v>
      </c>
      <c r="C8216" s="77" t="s">
        <v>868</v>
      </c>
      <c r="D8216" s="79"/>
      <c r="F8216" s="77" t="s">
        <v>868</v>
      </c>
      <c r="G8216" s="77" t="s">
        <v>17192</v>
      </c>
      <c r="I8216"/>
      <c r="L8216" s="83"/>
    </row>
    <row r="8217" spans="1:12" x14ac:dyDescent="0.3">
      <c r="A8217" s="77" t="s">
        <v>17194</v>
      </c>
      <c r="B8217" s="77" t="s">
        <v>17195</v>
      </c>
      <c r="C8217" s="77" t="s">
        <v>714</v>
      </c>
      <c r="D8217" s="79"/>
      <c r="F8217" s="77" t="s">
        <v>714</v>
      </c>
      <c r="G8217" s="77" t="s">
        <v>17194</v>
      </c>
      <c r="I8217"/>
      <c r="L8217" s="83"/>
    </row>
    <row r="8218" spans="1:12" x14ac:dyDescent="0.3">
      <c r="A8218" s="77" t="s">
        <v>17196</v>
      </c>
      <c r="B8218" s="77" t="s">
        <v>17197</v>
      </c>
      <c r="C8218" s="77" t="s">
        <v>767</v>
      </c>
      <c r="D8218" s="79"/>
      <c r="F8218" s="77" t="s">
        <v>767</v>
      </c>
      <c r="G8218" s="77" t="s">
        <v>17196</v>
      </c>
      <c r="I8218"/>
      <c r="L8218" s="83"/>
    </row>
    <row r="8219" spans="1:12" x14ac:dyDescent="0.3">
      <c r="A8219" s="77" t="s">
        <v>17198</v>
      </c>
      <c r="B8219" s="77" t="s">
        <v>17199</v>
      </c>
      <c r="C8219" s="77" t="s">
        <v>739</v>
      </c>
      <c r="D8219" s="79"/>
      <c r="F8219" s="77" t="s">
        <v>739</v>
      </c>
      <c r="G8219" s="77" t="s">
        <v>17198</v>
      </c>
      <c r="I8219"/>
      <c r="L8219" s="83"/>
    </row>
    <row r="8220" spans="1:12" x14ac:dyDescent="0.3">
      <c r="A8220" s="77" t="s">
        <v>17200</v>
      </c>
      <c r="B8220" s="77" t="s">
        <v>17201</v>
      </c>
      <c r="C8220" s="77" t="s">
        <v>767</v>
      </c>
      <c r="D8220" s="79"/>
      <c r="F8220" s="77" t="s">
        <v>767</v>
      </c>
      <c r="G8220" s="77" t="s">
        <v>17200</v>
      </c>
      <c r="I8220"/>
      <c r="L8220" s="83"/>
    </row>
    <row r="8221" spans="1:12" x14ac:dyDescent="0.3">
      <c r="A8221" s="77" t="s">
        <v>17202</v>
      </c>
      <c r="B8221" s="77" t="s">
        <v>17203</v>
      </c>
      <c r="C8221" s="77" t="s">
        <v>840</v>
      </c>
      <c r="D8221" s="79"/>
      <c r="F8221" s="77" t="s">
        <v>840</v>
      </c>
      <c r="G8221" s="77" t="s">
        <v>17202</v>
      </c>
      <c r="I8221"/>
      <c r="L8221" s="83"/>
    </row>
    <row r="8222" spans="1:12" x14ac:dyDescent="0.3">
      <c r="A8222" s="77" t="s">
        <v>17204</v>
      </c>
      <c r="B8222" s="77" t="s">
        <v>17205</v>
      </c>
      <c r="C8222" s="77" t="s">
        <v>940</v>
      </c>
      <c r="D8222" s="79"/>
      <c r="F8222" s="77" t="s">
        <v>940</v>
      </c>
      <c r="G8222" s="77" t="s">
        <v>17204</v>
      </c>
      <c r="I8222"/>
      <c r="L8222" s="83"/>
    </row>
    <row r="8223" spans="1:12" x14ac:dyDescent="0.3">
      <c r="A8223" s="77" t="s">
        <v>17206</v>
      </c>
      <c r="B8223" s="77" t="s">
        <v>17207</v>
      </c>
      <c r="C8223" s="77" t="s">
        <v>767</v>
      </c>
      <c r="D8223" s="79"/>
      <c r="F8223" s="77" t="s">
        <v>767</v>
      </c>
      <c r="G8223" s="77" t="s">
        <v>17206</v>
      </c>
      <c r="I8223"/>
      <c r="L8223" s="83"/>
    </row>
    <row r="8224" spans="1:12" x14ac:dyDescent="0.3">
      <c r="A8224" s="77" t="s">
        <v>17208</v>
      </c>
      <c r="B8224" s="77" t="s">
        <v>17209</v>
      </c>
      <c r="C8224" s="77" t="s">
        <v>707</v>
      </c>
      <c r="D8224" s="79"/>
      <c r="F8224" s="77" t="s">
        <v>707</v>
      </c>
      <c r="G8224" s="77" t="s">
        <v>17208</v>
      </c>
      <c r="I8224"/>
      <c r="L8224" s="83"/>
    </row>
    <row r="8225" spans="1:12" x14ac:dyDescent="0.3">
      <c r="A8225" s="77" t="s">
        <v>17210</v>
      </c>
      <c r="B8225" s="77" t="s">
        <v>17211</v>
      </c>
      <c r="C8225" s="77" t="s">
        <v>908</v>
      </c>
      <c r="D8225" s="79"/>
      <c r="F8225" s="77" t="s">
        <v>908</v>
      </c>
      <c r="G8225" s="77" t="s">
        <v>17210</v>
      </c>
      <c r="I8225"/>
      <c r="L8225" s="83"/>
    </row>
    <row r="8226" spans="1:12" x14ac:dyDescent="0.3">
      <c r="A8226" s="77" t="s">
        <v>17212</v>
      </c>
      <c r="B8226" s="77" t="s">
        <v>17213</v>
      </c>
      <c r="C8226" s="77" t="s">
        <v>707</v>
      </c>
      <c r="D8226" s="79"/>
      <c r="F8226" s="77" t="s">
        <v>707</v>
      </c>
      <c r="G8226" s="77" t="s">
        <v>17212</v>
      </c>
      <c r="I8226"/>
      <c r="L8226" s="83"/>
    </row>
    <row r="8227" spans="1:12" x14ac:dyDescent="0.3">
      <c r="A8227" s="77" t="s">
        <v>17214</v>
      </c>
      <c r="B8227" s="77" t="s">
        <v>17215</v>
      </c>
      <c r="C8227" s="77" t="s">
        <v>710</v>
      </c>
      <c r="D8227" s="79"/>
      <c r="F8227" s="77" t="s">
        <v>710</v>
      </c>
      <c r="G8227" s="77" t="s">
        <v>17214</v>
      </c>
      <c r="I8227"/>
      <c r="L8227" s="83"/>
    </row>
    <row r="8228" spans="1:12" x14ac:dyDescent="0.3">
      <c r="A8228" s="77" t="s">
        <v>17216</v>
      </c>
      <c r="B8228" s="77" t="s">
        <v>17217</v>
      </c>
      <c r="C8228" s="77" t="s">
        <v>972</v>
      </c>
      <c r="D8228" s="79"/>
      <c r="F8228" s="77" t="s">
        <v>972</v>
      </c>
      <c r="G8228" s="77" t="s">
        <v>17216</v>
      </c>
      <c r="I8228"/>
      <c r="L8228" s="83"/>
    </row>
    <row r="8229" spans="1:12" x14ac:dyDescent="0.3">
      <c r="A8229" s="77" t="s">
        <v>17218</v>
      </c>
      <c r="B8229" s="77" t="s">
        <v>17219</v>
      </c>
      <c r="C8229" s="77" t="s">
        <v>893</v>
      </c>
      <c r="D8229" s="79"/>
      <c r="F8229" s="77" t="s">
        <v>893</v>
      </c>
      <c r="G8229" s="77" t="s">
        <v>17218</v>
      </c>
      <c r="I8229"/>
      <c r="L8229" s="83"/>
    </row>
    <row r="8230" spans="1:12" x14ac:dyDescent="0.3">
      <c r="A8230" s="77" t="s">
        <v>17220</v>
      </c>
      <c r="B8230" s="77" t="s">
        <v>17221</v>
      </c>
      <c r="C8230" s="77" t="s">
        <v>893</v>
      </c>
      <c r="D8230" s="79"/>
      <c r="F8230" s="77" t="s">
        <v>893</v>
      </c>
      <c r="G8230" s="77" t="s">
        <v>17220</v>
      </c>
      <c r="I8230"/>
      <c r="L8230" s="83"/>
    </row>
    <row r="8231" spans="1:12" x14ac:dyDescent="0.3">
      <c r="A8231" s="77" t="s">
        <v>17222</v>
      </c>
      <c r="B8231" s="77" t="s">
        <v>17223</v>
      </c>
      <c r="C8231" s="77" t="s">
        <v>682</v>
      </c>
      <c r="D8231" s="79"/>
      <c r="F8231" s="77" t="s">
        <v>682</v>
      </c>
      <c r="G8231" s="77" t="s">
        <v>17222</v>
      </c>
      <c r="I8231"/>
      <c r="L8231" s="83"/>
    </row>
    <row r="8232" spans="1:12" x14ac:dyDescent="0.3">
      <c r="A8232" s="77" t="s">
        <v>17224</v>
      </c>
      <c r="B8232" s="77" t="s">
        <v>17225</v>
      </c>
      <c r="C8232" s="77" t="s">
        <v>674</v>
      </c>
      <c r="D8232" s="79"/>
      <c r="F8232" s="77" t="s">
        <v>674</v>
      </c>
      <c r="G8232" s="77" t="s">
        <v>17224</v>
      </c>
      <c r="I8232"/>
      <c r="L8232" s="83"/>
    </row>
    <row r="8233" spans="1:12" x14ac:dyDescent="0.3">
      <c r="A8233" s="77" t="s">
        <v>17226</v>
      </c>
      <c r="B8233" s="77" t="s">
        <v>17227</v>
      </c>
      <c r="C8233" s="77" t="s">
        <v>670</v>
      </c>
      <c r="D8233" s="79"/>
      <c r="F8233" s="77" t="s">
        <v>670</v>
      </c>
      <c r="G8233" s="77" t="s">
        <v>17226</v>
      </c>
      <c r="I8233"/>
      <c r="L8233" s="83"/>
    </row>
    <row r="8234" spans="1:12" x14ac:dyDescent="0.3">
      <c r="A8234" s="77" t="s">
        <v>17228</v>
      </c>
      <c r="B8234" s="77" t="s">
        <v>17229</v>
      </c>
      <c r="C8234" s="77" t="s">
        <v>694</v>
      </c>
      <c r="D8234" s="79"/>
      <c r="F8234" s="77" t="s">
        <v>694</v>
      </c>
      <c r="G8234" s="77" t="s">
        <v>17228</v>
      </c>
      <c r="I8234"/>
      <c r="L8234" s="83"/>
    </row>
    <row r="8235" spans="1:12" x14ac:dyDescent="0.3">
      <c r="A8235" s="77" t="s">
        <v>17230</v>
      </c>
      <c r="B8235" s="77" t="s">
        <v>17231</v>
      </c>
      <c r="C8235" s="77" t="s">
        <v>893</v>
      </c>
      <c r="D8235" s="79"/>
      <c r="F8235" s="77" t="s">
        <v>893</v>
      </c>
      <c r="G8235" s="77" t="s">
        <v>17230</v>
      </c>
      <c r="I8235"/>
      <c r="L8235" s="83"/>
    </row>
    <row r="8236" spans="1:12" x14ac:dyDescent="0.3">
      <c r="A8236" s="77" t="s">
        <v>17232</v>
      </c>
      <c r="B8236" s="77" t="s">
        <v>17233</v>
      </c>
      <c r="C8236" s="77" t="s">
        <v>893</v>
      </c>
      <c r="D8236" s="79"/>
      <c r="F8236" s="77" t="s">
        <v>893</v>
      </c>
      <c r="G8236" s="77" t="s">
        <v>17232</v>
      </c>
      <c r="I8236"/>
      <c r="L8236" s="83"/>
    </row>
    <row r="8237" spans="1:12" x14ac:dyDescent="0.3">
      <c r="A8237" s="77" t="s">
        <v>17234</v>
      </c>
      <c r="B8237" s="77" t="s">
        <v>17235</v>
      </c>
      <c r="C8237" s="77" t="s">
        <v>953</v>
      </c>
      <c r="D8237" s="79"/>
      <c r="F8237" s="77" t="s">
        <v>953</v>
      </c>
      <c r="G8237" s="77" t="s">
        <v>17234</v>
      </c>
      <c r="I8237"/>
      <c r="L8237" s="83"/>
    </row>
    <row r="8238" spans="1:12" x14ac:dyDescent="0.3">
      <c r="A8238" s="77" t="s">
        <v>17236</v>
      </c>
      <c r="B8238" s="77" t="s">
        <v>17237</v>
      </c>
      <c r="C8238" s="77" t="s">
        <v>849</v>
      </c>
      <c r="D8238" s="79"/>
      <c r="F8238" s="77" t="s">
        <v>849</v>
      </c>
      <c r="G8238" s="77" t="s">
        <v>17236</v>
      </c>
      <c r="I8238"/>
      <c r="L8238" s="83"/>
    </row>
    <row r="8239" spans="1:12" x14ac:dyDescent="0.3">
      <c r="A8239" s="77" t="s">
        <v>17238</v>
      </c>
      <c r="B8239" s="77" t="s">
        <v>17239</v>
      </c>
      <c r="C8239" s="77" t="s">
        <v>893</v>
      </c>
      <c r="D8239" s="79"/>
      <c r="F8239" s="77" t="s">
        <v>893</v>
      </c>
      <c r="G8239" s="77" t="s">
        <v>17238</v>
      </c>
      <c r="I8239"/>
      <c r="L8239" s="83"/>
    </row>
    <row r="8240" spans="1:12" x14ac:dyDescent="0.3">
      <c r="A8240" s="77" t="s">
        <v>17240</v>
      </c>
      <c r="B8240" s="77" t="s">
        <v>17241</v>
      </c>
      <c r="C8240" s="77" t="s">
        <v>893</v>
      </c>
      <c r="D8240" s="79"/>
      <c r="F8240" s="77" t="s">
        <v>893</v>
      </c>
      <c r="G8240" s="77" t="s">
        <v>17240</v>
      </c>
      <c r="I8240"/>
      <c r="L8240" s="83"/>
    </row>
    <row r="8241" spans="1:12" x14ac:dyDescent="0.3">
      <c r="A8241" s="77" t="s">
        <v>17242</v>
      </c>
      <c r="B8241" s="77" t="s">
        <v>17243</v>
      </c>
      <c r="C8241" s="77" t="s">
        <v>682</v>
      </c>
      <c r="D8241" s="79"/>
      <c r="F8241" s="77" t="s">
        <v>682</v>
      </c>
      <c r="G8241" s="77" t="s">
        <v>17242</v>
      </c>
      <c r="I8241"/>
      <c r="L8241" s="83"/>
    </row>
    <row r="8242" spans="1:12" x14ac:dyDescent="0.3">
      <c r="A8242" s="77" t="s">
        <v>17244</v>
      </c>
      <c r="B8242" s="77" t="s">
        <v>17245</v>
      </c>
      <c r="C8242" s="77" t="s">
        <v>837</v>
      </c>
      <c r="D8242" s="79"/>
      <c r="F8242" s="77" t="s">
        <v>837</v>
      </c>
      <c r="G8242" s="77" t="s">
        <v>17244</v>
      </c>
      <c r="I8242"/>
      <c r="L8242" s="83"/>
    </row>
    <row r="8243" spans="1:12" x14ac:dyDescent="0.3">
      <c r="A8243" s="77" t="s">
        <v>17246</v>
      </c>
      <c r="B8243" s="77" t="s">
        <v>17247</v>
      </c>
      <c r="C8243" s="77" t="s">
        <v>908</v>
      </c>
      <c r="D8243" s="79"/>
      <c r="F8243" s="77" t="s">
        <v>908</v>
      </c>
      <c r="G8243" s="77" t="s">
        <v>17246</v>
      </c>
      <c r="I8243"/>
      <c r="L8243" s="83"/>
    </row>
    <row r="8244" spans="1:12" x14ac:dyDescent="0.3">
      <c r="A8244" s="77" t="s">
        <v>17248</v>
      </c>
      <c r="B8244" s="77" t="s">
        <v>17249</v>
      </c>
      <c r="C8244" s="77" t="s">
        <v>953</v>
      </c>
      <c r="D8244" s="79"/>
      <c r="F8244" s="77" t="s">
        <v>953</v>
      </c>
      <c r="G8244" s="77" t="s">
        <v>17248</v>
      </c>
      <c r="I8244"/>
      <c r="L8244" s="83"/>
    </row>
    <row r="8245" spans="1:12" x14ac:dyDescent="0.3">
      <c r="A8245" s="77" t="s">
        <v>17250</v>
      </c>
      <c r="B8245" s="77" t="s">
        <v>17251</v>
      </c>
      <c r="C8245" s="77" t="s">
        <v>836</v>
      </c>
      <c r="D8245" s="79"/>
      <c r="F8245" s="77" t="s">
        <v>836</v>
      </c>
      <c r="G8245" s="77" t="s">
        <v>17250</v>
      </c>
      <c r="I8245"/>
      <c r="L8245" s="83"/>
    </row>
    <row r="8246" spans="1:12" x14ac:dyDescent="0.3">
      <c r="A8246" s="77" t="s">
        <v>17252</v>
      </c>
      <c r="B8246" s="77" t="s">
        <v>17253</v>
      </c>
      <c r="C8246" s="77" t="s">
        <v>940</v>
      </c>
      <c r="D8246" s="79"/>
      <c r="F8246" s="77" t="s">
        <v>940</v>
      </c>
      <c r="G8246" s="77" t="s">
        <v>17252</v>
      </c>
      <c r="I8246"/>
      <c r="L8246" s="83"/>
    </row>
    <row r="8247" spans="1:12" x14ac:dyDescent="0.3">
      <c r="A8247" s="77" t="s">
        <v>17254</v>
      </c>
      <c r="B8247" s="77" t="s">
        <v>17255</v>
      </c>
      <c r="C8247" s="77" t="s">
        <v>849</v>
      </c>
      <c r="D8247" s="79"/>
      <c r="F8247" s="77" t="s">
        <v>849</v>
      </c>
      <c r="G8247" s="77" t="s">
        <v>17254</v>
      </c>
      <c r="I8247"/>
      <c r="L8247" s="83"/>
    </row>
    <row r="8248" spans="1:12" x14ac:dyDescent="0.3">
      <c r="A8248" s="77" t="s">
        <v>17256</v>
      </c>
      <c r="B8248" s="77" t="s">
        <v>17257</v>
      </c>
      <c r="C8248" s="77" t="s">
        <v>885</v>
      </c>
      <c r="D8248" s="79"/>
      <c r="F8248" s="77" t="s">
        <v>885</v>
      </c>
      <c r="G8248" s="77" t="s">
        <v>17256</v>
      </c>
      <c r="I8248"/>
      <c r="L8248" s="83"/>
    </row>
    <row r="8249" spans="1:12" x14ac:dyDescent="0.3">
      <c r="A8249" s="77" t="s">
        <v>17258</v>
      </c>
      <c r="B8249" s="77" t="s">
        <v>17259</v>
      </c>
      <c r="C8249" s="77" t="s">
        <v>694</v>
      </c>
      <c r="D8249" s="79"/>
      <c r="F8249" s="77" t="s">
        <v>694</v>
      </c>
      <c r="G8249" s="77" t="s">
        <v>17258</v>
      </c>
      <c r="I8249"/>
      <c r="L8249" s="83"/>
    </row>
    <row r="8250" spans="1:12" x14ac:dyDescent="0.3">
      <c r="A8250" s="77" t="s">
        <v>17260</v>
      </c>
      <c r="B8250" s="77" t="s">
        <v>17261</v>
      </c>
      <c r="C8250" s="77" t="s">
        <v>922</v>
      </c>
      <c r="D8250" s="79"/>
      <c r="F8250" s="77" t="s">
        <v>922</v>
      </c>
      <c r="G8250" s="77" t="s">
        <v>17260</v>
      </c>
      <c r="I8250"/>
      <c r="L8250" s="83"/>
    </row>
    <row r="8251" spans="1:12" x14ac:dyDescent="0.3">
      <c r="A8251" s="77" t="s">
        <v>17262</v>
      </c>
      <c r="B8251" s="77" t="s">
        <v>17263</v>
      </c>
      <c r="C8251" s="77" t="s">
        <v>836</v>
      </c>
      <c r="D8251" s="79"/>
      <c r="F8251" s="77" t="s">
        <v>836</v>
      </c>
      <c r="G8251" s="77" t="s">
        <v>17262</v>
      </c>
      <c r="I8251"/>
      <c r="L8251" s="83"/>
    </row>
    <row r="8252" spans="1:12" x14ac:dyDescent="0.3">
      <c r="A8252" s="77" t="s">
        <v>17264</v>
      </c>
      <c r="B8252" s="77" t="s">
        <v>17265</v>
      </c>
      <c r="C8252" s="77" t="s">
        <v>711</v>
      </c>
      <c r="D8252" s="79"/>
      <c r="F8252" s="77" t="s">
        <v>711</v>
      </c>
      <c r="G8252" s="77" t="s">
        <v>17264</v>
      </c>
      <c r="I8252"/>
      <c r="L8252" s="83"/>
    </row>
    <row r="8253" spans="1:12" x14ac:dyDescent="0.3">
      <c r="A8253" s="77" t="s">
        <v>17266</v>
      </c>
      <c r="B8253" s="77" t="s">
        <v>17267</v>
      </c>
      <c r="C8253" s="77" t="s">
        <v>893</v>
      </c>
      <c r="D8253" s="79"/>
      <c r="F8253" s="77" t="s">
        <v>893</v>
      </c>
      <c r="G8253" s="77" t="s">
        <v>17266</v>
      </c>
      <c r="I8253"/>
      <c r="L8253" s="83"/>
    </row>
    <row r="8254" spans="1:12" x14ac:dyDescent="0.3">
      <c r="A8254" s="77" t="s">
        <v>17268</v>
      </c>
      <c r="B8254" s="77" t="s">
        <v>17269</v>
      </c>
      <c r="C8254" s="77" t="s">
        <v>794</v>
      </c>
      <c r="D8254" s="79"/>
      <c r="F8254" s="77" t="s">
        <v>794</v>
      </c>
      <c r="G8254" s="77" t="s">
        <v>17268</v>
      </c>
      <c r="I8254"/>
      <c r="L8254" s="83"/>
    </row>
    <row r="8255" spans="1:12" x14ac:dyDescent="0.3">
      <c r="A8255" s="77" t="s">
        <v>17270</v>
      </c>
      <c r="B8255" s="77" t="s">
        <v>17271</v>
      </c>
      <c r="C8255" s="77" t="s">
        <v>833</v>
      </c>
      <c r="D8255" s="79"/>
      <c r="F8255" s="77" t="s">
        <v>833</v>
      </c>
      <c r="G8255" s="77" t="s">
        <v>17270</v>
      </c>
      <c r="I8255"/>
      <c r="L8255" s="83"/>
    </row>
    <row r="8256" spans="1:12" x14ac:dyDescent="0.3">
      <c r="A8256" s="77" t="s">
        <v>17272</v>
      </c>
      <c r="B8256" s="77" t="s">
        <v>17273</v>
      </c>
      <c r="C8256" s="77" t="s">
        <v>707</v>
      </c>
      <c r="D8256" s="79"/>
      <c r="F8256" s="77" t="s">
        <v>707</v>
      </c>
      <c r="G8256" s="77" t="s">
        <v>17272</v>
      </c>
      <c r="I8256"/>
      <c r="L8256" s="83"/>
    </row>
    <row r="8257" spans="1:12" x14ac:dyDescent="0.3">
      <c r="A8257" s="77" t="s">
        <v>17274</v>
      </c>
      <c r="B8257" s="77" t="s">
        <v>17275</v>
      </c>
      <c r="C8257" s="77" t="s">
        <v>722</v>
      </c>
      <c r="D8257" s="79"/>
      <c r="F8257" s="77" t="s">
        <v>722</v>
      </c>
      <c r="G8257" s="77" t="s">
        <v>17274</v>
      </c>
      <c r="I8257"/>
      <c r="L8257" s="83"/>
    </row>
    <row r="8258" spans="1:12" x14ac:dyDescent="0.3">
      <c r="A8258" s="77" t="s">
        <v>17276</v>
      </c>
      <c r="B8258" s="77" t="s">
        <v>17277</v>
      </c>
      <c r="C8258" s="77" t="s">
        <v>715</v>
      </c>
      <c r="D8258" s="79"/>
      <c r="F8258" s="77" t="s">
        <v>715</v>
      </c>
      <c r="G8258" s="77" t="s">
        <v>17276</v>
      </c>
      <c r="I8258"/>
      <c r="L8258" s="83"/>
    </row>
    <row r="8259" spans="1:12" x14ac:dyDescent="0.3">
      <c r="A8259" s="77" t="s">
        <v>17278</v>
      </c>
      <c r="B8259" s="77" t="s">
        <v>17279</v>
      </c>
      <c r="C8259" s="77" t="s">
        <v>797</v>
      </c>
      <c r="D8259" s="79"/>
      <c r="F8259" s="77" t="s">
        <v>797</v>
      </c>
      <c r="G8259" s="77" t="s">
        <v>17278</v>
      </c>
      <c r="I8259"/>
      <c r="L8259" s="83"/>
    </row>
    <row r="8260" spans="1:12" x14ac:dyDescent="0.3">
      <c r="A8260" s="77" t="s">
        <v>17280</v>
      </c>
      <c r="B8260" s="77" t="s">
        <v>17281</v>
      </c>
      <c r="C8260" s="77" t="s">
        <v>782</v>
      </c>
      <c r="D8260" s="79"/>
      <c r="F8260" s="77" t="s">
        <v>782</v>
      </c>
      <c r="G8260" s="77" t="s">
        <v>17280</v>
      </c>
      <c r="I8260"/>
      <c r="L8260" s="83"/>
    </row>
    <row r="8261" spans="1:12" x14ac:dyDescent="0.3">
      <c r="A8261" s="77" t="s">
        <v>17282</v>
      </c>
      <c r="B8261" s="77" t="s">
        <v>17283</v>
      </c>
      <c r="C8261" s="77" t="s">
        <v>729</v>
      </c>
      <c r="D8261" s="79"/>
      <c r="F8261" s="77" t="s">
        <v>729</v>
      </c>
      <c r="G8261" s="77" t="s">
        <v>17282</v>
      </c>
      <c r="I8261"/>
      <c r="L8261" s="83"/>
    </row>
    <row r="8262" spans="1:12" x14ac:dyDescent="0.3">
      <c r="A8262" s="77" t="s">
        <v>17284</v>
      </c>
      <c r="B8262" s="77" t="s">
        <v>17285</v>
      </c>
      <c r="C8262" s="77" t="s">
        <v>715</v>
      </c>
      <c r="D8262" s="79"/>
      <c r="F8262" s="77" t="s">
        <v>715</v>
      </c>
      <c r="G8262" s="77" t="s">
        <v>17284</v>
      </c>
      <c r="I8262"/>
      <c r="L8262" s="83"/>
    </row>
    <row r="8263" spans="1:12" x14ac:dyDescent="0.3">
      <c r="A8263" s="77" t="s">
        <v>17286</v>
      </c>
      <c r="B8263" s="77" t="s">
        <v>17287</v>
      </c>
      <c r="C8263" s="77" t="s">
        <v>882</v>
      </c>
      <c r="D8263" s="79"/>
      <c r="F8263" s="77" t="s">
        <v>882</v>
      </c>
      <c r="G8263" s="77" t="s">
        <v>17286</v>
      </c>
      <c r="I8263"/>
      <c r="L8263" s="83"/>
    </row>
    <row r="8264" spans="1:12" x14ac:dyDescent="0.3">
      <c r="A8264" s="77" t="s">
        <v>17288</v>
      </c>
      <c r="B8264" s="77" t="s">
        <v>17289</v>
      </c>
      <c r="C8264" s="77" t="s">
        <v>908</v>
      </c>
      <c r="D8264" s="79"/>
      <c r="F8264" s="77" t="s">
        <v>908</v>
      </c>
      <c r="G8264" s="77" t="s">
        <v>17288</v>
      </c>
      <c r="I8264"/>
      <c r="L8264" s="83"/>
    </row>
    <row r="8265" spans="1:12" x14ac:dyDescent="0.3">
      <c r="A8265" s="77" t="s">
        <v>17290</v>
      </c>
      <c r="B8265" s="77" t="s">
        <v>17291</v>
      </c>
      <c r="C8265" s="77" t="s">
        <v>711</v>
      </c>
      <c r="D8265" s="79"/>
      <c r="F8265" s="77" t="s">
        <v>711</v>
      </c>
      <c r="G8265" s="77" t="s">
        <v>17290</v>
      </c>
      <c r="I8265"/>
      <c r="L8265" s="83"/>
    </row>
    <row r="8266" spans="1:12" x14ac:dyDescent="0.3">
      <c r="A8266" s="77" t="s">
        <v>17292</v>
      </c>
      <c r="B8266" s="77" t="s">
        <v>17293</v>
      </c>
      <c r="C8266" s="77" t="s">
        <v>931</v>
      </c>
      <c r="D8266" s="79"/>
      <c r="F8266" s="77" t="s">
        <v>931</v>
      </c>
      <c r="G8266" s="77" t="s">
        <v>17292</v>
      </c>
      <c r="I8266"/>
      <c r="L8266" s="83"/>
    </row>
    <row r="8267" spans="1:12" x14ac:dyDescent="0.3">
      <c r="A8267" s="77" t="s">
        <v>17294</v>
      </c>
      <c r="B8267" s="77" t="s">
        <v>17295</v>
      </c>
      <c r="C8267" s="77" t="s">
        <v>940</v>
      </c>
      <c r="D8267" s="79"/>
      <c r="F8267" s="77" t="s">
        <v>940</v>
      </c>
      <c r="G8267" s="77" t="s">
        <v>17294</v>
      </c>
      <c r="I8267"/>
      <c r="L8267" s="83"/>
    </row>
    <row r="8268" spans="1:12" x14ac:dyDescent="0.3">
      <c r="A8268" s="77" t="s">
        <v>17296</v>
      </c>
      <c r="B8268" s="77" t="s">
        <v>17297</v>
      </c>
      <c r="C8268" s="77" t="s">
        <v>908</v>
      </c>
      <c r="D8268" s="79"/>
      <c r="F8268" s="77" t="s">
        <v>908</v>
      </c>
      <c r="G8268" s="77" t="s">
        <v>17296</v>
      </c>
      <c r="I8268"/>
      <c r="L8268" s="83"/>
    </row>
    <row r="8269" spans="1:12" x14ac:dyDescent="0.3">
      <c r="A8269" s="77" t="s">
        <v>17298</v>
      </c>
      <c r="B8269" s="77" t="s">
        <v>17299</v>
      </c>
      <c r="C8269" s="77" t="s">
        <v>925</v>
      </c>
      <c r="D8269" s="79"/>
      <c r="F8269" s="77" t="s">
        <v>925</v>
      </c>
      <c r="G8269" s="77" t="s">
        <v>17298</v>
      </c>
      <c r="I8269"/>
      <c r="L8269" s="83"/>
    </row>
    <row r="8270" spans="1:12" x14ac:dyDescent="0.3">
      <c r="A8270" s="77" t="s">
        <v>17300</v>
      </c>
      <c r="B8270" s="77" t="s">
        <v>17301</v>
      </c>
      <c r="C8270" s="77" t="s">
        <v>711</v>
      </c>
      <c r="D8270" s="79"/>
      <c r="F8270" s="77" t="s">
        <v>711</v>
      </c>
      <c r="G8270" s="77" t="s">
        <v>17300</v>
      </c>
      <c r="I8270"/>
      <c r="L8270" s="83"/>
    </row>
    <row r="8271" spans="1:12" x14ac:dyDescent="0.3">
      <c r="A8271" s="77" t="s">
        <v>17302</v>
      </c>
      <c r="B8271" s="77" t="s">
        <v>17303</v>
      </c>
      <c r="C8271" s="77" t="s">
        <v>761</v>
      </c>
      <c r="D8271" s="79"/>
      <c r="F8271" s="77" t="s">
        <v>761</v>
      </c>
      <c r="G8271" s="77" t="s">
        <v>17302</v>
      </c>
      <c r="I8271"/>
      <c r="L8271" s="83"/>
    </row>
    <row r="8272" spans="1:12" x14ac:dyDescent="0.3">
      <c r="A8272" s="77" t="s">
        <v>17304</v>
      </c>
      <c r="B8272" s="77" t="s">
        <v>17305</v>
      </c>
      <c r="C8272" s="77" t="s">
        <v>699</v>
      </c>
      <c r="D8272" s="79"/>
      <c r="F8272" s="77" t="s">
        <v>699</v>
      </c>
      <c r="G8272" s="77" t="s">
        <v>17304</v>
      </c>
      <c r="I8272"/>
      <c r="L8272" s="83"/>
    </row>
    <row r="8273" spans="1:12" x14ac:dyDescent="0.3">
      <c r="A8273" s="77" t="s">
        <v>17306</v>
      </c>
      <c r="B8273" s="77" t="s">
        <v>17307</v>
      </c>
      <c r="C8273" s="77" t="s">
        <v>767</v>
      </c>
      <c r="D8273" s="79"/>
      <c r="F8273" s="77" t="s">
        <v>767</v>
      </c>
      <c r="G8273" s="77" t="s">
        <v>17306</v>
      </c>
      <c r="I8273"/>
      <c r="L8273" s="83"/>
    </row>
    <row r="8274" spans="1:12" x14ac:dyDescent="0.3">
      <c r="I8274"/>
    </row>
    <row r="8275" spans="1:12" x14ac:dyDescent="0.3">
      <c r="I8275"/>
    </row>
    <row r="8276" spans="1:12" x14ac:dyDescent="0.3">
      <c r="I8276"/>
    </row>
    <row r="8277" spans="1:12" x14ac:dyDescent="0.3">
      <c r="I8277"/>
    </row>
    <row r="8278" spans="1:12" x14ac:dyDescent="0.3">
      <c r="I8278"/>
    </row>
    <row r="8279" spans="1:12" x14ac:dyDescent="0.3">
      <c r="I8279"/>
    </row>
    <row r="8280" spans="1:12" x14ac:dyDescent="0.3">
      <c r="I8280"/>
    </row>
    <row r="8281" spans="1:12" x14ac:dyDescent="0.3">
      <c r="I8281"/>
    </row>
    <row r="8282" spans="1:12" x14ac:dyDescent="0.3">
      <c r="I8282"/>
    </row>
    <row r="8283" spans="1:12" x14ac:dyDescent="0.3">
      <c r="I8283"/>
    </row>
    <row r="8284" spans="1:12" x14ac:dyDescent="0.3">
      <c r="I8284"/>
    </row>
    <row r="8285" spans="1:12" x14ac:dyDescent="0.3">
      <c r="I8285"/>
    </row>
    <row r="8286" spans="1:12" x14ac:dyDescent="0.3">
      <c r="I8286"/>
    </row>
    <row r="8287" spans="1:12" x14ac:dyDescent="0.3">
      <c r="I8287"/>
    </row>
    <row r="8288" spans="1:12" x14ac:dyDescent="0.3">
      <c r="I8288"/>
    </row>
    <row r="8289" spans="9:9" x14ac:dyDescent="0.3">
      <c r="I8289"/>
    </row>
    <row r="8290" spans="9:9" x14ac:dyDescent="0.3">
      <c r="I8290"/>
    </row>
    <row r="8291" spans="9:9" x14ac:dyDescent="0.3">
      <c r="I8291"/>
    </row>
    <row r="8292" spans="9:9" x14ac:dyDescent="0.3">
      <c r="I8292"/>
    </row>
    <row r="8293" spans="9:9" x14ac:dyDescent="0.3">
      <c r="I8293"/>
    </row>
    <row r="8294" spans="9:9" x14ac:dyDescent="0.3">
      <c r="I8294"/>
    </row>
    <row r="8295" spans="9:9" x14ac:dyDescent="0.3">
      <c r="I8295"/>
    </row>
    <row r="8296" spans="9:9" x14ac:dyDescent="0.3">
      <c r="I8296"/>
    </row>
    <row r="8297" spans="9:9" x14ac:dyDescent="0.3">
      <c r="I8297"/>
    </row>
    <row r="8298" spans="9:9" x14ac:dyDescent="0.3">
      <c r="I8298"/>
    </row>
    <row r="8299" spans="9:9" x14ac:dyDescent="0.3">
      <c r="I8299"/>
    </row>
    <row r="8300" spans="9:9" x14ac:dyDescent="0.3">
      <c r="I8300"/>
    </row>
    <row r="8301" spans="9:9" x14ac:dyDescent="0.3">
      <c r="I8301"/>
    </row>
    <row r="8302" spans="9:9" x14ac:dyDescent="0.3">
      <c r="I8302"/>
    </row>
    <row r="8303" spans="9:9" x14ac:dyDescent="0.3">
      <c r="I8303"/>
    </row>
    <row r="8304" spans="9:9" x14ac:dyDescent="0.3">
      <c r="I8304"/>
    </row>
    <row r="8305" spans="9:9" x14ac:dyDescent="0.3">
      <c r="I8305"/>
    </row>
    <row r="8306" spans="9:9" x14ac:dyDescent="0.3">
      <c r="I8306"/>
    </row>
    <row r="8307" spans="9:9" x14ac:dyDescent="0.3">
      <c r="I8307"/>
    </row>
    <row r="8308" spans="9:9" x14ac:dyDescent="0.3">
      <c r="I8308"/>
    </row>
    <row r="8309" spans="9:9" x14ac:dyDescent="0.3">
      <c r="I8309"/>
    </row>
    <row r="8310" spans="9:9" x14ac:dyDescent="0.3">
      <c r="I8310"/>
    </row>
    <row r="8311" spans="9:9" x14ac:dyDescent="0.3">
      <c r="I8311"/>
    </row>
    <row r="8312" spans="9:9" x14ac:dyDescent="0.3">
      <c r="I8312"/>
    </row>
    <row r="8313" spans="9:9" x14ac:dyDescent="0.3">
      <c r="I8313"/>
    </row>
    <row r="8314" spans="9:9" x14ac:dyDescent="0.3">
      <c r="I8314"/>
    </row>
    <row r="8315" spans="9:9" x14ac:dyDescent="0.3">
      <c r="I8315"/>
    </row>
    <row r="8316" spans="9:9" x14ac:dyDescent="0.3">
      <c r="I8316"/>
    </row>
    <row r="8317" spans="9:9" x14ac:dyDescent="0.3">
      <c r="I8317"/>
    </row>
    <row r="8318" spans="9:9" x14ac:dyDescent="0.3">
      <c r="I8318"/>
    </row>
    <row r="8319" spans="9:9" x14ac:dyDescent="0.3">
      <c r="I8319"/>
    </row>
    <row r="8320" spans="9:9" x14ac:dyDescent="0.3">
      <c r="I8320"/>
    </row>
    <row r="8321" spans="9:9" x14ac:dyDescent="0.3">
      <c r="I8321"/>
    </row>
    <row r="8322" spans="9:9" x14ac:dyDescent="0.3">
      <c r="I8322"/>
    </row>
    <row r="8323" spans="9:9" x14ac:dyDescent="0.3">
      <c r="I8323"/>
    </row>
    <row r="8324" spans="9:9" x14ac:dyDescent="0.3">
      <c r="I8324"/>
    </row>
    <row r="8325" spans="9:9" x14ac:dyDescent="0.3">
      <c r="I8325"/>
    </row>
    <row r="8326" spans="9:9" x14ac:dyDescent="0.3">
      <c r="I8326"/>
    </row>
    <row r="8327" spans="9:9" x14ac:dyDescent="0.3">
      <c r="I8327"/>
    </row>
    <row r="8328" spans="9:9" x14ac:dyDescent="0.3">
      <c r="I8328"/>
    </row>
    <row r="8329" spans="9:9" x14ac:dyDescent="0.3">
      <c r="I8329"/>
    </row>
    <row r="8330" spans="9:9" x14ac:dyDescent="0.3">
      <c r="I8330"/>
    </row>
    <row r="8331" spans="9:9" x14ac:dyDescent="0.3">
      <c r="I8331"/>
    </row>
    <row r="8332" spans="9:9" x14ac:dyDescent="0.3">
      <c r="I8332"/>
    </row>
    <row r="8333" spans="9:9" x14ac:dyDescent="0.3">
      <c r="I8333"/>
    </row>
    <row r="8334" spans="9:9" x14ac:dyDescent="0.3">
      <c r="I8334"/>
    </row>
    <row r="8335" spans="9:9" x14ac:dyDescent="0.3">
      <c r="I8335"/>
    </row>
    <row r="8336" spans="9:9" x14ac:dyDescent="0.3">
      <c r="I8336"/>
    </row>
    <row r="8337" spans="9:9" x14ac:dyDescent="0.3">
      <c r="I8337"/>
    </row>
    <row r="8338" spans="9:9" x14ac:dyDescent="0.3">
      <c r="I8338"/>
    </row>
    <row r="8339" spans="9:9" x14ac:dyDescent="0.3">
      <c r="I8339"/>
    </row>
    <row r="8340" spans="9:9" x14ac:dyDescent="0.3">
      <c r="I8340"/>
    </row>
    <row r="8341" spans="9:9" x14ac:dyDescent="0.3">
      <c r="I8341"/>
    </row>
    <row r="8342" spans="9:9" x14ac:dyDescent="0.3">
      <c r="I8342"/>
    </row>
    <row r="8343" spans="9:9" x14ac:dyDescent="0.3">
      <c r="I8343"/>
    </row>
    <row r="8344" spans="9:9" x14ac:dyDescent="0.3">
      <c r="I8344"/>
    </row>
    <row r="8345" spans="9:9" x14ac:dyDescent="0.3">
      <c r="I8345"/>
    </row>
    <row r="8346" spans="9:9" x14ac:dyDescent="0.3">
      <c r="I8346"/>
    </row>
    <row r="8347" spans="9:9" x14ac:dyDescent="0.3">
      <c r="I8347"/>
    </row>
    <row r="8348" spans="9:9" x14ac:dyDescent="0.3">
      <c r="I8348"/>
    </row>
    <row r="8349" spans="9:9" x14ac:dyDescent="0.3">
      <c r="I8349"/>
    </row>
    <row r="8350" spans="9:9" x14ac:dyDescent="0.3">
      <c r="I8350"/>
    </row>
    <row r="8351" spans="9:9" x14ac:dyDescent="0.3">
      <c r="I8351"/>
    </row>
    <row r="8352" spans="9:9" x14ac:dyDescent="0.3">
      <c r="I8352"/>
    </row>
    <row r="8353" spans="9:9" x14ac:dyDescent="0.3">
      <c r="I8353"/>
    </row>
    <row r="8354" spans="9:9" x14ac:dyDescent="0.3">
      <c r="I8354"/>
    </row>
    <row r="8355" spans="9:9" x14ac:dyDescent="0.3">
      <c r="I8355"/>
    </row>
    <row r="8356" spans="9:9" x14ac:dyDescent="0.3">
      <c r="I8356"/>
    </row>
    <row r="8357" spans="9:9" x14ac:dyDescent="0.3">
      <c r="I8357"/>
    </row>
    <row r="8358" spans="9:9" x14ac:dyDescent="0.3">
      <c r="I8358"/>
    </row>
    <row r="8359" spans="9:9" x14ac:dyDescent="0.3">
      <c r="I8359"/>
    </row>
    <row r="8360" spans="9:9" x14ac:dyDescent="0.3">
      <c r="I8360"/>
    </row>
    <row r="8361" spans="9:9" x14ac:dyDescent="0.3">
      <c r="I8361"/>
    </row>
    <row r="8362" spans="9:9" x14ac:dyDescent="0.3">
      <c r="I8362"/>
    </row>
    <row r="8363" spans="9:9" x14ac:dyDescent="0.3">
      <c r="I8363"/>
    </row>
    <row r="8364" spans="9:9" x14ac:dyDescent="0.3">
      <c r="I8364"/>
    </row>
    <row r="8365" spans="9:9" x14ac:dyDescent="0.3">
      <c r="I8365"/>
    </row>
    <row r="8366" spans="9:9" x14ac:dyDescent="0.3">
      <c r="I8366"/>
    </row>
    <row r="8367" spans="9:9" x14ac:dyDescent="0.3">
      <c r="I8367"/>
    </row>
    <row r="8368" spans="9:9" x14ac:dyDescent="0.3">
      <c r="I8368"/>
    </row>
    <row r="8369" spans="9:9" x14ac:dyDescent="0.3">
      <c r="I8369"/>
    </row>
    <row r="8370" spans="9:9" x14ac:dyDescent="0.3">
      <c r="I8370"/>
    </row>
    <row r="8371" spans="9:9" x14ac:dyDescent="0.3">
      <c r="I8371"/>
    </row>
    <row r="8372" spans="9:9" x14ac:dyDescent="0.3">
      <c r="I8372"/>
    </row>
    <row r="8373" spans="9:9" x14ac:dyDescent="0.3">
      <c r="I8373"/>
    </row>
    <row r="8374" spans="9:9" x14ac:dyDescent="0.3">
      <c r="I8374"/>
    </row>
    <row r="8375" spans="9:9" x14ac:dyDescent="0.3">
      <c r="I8375"/>
    </row>
    <row r="8376" spans="9:9" x14ac:dyDescent="0.3">
      <c r="I8376"/>
    </row>
    <row r="8377" spans="9:9" x14ac:dyDescent="0.3">
      <c r="I8377"/>
    </row>
    <row r="8378" spans="9:9" x14ac:dyDescent="0.3">
      <c r="I8378"/>
    </row>
    <row r="8379" spans="9:9" x14ac:dyDescent="0.3">
      <c r="I8379"/>
    </row>
    <row r="8380" spans="9:9" x14ac:dyDescent="0.3">
      <c r="I8380"/>
    </row>
    <row r="8381" spans="9:9" x14ac:dyDescent="0.3">
      <c r="I8381"/>
    </row>
    <row r="8382" spans="9:9" x14ac:dyDescent="0.3">
      <c r="I8382"/>
    </row>
    <row r="8383" spans="9:9" x14ac:dyDescent="0.3">
      <c r="I8383"/>
    </row>
    <row r="8384" spans="9:9" x14ac:dyDescent="0.3">
      <c r="I8384"/>
    </row>
    <row r="8385" spans="9:9" x14ac:dyDescent="0.3">
      <c r="I8385"/>
    </row>
    <row r="8386" spans="9:9" x14ac:dyDescent="0.3">
      <c r="I8386"/>
    </row>
    <row r="8387" spans="9:9" x14ac:dyDescent="0.3">
      <c r="I8387"/>
    </row>
    <row r="8388" spans="9:9" x14ac:dyDescent="0.3">
      <c r="I8388"/>
    </row>
    <row r="8389" spans="9:9" x14ac:dyDescent="0.3">
      <c r="I8389"/>
    </row>
    <row r="8390" spans="9:9" x14ac:dyDescent="0.3">
      <c r="I8390"/>
    </row>
    <row r="8391" spans="9:9" x14ac:dyDescent="0.3">
      <c r="I8391"/>
    </row>
    <row r="8392" spans="9:9" x14ac:dyDescent="0.3">
      <c r="I8392"/>
    </row>
    <row r="8393" spans="9:9" x14ac:dyDescent="0.3">
      <c r="I8393"/>
    </row>
    <row r="8394" spans="9:9" x14ac:dyDescent="0.3">
      <c r="I8394"/>
    </row>
    <row r="8395" spans="9:9" x14ac:dyDescent="0.3">
      <c r="I8395"/>
    </row>
    <row r="8396" spans="9:9" x14ac:dyDescent="0.3">
      <c r="I8396"/>
    </row>
    <row r="8397" spans="9:9" x14ac:dyDescent="0.3">
      <c r="I8397"/>
    </row>
    <row r="8398" spans="9:9" x14ac:dyDescent="0.3">
      <c r="I8398"/>
    </row>
    <row r="8399" spans="9:9" x14ac:dyDescent="0.3">
      <c r="I8399"/>
    </row>
    <row r="8400" spans="9:9" x14ac:dyDescent="0.3">
      <c r="I8400"/>
    </row>
    <row r="8401" spans="9:9" x14ac:dyDescent="0.3">
      <c r="I8401"/>
    </row>
    <row r="8402" spans="9:9" x14ac:dyDescent="0.3">
      <c r="I8402"/>
    </row>
    <row r="8403" spans="9:9" x14ac:dyDescent="0.3">
      <c r="I8403"/>
    </row>
    <row r="8404" spans="9:9" x14ac:dyDescent="0.3">
      <c r="I8404"/>
    </row>
    <row r="8405" spans="9:9" x14ac:dyDescent="0.3">
      <c r="I8405"/>
    </row>
    <row r="8406" spans="9:9" x14ac:dyDescent="0.3">
      <c r="I8406"/>
    </row>
    <row r="8407" spans="9:9" x14ac:dyDescent="0.3">
      <c r="I8407"/>
    </row>
    <row r="8408" spans="9:9" x14ac:dyDescent="0.3">
      <c r="I8408"/>
    </row>
    <row r="8409" spans="9:9" x14ac:dyDescent="0.3">
      <c r="I8409"/>
    </row>
    <row r="8410" spans="9:9" x14ac:dyDescent="0.3">
      <c r="I8410"/>
    </row>
    <row r="8411" spans="9:9" x14ac:dyDescent="0.3">
      <c r="I8411"/>
    </row>
    <row r="8412" spans="9:9" x14ac:dyDescent="0.3">
      <c r="I8412"/>
    </row>
    <row r="8413" spans="9:9" x14ac:dyDescent="0.3">
      <c r="I8413"/>
    </row>
    <row r="8414" spans="9:9" x14ac:dyDescent="0.3">
      <c r="I8414"/>
    </row>
    <row r="8415" spans="9:9" x14ac:dyDescent="0.3">
      <c r="I8415"/>
    </row>
    <row r="8416" spans="9:9" x14ac:dyDescent="0.3">
      <c r="I8416"/>
    </row>
    <row r="8417" spans="9:9" x14ac:dyDescent="0.3">
      <c r="I8417"/>
    </row>
    <row r="8418" spans="9:9" x14ac:dyDescent="0.3">
      <c r="I8418"/>
    </row>
    <row r="8419" spans="9:9" x14ac:dyDescent="0.3">
      <c r="I8419"/>
    </row>
    <row r="8420" spans="9:9" x14ac:dyDescent="0.3">
      <c r="I8420"/>
    </row>
    <row r="8421" spans="9:9" x14ac:dyDescent="0.3">
      <c r="I8421"/>
    </row>
    <row r="8422" spans="9:9" x14ac:dyDescent="0.3">
      <c r="I8422"/>
    </row>
    <row r="8423" spans="9:9" x14ac:dyDescent="0.3">
      <c r="I8423"/>
    </row>
    <row r="8424" spans="9:9" x14ac:dyDescent="0.3">
      <c r="I8424"/>
    </row>
    <row r="8425" spans="9:9" x14ac:dyDescent="0.3">
      <c r="I8425"/>
    </row>
    <row r="8426" spans="9:9" x14ac:dyDescent="0.3">
      <c r="I8426"/>
    </row>
    <row r="8427" spans="9:9" x14ac:dyDescent="0.3">
      <c r="I8427"/>
    </row>
    <row r="8428" spans="9:9" x14ac:dyDescent="0.3">
      <c r="I8428"/>
    </row>
    <row r="8429" spans="9:9" x14ac:dyDescent="0.3">
      <c r="I8429"/>
    </row>
    <row r="8430" spans="9:9" x14ac:dyDescent="0.3">
      <c r="I8430"/>
    </row>
    <row r="8431" spans="9:9" x14ac:dyDescent="0.3">
      <c r="I8431"/>
    </row>
    <row r="8432" spans="9:9" x14ac:dyDescent="0.3">
      <c r="I8432"/>
    </row>
    <row r="8433" spans="9:9" x14ac:dyDescent="0.3">
      <c r="I8433"/>
    </row>
    <row r="8434" spans="9:9" x14ac:dyDescent="0.3">
      <c r="I8434"/>
    </row>
    <row r="8435" spans="9:9" x14ac:dyDescent="0.3">
      <c r="I8435"/>
    </row>
    <row r="8436" spans="9:9" x14ac:dyDescent="0.3">
      <c r="I8436"/>
    </row>
    <row r="8437" spans="9:9" x14ac:dyDescent="0.3">
      <c r="I8437"/>
    </row>
    <row r="8438" spans="9:9" x14ac:dyDescent="0.3">
      <c r="I8438"/>
    </row>
    <row r="8439" spans="9:9" x14ac:dyDescent="0.3">
      <c r="I8439"/>
    </row>
    <row r="8440" spans="9:9" x14ac:dyDescent="0.3">
      <c r="I8440"/>
    </row>
    <row r="8441" spans="9:9" x14ac:dyDescent="0.3">
      <c r="I8441"/>
    </row>
    <row r="8442" spans="9:9" x14ac:dyDescent="0.3">
      <c r="I8442"/>
    </row>
    <row r="8443" spans="9:9" x14ac:dyDescent="0.3">
      <c r="I8443"/>
    </row>
    <row r="8444" spans="9:9" x14ac:dyDescent="0.3">
      <c r="I8444"/>
    </row>
    <row r="8445" spans="9:9" x14ac:dyDescent="0.3">
      <c r="I8445"/>
    </row>
    <row r="8446" spans="9:9" x14ac:dyDescent="0.3">
      <c r="I8446"/>
    </row>
    <row r="8447" spans="9:9" x14ac:dyDescent="0.3">
      <c r="I8447"/>
    </row>
    <row r="8448" spans="9:9" x14ac:dyDescent="0.3">
      <c r="I8448"/>
    </row>
    <row r="8449" spans="9:9" x14ac:dyDescent="0.3">
      <c r="I8449"/>
    </row>
    <row r="8450" spans="9:9" x14ac:dyDescent="0.3">
      <c r="I8450"/>
    </row>
    <row r="8451" spans="9:9" x14ac:dyDescent="0.3">
      <c r="I8451"/>
    </row>
    <row r="8452" spans="9:9" x14ac:dyDescent="0.3">
      <c r="I8452"/>
    </row>
    <row r="8453" spans="9:9" x14ac:dyDescent="0.3">
      <c r="I8453"/>
    </row>
    <row r="8454" spans="9:9" x14ac:dyDescent="0.3">
      <c r="I8454"/>
    </row>
    <row r="8455" spans="9:9" x14ac:dyDescent="0.3">
      <c r="I8455"/>
    </row>
    <row r="8456" spans="9:9" x14ac:dyDescent="0.3">
      <c r="I8456"/>
    </row>
    <row r="8457" spans="9:9" x14ac:dyDescent="0.3">
      <c r="I8457"/>
    </row>
    <row r="8458" spans="9:9" x14ac:dyDescent="0.3">
      <c r="I8458"/>
    </row>
    <row r="8459" spans="9:9" x14ac:dyDescent="0.3">
      <c r="I8459"/>
    </row>
    <row r="8460" spans="9:9" x14ac:dyDescent="0.3">
      <c r="I8460"/>
    </row>
    <row r="8461" spans="9:9" x14ac:dyDescent="0.3">
      <c r="I8461"/>
    </row>
    <row r="8462" spans="9:9" x14ac:dyDescent="0.3">
      <c r="I8462"/>
    </row>
    <row r="8463" spans="9:9" x14ac:dyDescent="0.3">
      <c r="I8463"/>
    </row>
    <row r="8464" spans="9:9" x14ac:dyDescent="0.3">
      <c r="I8464"/>
    </row>
    <row r="8465" spans="9:9" x14ac:dyDescent="0.3">
      <c r="I8465"/>
    </row>
    <row r="8466" spans="9:9" x14ac:dyDescent="0.3">
      <c r="I8466"/>
    </row>
    <row r="8467" spans="9:9" x14ac:dyDescent="0.3">
      <c r="I8467"/>
    </row>
    <row r="8468" spans="9:9" x14ac:dyDescent="0.3">
      <c r="I8468"/>
    </row>
    <row r="8469" spans="9:9" x14ac:dyDescent="0.3">
      <c r="I8469"/>
    </row>
    <row r="8470" spans="9:9" x14ac:dyDescent="0.3">
      <c r="I8470"/>
    </row>
    <row r="8471" spans="9:9" x14ac:dyDescent="0.3">
      <c r="I8471"/>
    </row>
    <row r="8472" spans="9:9" x14ac:dyDescent="0.3">
      <c r="I8472"/>
    </row>
    <row r="8473" spans="9:9" x14ac:dyDescent="0.3">
      <c r="I8473"/>
    </row>
    <row r="8474" spans="9:9" x14ac:dyDescent="0.3">
      <c r="I8474"/>
    </row>
    <row r="8475" spans="9:9" x14ac:dyDescent="0.3">
      <c r="I8475"/>
    </row>
    <row r="8476" spans="9:9" x14ac:dyDescent="0.3">
      <c r="I8476"/>
    </row>
    <row r="8477" spans="9:9" x14ac:dyDescent="0.3">
      <c r="I8477"/>
    </row>
    <row r="8478" spans="9:9" x14ac:dyDescent="0.3">
      <c r="I8478"/>
    </row>
    <row r="8479" spans="9:9" x14ac:dyDescent="0.3">
      <c r="I8479"/>
    </row>
    <row r="8480" spans="9:9" x14ac:dyDescent="0.3">
      <c r="I8480"/>
    </row>
    <row r="8481" spans="9:9" x14ac:dyDescent="0.3">
      <c r="I8481"/>
    </row>
    <row r="8482" spans="9:9" x14ac:dyDescent="0.3">
      <c r="I8482"/>
    </row>
    <row r="8483" spans="9:9" x14ac:dyDescent="0.3">
      <c r="I8483"/>
    </row>
    <row r="8484" spans="9:9" x14ac:dyDescent="0.3">
      <c r="I8484"/>
    </row>
    <row r="8485" spans="9:9" x14ac:dyDescent="0.3">
      <c r="I8485"/>
    </row>
    <row r="8486" spans="9:9" x14ac:dyDescent="0.3">
      <c r="I8486"/>
    </row>
    <row r="8487" spans="9:9" x14ac:dyDescent="0.3">
      <c r="I8487"/>
    </row>
    <row r="8488" spans="9:9" x14ac:dyDescent="0.3">
      <c r="I8488"/>
    </row>
    <row r="8489" spans="9:9" x14ac:dyDescent="0.3">
      <c r="I8489"/>
    </row>
    <row r="8490" spans="9:9" x14ac:dyDescent="0.3">
      <c r="I8490"/>
    </row>
    <row r="8491" spans="9:9" x14ac:dyDescent="0.3">
      <c r="I8491"/>
    </row>
    <row r="8492" spans="9:9" x14ac:dyDescent="0.3">
      <c r="I8492"/>
    </row>
    <row r="8493" spans="9:9" x14ac:dyDescent="0.3">
      <c r="I8493"/>
    </row>
    <row r="8494" spans="9:9" x14ac:dyDescent="0.3">
      <c r="I8494"/>
    </row>
    <row r="8495" spans="9:9" x14ac:dyDescent="0.3">
      <c r="I8495"/>
    </row>
    <row r="8496" spans="9:9" x14ac:dyDescent="0.3">
      <c r="I8496"/>
    </row>
    <row r="8497" spans="9:9" x14ac:dyDescent="0.3">
      <c r="I8497"/>
    </row>
    <row r="8498" spans="9:9" x14ac:dyDescent="0.3">
      <c r="I8498"/>
    </row>
    <row r="8499" spans="9:9" x14ac:dyDescent="0.3">
      <c r="I8499"/>
    </row>
    <row r="8500" spans="9:9" x14ac:dyDescent="0.3">
      <c r="I8500"/>
    </row>
    <row r="8501" spans="9:9" x14ac:dyDescent="0.3">
      <c r="I8501"/>
    </row>
    <row r="8502" spans="9:9" x14ac:dyDescent="0.3">
      <c r="I8502"/>
    </row>
    <row r="8503" spans="9:9" x14ac:dyDescent="0.3">
      <c r="I8503"/>
    </row>
    <row r="8504" spans="9:9" x14ac:dyDescent="0.3">
      <c r="I8504"/>
    </row>
    <row r="8505" spans="9:9" x14ac:dyDescent="0.3">
      <c r="I8505"/>
    </row>
    <row r="8506" spans="9:9" x14ac:dyDescent="0.3">
      <c r="I8506"/>
    </row>
    <row r="8507" spans="9:9" x14ac:dyDescent="0.3">
      <c r="I8507"/>
    </row>
    <row r="8508" spans="9:9" x14ac:dyDescent="0.3">
      <c r="I8508"/>
    </row>
    <row r="8509" spans="9:9" x14ac:dyDescent="0.3">
      <c r="I8509"/>
    </row>
    <row r="8510" spans="9:9" x14ac:dyDescent="0.3">
      <c r="I8510"/>
    </row>
    <row r="8511" spans="9:9" x14ac:dyDescent="0.3">
      <c r="I8511"/>
    </row>
    <row r="8512" spans="9:9" x14ac:dyDescent="0.3">
      <c r="I8512"/>
    </row>
    <row r="8513" spans="9:9" x14ac:dyDescent="0.3">
      <c r="I8513"/>
    </row>
    <row r="8514" spans="9:9" x14ac:dyDescent="0.3">
      <c r="I8514"/>
    </row>
    <row r="8515" spans="9:9" x14ac:dyDescent="0.3">
      <c r="I8515"/>
    </row>
    <row r="8516" spans="9:9" x14ac:dyDescent="0.3">
      <c r="I8516"/>
    </row>
    <row r="8517" spans="9:9" x14ac:dyDescent="0.3">
      <c r="I8517"/>
    </row>
    <row r="8518" spans="9:9" x14ac:dyDescent="0.3">
      <c r="I8518"/>
    </row>
    <row r="8519" spans="9:9" x14ac:dyDescent="0.3">
      <c r="I8519"/>
    </row>
    <row r="8520" spans="9:9" x14ac:dyDescent="0.3">
      <c r="I8520"/>
    </row>
    <row r="8521" spans="9:9" x14ac:dyDescent="0.3">
      <c r="I8521"/>
    </row>
    <row r="8522" spans="9:9" x14ac:dyDescent="0.3">
      <c r="I8522"/>
    </row>
    <row r="8523" spans="9:9" x14ac:dyDescent="0.3">
      <c r="I8523"/>
    </row>
    <row r="8524" spans="9:9" x14ac:dyDescent="0.3">
      <c r="I8524"/>
    </row>
    <row r="8525" spans="9:9" x14ac:dyDescent="0.3">
      <c r="I8525"/>
    </row>
    <row r="8526" spans="9:9" x14ac:dyDescent="0.3">
      <c r="I8526"/>
    </row>
    <row r="8527" spans="9:9" x14ac:dyDescent="0.3">
      <c r="I8527"/>
    </row>
    <row r="8528" spans="9:9" x14ac:dyDescent="0.3">
      <c r="I8528"/>
    </row>
    <row r="8529" spans="9:9" x14ac:dyDescent="0.3">
      <c r="I8529"/>
    </row>
    <row r="8530" spans="9:9" x14ac:dyDescent="0.3">
      <c r="I8530"/>
    </row>
    <row r="8531" spans="9:9" x14ac:dyDescent="0.3">
      <c r="I8531"/>
    </row>
    <row r="8532" spans="9:9" x14ac:dyDescent="0.3">
      <c r="I8532"/>
    </row>
    <row r="8533" spans="9:9" x14ac:dyDescent="0.3">
      <c r="I8533"/>
    </row>
    <row r="8534" spans="9:9" x14ac:dyDescent="0.3">
      <c r="I8534"/>
    </row>
    <row r="8535" spans="9:9" x14ac:dyDescent="0.3">
      <c r="I8535"/>
    </row>
    <row r="8536" spans="9:9" x14ac:dyDescent="0.3">
      <c r="I8536"/>
    </row>
    <row r="8537" spans="9:9" x14ac:dyDescent="0.3">
      <c r="I8537"/>
    </row>
    <row r="8538" spans="9:9" x14ac:dyDescent="0.3">
      <c r="I8538"/>
    </row>
    <row r="8539" spans="9:9" x14ac:dyDescent="0.3">
      <c r="I8539"/>
    </row>
    <row r="8540" spans="9:9" x14ac:dyDescent="0.3">
      <c r="I8540"/>
    </row>
    <row r="8541" spans="9:9" x14ac:dyDescent="0.3">
      <c r="I8541"/>
    </row>
    <row r="8542" spans="9:9" x14ac:dyDescent="0.3">
      <c r="I8542"/>
    </row>
    <row r="8543" spans="9:9" x14ac:dyDescent="0.3">
      <c r="I8543"/>
    </row>
    <row r="8544" spans="9:9" x14ac:dyDescent="0.3">
      <c r="I8544"/>
    </row>
    <row r="8545" spans="9:9" x14ac:dyDescent="0.3">
      <c r="I8545"/>
    </row>
    <row r="8546" spans="9:9" x14ac:dyDescent="0.3">
      <c r="I8546"/>
    </row>
    <row r="8547" spans="9:9" x14ac:dyDescent="0.3">
      <c r="I8547"/>
    </row>
    <row r="8548" spans="9:9" x14ac:dyDescent="0.3">
      <c r="I8548"/>
    </row>
    <row r="8549" spans="9:9" x14ac:dyDescent="0.3">
      <c r="I8549"/>
    </row>
    <row r="8550" spans="9:9" x14ac:dyDescent="0.3">
      <c r="I8550"/>
    </row>
    <row r="8551" spans="9:9" x14ac:dyDescent="0.3">
      <c r="I8551"/>
    </row>
    <row r="8552" spans="9:9" x14ac:dyDescent="0.3">
      <c r="I8552"/>
    </row>
    <row r="8553" spans="9:9" x14ac:dyDescent="0.3">
      <c r="I8553"/>
    </row>
    <row r="8554" spans="9:9" x14ac:dyDescent="0.3">
      <c r="I8554"/>
    </row>
    <row r="8555" spans="9:9" x14ac:dyDescent="0.3">
      <c r="I8555"/>
    </row>
    <row r="8556" spans="9:9" x14ac:dyDescent="0.3">
      <c r="I8556"/>
    </row>
    <row r="8557" spans="9:9" x14ac:dyDescent="0.3">
      <c r="I8557"/>
    </row>
    <row r="8558" spans="9:9" x14ac:dyDescent="0.3">
      <c r="I8558"/>
    </row>
    <row r="8559" spans="9:9" x14ac:dyDescent="0.3">
      <c r="I8559"/>
    </row>
    <row r="8560" spans="9:9" x14ac:dyDescent="0.3">
      <c r="I8560"/>
    </row>
    <row r="8561" spans="9:9" x14ac:dyDescent="0.3">
      <c r="I8561"/>
    </row>
    <row r="8562" spans="9:9" x14ac:dyDescent="0.3">
      <c r="I8562"/>
    </row>
    <row r="8563" spans="9:9" x14ac:dyDescent="0.3">
      <c r="I8563"/>
    </row>
    <row r="8564" spans="9:9" x14ac:dyDescent="0.3">
      <c r="I8564"/>
    </row>
    <row r="8565" spans="9:9" x14ac:dyDescent="0.3">
      <c r="I8565"/>
    </row>
    <row r="8566" spans="9:9" x14ac:dyDescent="0.3">
      <c r="I8566"/>
    </row>
    <row r="8567" spans="9:9" x14ac:dyDescent="0.3">
      <c r="I8567"/>
    </row>
    <row r="8568" spans="9:9" x14ac:dyDescent="0.3">
      <c r="I8568"/>
    </row>
    <row r="8569" spans="9:9" x14ac:dyDescent="0.3">
      <c r="I8569"/>
    </row>
    <row r="8570" spans="9:9" x14ac:dyDescent="0.3">
      <c r="I8570"/>
    </row>
    <row r="8571" spans="9:9" x14ac:dyDescent="0.3">
      <c r="I8571"/>
    </row>
    <row r="8572" spans="9:9" x14ac:dyDescent="0.3">
      <c r="I8572"/>
    </row>
    <row r="8573" spans="9:9" x14ac:dyDescent="0.3">
      <c r="I8573"/>
    </row>
    <row r="8574" spans="9:9" x14ac:dyDescent="0.3">
      <c r="I8574"/>
    </row>
    <row r="8575" spans="9:9" x14ac:dyDescent="0.3">
      <c r="I8575"/>
    </row>
    <row r="8576" spans="9:9" x14ac:dyDescent="0.3">
      <c r="I8576"/>
    </row>
    <row r="8577" spans="9:9" x14ac:dyDescent="0.3">
      <c r="I8577"/>
    </row>
    <row r="8578" spans="9:9" x14ac:dyDescent="0.3">
      <c r="I8578"/>
    </row>
    <row r="8579" spans="9:9" x14ac:dyDescent="0.3">
      <c r="I8579"/>
    </row>
    <row r="8580" spans="9:9" x14ac:dyDescent="0.3">
      <c r="I8580"/>
    </row>
    <row r="8581" spans="9:9" x14ac:dyDescent="0.3">
      <c r="I8581"/>
    </row>
    <row r="8582" spans="9:9" x14ac:dyDescent="0.3">
      <c r="I8582"/>
    </row>
    <row r="8583" spans="9:9" x14ac:dyDescent="0.3">
      <c r="I8583"/>
    </row>
    <row r="8584" spans="9:9" x14ac:dyDescent="0.3">
      <c r="I8584"/>
    </row>
    <row r="8585" spans="9:9" x14ac:dyDescent="0.3">
      <c r="I8585"/>
    </row>
    <row r="8586" spans="9:9" x14ac:dyDescent="0.3">
      <c r="I8586"/>
    </row>
    <row r="8587" spans="9:9" x14ac:dyDescent="0.3">
      <c r="I8587"/>
    </row>
    <row r="8588" spans="9:9" x14ac:dyDescent="0.3">
      <c r="I8588"/>
    </row>
    <row r="8589" spans="9:9" x14ac:dyDescent="0.3">
      <c r="I8589"/>
    </row>
    <row r="8590" spans="9:9" x14ac:dyDescent="0.3">
      <c r="I8590"/>
    </row>
    <row r="8591" spans="9:9" x14ac:dyDescent="0.3">
      <c r="I8591"/>
    </row>
    <row r="8592" spans="9:9" x14ac:dyDescent="0.3">
      <c r="I8592"/>
    </row>
    <row r="8593" spans="9:9" x14ac:dyDescent="0.3">
      <c r="I8593"/>
    </row>
    <row r="8594" spans="9:9" x14ac:dyDescent="0.3">
      <c r="I8594"/>
    </row>
    <row r="8595" spans="9:9" x14ac:dyDescent="0.3">
      <c r="I8595"/>
    </row>
    <row r="8596" spans="9:9" x14ac:dyDescent="0.3">
      <c r="I8596"/>
    </row>
    <row r="8597" spans="9:9" x14ac:dyDescent="0.3">
      <c r="I8597"/>
    </row>
    <row r="8598" spans="9:9" x14ac:dyDescent="0.3">
      <c r="I8598"/>
    </row>
    <row r="8599" spans="9:9" x14ac:dyDescent="0.3">
      <c r="I8599"/>
    </row>
    <row r="8600" spans="9:9" x14ac:dyDescent="0.3">
      <c r="I8600"/>
    </row>
    <row r="8601" spans="9:9" x14ac:dyDescent="0.3">
      <c r="I8601"/>
    </row>
    <row r="8602" spans="9:9" x14ac:dyDescent="0.3">
      <c r="I8602"/>
    </row>
    <row r="8603" spans="9:9" x14ac:dyDescent="0.3">
      <c r="I8603"/>
    </row>
    <row r="8604" spans="9:9" x14ac:dyDescent="0.3">
      <c r="I8604"/>
    </row>
    <row r="8605" spans="9:9" x14ac:dyDescent="0.3">
      <c r="I8605"/>
    </row>
    <row r="8606" spans="9:9" x14ac:dyDescent="0.3">
      <c r="I8606"/>
    </row>
    <row r="8607" spans="9:9" x14ac:dyDescent="0.3">
      <c r="I8607"/>
    </row>
    <row r="8608" spans="9:9" x14ac:dyDescent="0.3">
      <c r="I8608"/>
    </row>
    <row r="8609" spans="9:9" x14ac:dyDescent="0.3">
      <c r="I8609"/>
    </row>
    <row r="8610" spans="9:9" x14ac:dyDescent="0.3">
      <c r="I8610"/>
    </row>
    <row r="8611" spans="9:9" x14ac:dyDescent="0.3">
      <c r="I8611"/>
    </row>
    <row r="8612" spans="9:9" x14ac:dyDescent="0.3">
      <c r="I8612"/>
    </row>
    <row r="8613" spans="9:9" x14ac:dyDescent="0.3">
      <c r="I8613"/>
    </row>
    <row r="8614" spans="9:9" x14ac:dyDescent="0.3">
      <c r="I8614"/>
    </row>
    <row r="8615" spans="9:9" x14ac:dyDescent="0.3">
      <c r="I8615"/>
    </row>
    <row r="8616" spans="9:9" x14ac:dyDescent="0.3">
      <c r="I8616"/>
    </row>
    <row r="8617" spans="9:9" x14ac:dyDescent="0.3">
      <c r="I8617"/>
    </row>
    <row r="8618" spans="9:9" x14ac:dyDescent="0.3">
      <c r="I8618"/>
    </row>
    <row r="8619" spans="9:9" x14ac:dyDescent="0.3">
      <c r="I8619"/>
    </row>
    <row r="8620" spans="9:9" x14ac:dyDescent="0.3">
      <c r="I8620"/>
    </row>
    <row r="8621" spans="9:9" x14ac:dyDescent="0.3">
      <c r="I8621"/>
    </row>
    <row r="8622" spans="9:9" x14ac:dyDescent="0.3">
      <c r="I8622"/>
    </row>
    <row r="8623" spans="9:9" x14ac:dyDescent="0.3">
      <c r="I8623"/>
    </row>
    <row r="8624" spans="9:9" x14ac:dyDescent="0.3">
      <c r="I8624"/>
    </row>
    <row r="8625" spans="9:9" x14ac:dyDescent="0.3">
      <c r="I8625"/>
    </row>
    <row r="8626" spans="9:9" x14ac:dyDescent="0.3">
      <c r="I8626"/>
    </row>
    <row r="8627" spans="9:9" x14ac:dyDescent="0.3">
      <c r="I8627"/>
    </row>
    <row r="8628" spans="9:9" x14ac:dyDescent="0.3">
      <c r="I8628"/>
    </row>
    <row r="8629" spans="9:9" x14ac:dyDescent="0.3">
      <c r="I8629"/>
    </row>
    <row r="8630" spans="9:9" x14ac:dyDescent="0.3">
      <c r="I8630"/>
    </row>
    <row r="8631" spans="9:9" x14ac:dyDescent="0.3">
      <c r="I8631"/>
    </row>
    <row r="8632" spans="9:9" x14ac:dyDescent="0.3">
      <c r="I8632"/>
    </row>
    <row r="8633" spans="9:9" x14ac:dyDescent="0.3">
      <c r="I8633"/>
    </row>
    <row r="8634" spans="9:9" x14ac:dyDescent="0.3">
      <c r="I8634"/>
    </row>
    <row r="8635" spans="9:9" x14ac:dyDescent="0.3">
      <c r="I8635"/>
    </row>
    <row r="8636" spans="9:9" x14ac:dyDescent="0.3">
      <c r="I8636"/>
    </row>
    <row r="8637" spans="9:9" x14ac:dyDescent="0.3">
      <c r="I8637"/>
    </row>
    <row r="8638" spans="9:9" x14ac:dyDescent="0.3">
      <c r="I8638"/>
    </row>
    <row r="8639" spans="9:9" x14ac:dyDescent="0.3">
      <c r="I8639"/>
    </row>
    <row r="8640" spans="9:9" x14ac:dyDescent="0.3">
      <c r="I8640"/>
    </row>
    <row r="8641" spans="9:9" x14ac:dyDescent="0.3">
      <c r="I8641"/>
    </row>
    <row r="8642" spans="9:9" x14ac:dyDescent="0.3">
      <c r="I8642"/>
    </row>
    <row r="8643" spans="9:9" x14ac:dyDescent="0.3">
      <c r="I8643"/>
    </row>
    <row r="8644" spans="9:9" x14ac:dyDescent="0.3">
      <c r="I8644"/>
    </row>
    <row r="8645" spans="9:9" x14ac:dyDescent="0.3">
      <c r="I8645"/>
    </row>
    <row r="8646" spans="9:9" x14ac:dyDescent="0.3">
      <c r="I8646"/>
    </row>
    <row r="8647" spans="9:9" x14ac:dyDescent="0.3">
      <c r="I8647"/>
    </row>
    <row r="8648" spans="9:9" x14ac:dyDescent="0.3">
      <c r="I8648"/>
    </row>
    <row r="8649" spans="9:9" x14ac:dyDescent="0.3">
      <c r="I8649"/>
    </row>
    <row r="8650" spans="9:9" x14ac:dyDescent="0.3">
      <c r="I8650"/>
    </row>
    <row r="8651" spans="9:9" x14ac:dyDescent="0.3">
      <c r="I8651"/>
    </row>
    <row r="8652" spans="9:9" x14ac:dyDescent="0.3">
      <c r="I8652"/>
    </row>
    <row r="8653" spans="9:9" x14ac:dyDescent="0.3">
      <c r="I8653"/>
    </row>
    <row r="8654" spans="9:9" x14ac:dyDescent="0.3">
      <c r="I8654"/>
    </row>
    <row r="8655" spans="9:9" x14ac:dyDescent="0.3">
      <c r="I8655"/>
    </row>
    <row r="8656" spans="9:9" x14ac:dyDescent="0.3">
      <c r="I8656"/>
    </row>
    <row r="8657" spans="9:9" x14ac:dyDescent="0.3">
      <c r="I8657"/>
    </row>
    <row r="8658" spans="9:9" x14ac:dyDescent="0.3">
      <c r="I8658"/>
    </row>
    <row r="8659" spans="9:9" x14ac:dyDescent="0.3">
      <c r="I8659"/>
    </row>
    <row r="8660" spans="9:9" x14ac:dyDescent="0.3">
      <c r="I8660"/>
    </row>
    <row r="8661" spans="9:9" x14ac:dyDescent="0.3">
      <c r="I8661"/>
    </row>
    <row r="8662" spans="9:9" x14ac:dyDescent="0.3">
      <c r="I8662"/>
    </row>
    <row r="8663" spans="9:9" x14ac:dyDescent="0.3">
      <c r="I8663"/>
    </row>
    <row r="8664" spans="9:9" x14ac:dyDescent="0.3">
      <c r="I8664"/>
    </row>
    <row r="8665" spans="9:9" x14ac:dyDescent="0.3">
      <c r="I8665"/>
    </row>
    <row r="8666" spans="9:9" x14ac:dyDescent="0.3">
      <c r="I8666"/>
    </row>
    <row r="8667" spans="9:9" x14ac:dyDescent="0.3">
      <c r="I8667"/>
    </row>
    <row r="8668" spans="9:9" x14ac:dyDescent="0.3">
      <c r="I8668"/>
    </row>
    <row r="8669" spans="9:9" x14ac:dyDescent="0.3">
      <c r="I8669"/>
    </row>
    <row r="8670" spans="9:9" x14ac:dyDescent="0.3">
      <c r="I8670"/>
    </row>
    <row r="8671" spans="9:9" x14ac:dyDescent="0.3">
      <c r="I8671"/>
    </row>
    <row r="8672" spans="9:9" x14ac:dyDescent="0.3">
      <c r="I8672"/>
    </row>
    <row r="8673" spans="9:9" x14ac:dyDescent="0.3">
      <c r="I8673"/>
    </row>
    <row r="8674" spans="9:9" x14ac:dyDescent="0.3">
      <c r="I8674"/>
    </row>
    <row r="8675" spans="9:9" x14ac:dyDescent="0.3">
      <c r="I8675"/>
    </row>
    <row r="8676" spans="9:9" x14ac:dyDescent="0.3">
      <c r="I8676"/>
    </row>
    <row r="8677" spans="9:9" x14ac:dyDescent="0.3">
      <c r="I8677"/>
    </row>
    <row r="8678" spans="9:9" x14ac:dyDescent="0.3">
      <c r="I8678"/>
    </row>
    <row r="8679" spans="9:9" x14ac:dyDescent="0.3">
      <c r="I8679"/>
    </row>
    <row r="8680" spans="9:9" x14ac:dyDescent="0.3">
      <c r="I8680"/>
    </row>
    <row r="8681" spans="9:9" x14ac:dyDescent="0.3">
      <c r="I8681"/>
    </row>
    <row r="8682" spans="9:9" x14ac:dyDescent="0.3">
      <c r="I8682"/>
    </row>
    <row r="8683" spans="9:9" x14ac:dyDescent="0.3">
      <c r="I8683"/>
    </row>
    <row r="8684" spans="9:9" x14ac:dyDescent="0.3">
      <c r="I8684"/>
    </row>
    <row r="8685" spans="9:9" x14ac:dyDescent="0.3">
      <c r="I8685"/>
    </row>
    <row r="8686" spans="9:9" x14ac:dyDescent="0.3">
      <c r="I8686"/>
    </row>
    <row r="8687" spans="9:9" x14ac:dyDescent="0.3">
      <c r="I8687"/>
    </row>
    <row r="8688" spans="9:9" x14ac:dyDescent="0.3">
      <c r="I8688"/>
    </row>
    <row r="8689" spans="9:9" x14ac:dyDescent="0.3">
      <c r="I8689"/>
    </row>
    <row r="8690" spans="9:9" x14ac:dyDescent="0.3">
      <c r="I8690"/>
    </row>
    <row r="8691" spans="9:9" x14ac:dyDescent="0.3">
      <c r="I8691"/>
    </row>
    <row r="8692" spans="9:9" x14ac:dyDescent="0.3">
      <c r="I8692"/>
    </row>
    <row r="8693" spans="9:9" x14ac:dyDescent="0.3">
      <c r="I8693"/>
    </row>
    <row r="8694" spans="9:9" x14ac:dyDescent="0.3">
      <c r="I8694"/>
    </row>
    <row r="8695" spans="9:9" x14ac:dyDescent="0.3">
      <c r="I8695"/>
    </row>
    <row r="8696" spans="9:9" x14ac:dyDescent="0.3">
      <c r="I8696"/>
    </row>
    <row r="8697" spans="9:9" x14ac:dyDescent="0.3">
      <c r="I8697"/>
    </row>
    <row r="8698" spans="9:9" x14ac:dyDescent="0.3">
      <c r="I8698"/>
    </row>
    <row r="8699" spans="9:9" x14ac:dyDescent="0.3">
      <c r="I8699"/>
    </row>
    <row r="8700" spans="9:9" x14ac:dyDescent="0.3">
      <c r="I8700"/>
    </row>
    <row r="8701" spans="9:9" x14ac:dyDescent="0.3">
      <c r="I8701"/>
    </row>
    <row r="8702" spans="9:9" x14ac:dyDescent="0.3">
      <c r="I8702"/>
    </row>
    <row r="8703" spans="9:9" x14ac:dyDescent="0.3">
      <c r="I8703"/>
    </row>
    <row r="8704" spans="9:9" x14ac:dyDescent="0.3">
      <c r="I8704"/>
    </row>
    <row r="8705" spans="9:9" x14ac:dyDescent="0.3">
      <c r="I8705"/>
    </row>
    <row r="8706" spans="9:9" x14ac:dyDescent="0.3">
      <c r="I8706"/>
    </row>
    <row r="8707" spans="9:9" x14ac:dyDescent="0.3">
      <c r="I8707"/>
    </row>
    <row r="8708" spans="9:9" x14ac:dyDescent="0.3">
      <c r="I8708"/>
    </row>
    <row r="8709" spans="9:9" x14ac:dyDescent="0.3">
      <c r="I8709"/>
    </row>
    <row r="8710" spans="9:9" x14ac:dyDescent="0.3">
      <c r="I8710"/>
    </row>
    <row r="8711" spans="9:9" x14ac:dyDescent="0.3">
      <c r="I8711"/>
    </row>
    <row r="8712" spans="9:9" x14ac:dyDescent="0.3">
      <c r="I8712"/>
    </row>
    <row r="8713" spans="9:9" x14ac:dyDescent="0.3">
      <c r="I8713"/>
    </row>
    <row r="8714" spans="9:9" x14ac:dyDescent="0.3">
      <c r="I8714"/>
    </row>
    <row r="8715" spans="9:9" x14ac:dyDescent="0.3">
      <c r="I8715"/>
    </row>
    <row r="8716" spans="9:9" x14ac:dyDescent="0.3">
      <c r="I8716"/>
    </row>
    <row r="8717" spans="9:9" x14ac:dyDescent="0.3">
      <c r="I8717"/>
    </row>
    <row r="8718" spans="9:9" x14ac:dyDescent="0.3">
      <c r="I8718"/>
    </row>
    <row r="8719" spans="9:9" x14ac:dyDescent="0.3">
      <c r="I8719"/>
    </row>
    <row r="8720" spans="9:9" x14ac:dyDescent="0.3">
      <c r="I8720"/>
    </row>
    <row r="8721" spans="9:9" x14ac:dyDescent="0.3">
      <c r="I8721"/>
    </row>
    <row r="8722" spans="9:9" x14ac:dyDescent="0.3">
      <c r="I8722"/>
    </row>
    <row r="8723" spans="9:9" x14ac:dyDescent="0.3">
      <c r="I8723"/>
    </row>
    <row r="8724" spans="9:9" x14ac:dyDescent="0.3">
      <c r="I8724"/>
    </row>
    <row r="8725" spans="9:9" x14ac:dyDescent="0.3">
      <c r="I8725"/>
    </row>
    <row r="8726" spans="9:9" x14ac:dyDescent="0.3">
      <c r="I8726"/>
    </row>
    <row r="8727" spans="9:9" x14ac:dyDescent="0.3">
      <c r="I8727"/>
    </row>
    <row r="8728" spans="9:9" x14ac:dyDescent="0.3">
      <c r="I8728"/>
    </row>
    <row r="8729" spans="9:9" x14ac:dyDescent="0.3">
      <c r="I8729"/>
    </row>
    <row r="8730" spans="9:9" x14ac:dyDescent="0.3">
      <c r="I8730"/>
    </row>
    <row r="8731" spans="9:9" x14ac:dyDescent="0.3">
      <c r="I8731"/>
    </row>
    <row r="8732" spans="9:9" x14ac:dyDescent="0.3">
      <c r="I8732"/>
    </row>
    <row r="8733" spans="9:9" x14ac:dyDescent="0.3">
      <c r="I8733"/>
    </row>
    <row r="8734" spans="9:9" x14ac:dyDescent="0.3">
      <c r="I8734"/>
    </row>
    <row r="8735" spans="9:9" x14ac:dyDescent="0.3">
      <c r="I8735"/>
    </row>
    <row r="8736" spans="9:9" x14ac:dyDescent="0.3">
      <c r="I8736"/>
    </row>
    <row r="8737" spans="9:9" x14ac:dyDescent="0.3">
      <c r="I8737"/>
    </row>
    <row r="8738" spans="9:9" x14ac:dyDescent="0.3">
      <c r="I8738"/>
    </row>
    <row r="8739" spans="9:9" x14ac:dyDescent="0.3">
      <c r="I8739"/>
    </row>
    <row r="8740" spans="9:9" x14ac:dyDescent="0.3">
      <c r="I8740"/>
    </row>
    <row r="8741" spans="9:9" x14ac:dyDescent="0.3">
      <c r="I8741"/>
    </row>
    <row r="8742" spans="9:9" x14ac:dyDescent="0.3">
      <c r="I8742"/>
    </row>
    <row r="8743" spans="9:9" x14ac:dyDescent="0.3">
      <c r="I8743"/>
    </row>
    <row r="8744" spans="9:9" x14ac:dyDescent="0.3">
      <c r="I8744"/>
    </row>
    <row r="8745" spans="9:9" x14ac:dyDescent="0.3">
      <c r="I8745"/>
    </row>
    <row r="8746" spans="9:9" x14ac:dyDescent="0.3">
      <c r="I8746"/>
    </row>
    <row r="8747" spans="9:9" x14ac:dyDescent="0.3">
      <c r="I8747"/>
    </row>
    <row r="8748" spans="9:9" x14ac:dyDescent="0.3">
      <c r="I8748"/>
    </row>
    <row r="8749" spans="9:9" x14ac:dyDescent="0.3">
      <c r="I8749"/>
    </row>
    <row r="8750" spans="9:9" x14ac:dyDescent="0.3">
      <c r="I8750"/>
    </row>
    <row r="8751" spans="9:9" x14ac:dyDescent="0.3">
      <c r="I8751"/>
    </row>
    <row r="8752" spans="9:9" x14ac:dyDescent="0.3">
      <c r="I8752"/>
    </row>
    <row r="8753" spans="9:9" x14ac:dyDescent="0.3">
      <c r="I8753"/>
    </row>
    <row r="8754" spans="9:9" x14ac:dyDescent="0.3">
      <c r="I8754"/>
    </row>
    <row r="8755" spans="9:9" x14ac:dyDescent="0.3">
      <c r="I8755"/>
    </row>
    <row r="8756" spans="9:9" x14ac:dyDescent="0.3">
      <c r="I8756"/>
    </row>
    <row r="8757" spans="9:9" x14ac:dyDescent="0.3">
      <c r="I8757"/>
    </row>
    <row r="8758" spans="9:9" x14ac:dyDescent="0.3">
      <c r="I8758"/>
    </row>
    <row r="8759" spans="9:9" x14ac:dyDescent="0.3">
      <c r="I8759"/>
    </row>
    <row r="8760" spans="9:9" x14ac:dyDescent="0.3">
      <c r="I8760"/>
    </row>
    <row r="8761" spans="9:9" x14ac:dyDescent="0.3">
      <c r="I8761"/>
    </row>
    <row r="8762" spans="9:9" x14ac:dyDescent="0.3">
      <c r="I8762"/>
    </row>
    <row r="8763" spans="9:9" x14ac:dyDescent="0.3">
      <c r="I8763"/>
    </row>
    <row r="8764" spans="9:9" x14ac:dyDescent="0.3">
      <c r="I8764"/>
    </row>
    <row r="8765" spans="9:9" x14ac:dyDescent="0.3">
      <c r="I8765"/>
    </row>
    <row r="8766" spans="9:9" x14ac:dyDescent="0.3">
      <c r="I8766"/>
    </row>
    <row r="8767" spans="9:9" x14ac:dyDescent="0.3">
      <c r="I8767"/>
    </row>
    <row r="8768" spans="9:9" x14ac:dyDescent="0.3">
      <c r="I8768"/>
    </row>
    <row r="8769" spans="9:9" x14ac:dyDescent="0.3">
      <c r="I8769"/>
    </row>
    <row r="8770" spans="9:9" x14ac:dyDescent="0.3">
      <c r="I8770"/>
    </row>
    <row r="8771" spans="9:9" x14ac:dyDescent="0.3">
      <c r="I8771"/>
    </row>
    <row r="8772" spans="9:9" x14ac:dyDescent="0.3">
      <c r="I8772"/>
    </row>
    <row r="8773" spans="9:9" x14ac:dyDescent="0.3">
      <c r="I8773"/>
    </row>
    <row r="8774" spans="9:9" x14ac:dyDescent="0.3">
      <c r="I8774"/>
    </row>
    <row r="8775" spans="9:9" x14ac:dyDescent="0.3">
      <c r="I8775"/>
    </row>
    <row r="8776" spans="9:9" x14ac:dyDescent="0.3">
      <c r="I8776"/>
    </row>
    <row r="8777" spans="9:9" x14ac:dyDescent="0.3">
      <c r="I8777"/>
    </row>
    <row r="8778" spans="9:9" x14ac:dyDescent="0.3">
      <c r="I8778"/>
    </row>
    <row r="8779" spans="9:9" x14ac:dyDescent="0.3">
      <c r="I8779"/>
    </row>
    <row r="8780" spans="9:9" x14ac:dyDescent="0.3">
      <c r="I8780"/>
    </row>
    <row r="8781" spans="9:9" x14ac:dyDescent="0.3">
      <c r="I8781"/>
    </row>
    <row r="8782" spans="9:9" x14ac:dyDescent="0.3">
      <c r="I8782"/>
    </row>
    <row r="8783" spans="9:9" x14ac:dyDescent="0.3">
      <c r="I8783"/>
    </row>
    <row r="8784" spans="9:9" x14ac:dyDescent="0.3">
      <c r="I8784"/>
    </row>
    <row r="8785" spans="9:9" x14ac:dyDescent="0.3">
      <c r="I8785"/>
    </row>
    <row r="8786" spans="9:9" x14ac:dyDescent="0.3">
      <c r="I8786"/>
    </row>
    <row r="8787" spans="9:9" x14ac:dyDescent="0.3">
      <c r="I8787"/>
    </row>
    <row r="8788" spans="9:9" x14ac:dyDescent="0.3">
      <c r="I8788"/>
    </row>
    <row r="8789" spans="9:9" x14ac:dyDescent="0.3">
      <c r="I8789"/>
    </row>
    <row r="8790" spans="9:9" x14ac:dyDescent="0.3">
      <c r="I8790"/>
    </row>
    <row r="8791" spans="9:9" x14ac:dyDescent="0.3">
      <c r="I8791"/>
    </row>
    <row r="8792" spans="9:9" x14ac:dyDescent="0.3">
      <c r="I8792"/>
    </row>
    <row r="8793" spans="9:9" x14ac:dyDescent="0.3">
      <c r="I8793"/>
    </row>
    <row r="8794" spans="9:9" x14ac:dyDescent="0.3">
      <c r="I8794"/>
    </row>
    <row r="8795" spans="9:9" x14ac:dyDescent="0.3">
      <c r="I8795"/>
    </row>
    <row r="8796" spans="9:9" x14ac:dyDescent="0.3">
      <c r="I8796"/>
    </row>
    <row r="8797" spans="9:9" x14ac:dyDescent="0.3">
      <c r="I8797"/>
    </row>
    <row r="8798" spans="9:9" x14ac:dyDescent="0.3">
      <c r="I8798"/>
    </row>
    <row r="8799" spans="9:9" x14ac:dyDescent="0.3">
      <c r="I8799"/>
    </row>
    <row r="8800" spans="9:9" x14ac:dyDescent="0.3">
      <c r="I8800"/>
    </row>
    <row r="8801" spans="9:9" x14ac:dyDescent="0.3">
      <c r="I8801"/>
    </row>
    <row r="8802" spans="9:9" x14ac:dyDescent="0.3">
      <c r="I8802"/>
    </row>
    <row r="8803" spans="9:9" x14ac:dyDescent="0.3">
      <c r="I8803"/>
    </row>
    <row r="8804" spans="9:9" x14ac:dyDescent="0.3">
      <c r="I8804"/>
    </row>
    <row r="8805" spans="9:9" x14ac:dyDescent="0.3">
      <c r="I8805"/>
    </row>
    <row r="8806" spans="9:9" x14ac:dyDescent="0.3">
      <c r="I8806"/>
    </row>
    <row r="8807" spans="9:9" x14ac:dyDescent="0.3">
      <c r="I8807"/>
    </row>
    <row r="8808" spans="9:9" x14ac:dyDescent="0.3">
      <c r="I8808"/>
    </row>
    <row r="8809" spans="9:9" x14ac:dyDescent="0.3">
      <c r="I8809"/>
    </row>
    <row r="8810" spans="9:9" x14ac:dyDescent="0.3">
      <c r="I8810"/>
    </row>
    <row r="8811" spans="9:9" x14ac:dyDescent="0.3">
      <c r="I8811"/>
    </row>
    <row r="8812" spans="9:9" x14ac:dyDescent="0.3">
      <c r="I8812"/>
    </row>
    <row r="8813" spans="9:9" x14ac:dyDescent="0.3">
      <c r="I8813"/>
    </row>
    <row r="8814" spans="9:9" x14ac:dyDescent="0.3">
      <c r="I8814"/>
    </row>
    <row r="8815" spans="9:9" x14ac:dyDescent="0.3">
      <c r="I8815"/>
    </row>
    <row r="8816" spans="9:9" x14ac:dyDescent="0.3">
      <c r="I8816"/>
    </row>
    <row r="8817" spans="9:9" x14ac:dyDescent="0.3">
      <c r="I8817"/>
    </row>
    <row r="8818" spans="9:9" x14ac:dyDescent="0.3">
      <c r="I8818"/>
    </row>
    <row r="8819" spans="9:9" x14ac:dyDescent="0.3">
      <c r="I8819"/>
    </row>
    <row r="8820" spans="9:9" x14ac:dyDescent="0.3">
      <c r="I8820"/>
    </row>
    <row r="8821" spans="9:9" x14ac:dyDescent="0.3">
      <c r="I8821"/>
    </row>
    <row r="8822" spans="9:9" x14ac:dyDescent="0.3">
      <c r="I8822"/>
    </row>
    <row r="8823" spans="9:9" x14ac:dyDescent="0.3">
      <c r="I8823"/>
    </row>
    <row r="8824" spans="9:9" x14ac:dyDescent="0.3">
      <c r="I8824"/>
    </row>
    <row r="8825" spans="9:9" x14ac:dyDescent="0.3">
      <c r="I8825"/>
    </row>
    <row r="8826" spans="9:9" x14ac:dyDescent="0.3">
      <c r="I8826"/>
    </row>
    <row r="8827" spans="9:9" x14ac:dyDescent="0.3">
      <c r="I8827"/>
    </row>
    <row r="8828" spans="9:9" x14ac:dyDescent="0.3">
      <c r="I8828"/>
    </row>
    <row r="8829" spans="9:9" x14ac:dyDescent="0.3">
      <c r="I8829"/>
    </row>
    <row r="8830" spans="9:9" x14ac:dyDescent="0.3">
      <c r="I8830"/>
    </row>
    <row r="8831" spans="9:9" x14ac:dyDescent="0.3">
      <c r="I8831"/>
    </row>
    <row r="8832" spans="9:9" x14ac:dyDescent="0.3">
      <c r="I8832"/>
    </row>
    <row r="8833" spans="9:9" x14ac:dyDescent="0.3">
      <c r="I8833"/>
    </row>
    <row r="8834" spans="9:9" x14ac:dyDescent="0.3">
      <c r="I8834"/>
    </row>
    <row r="8835" spans="9:9" x14ac:dyDescent="0.3">
      <c r="I8835"/>
    </row>
    <row r="8836" spans="9:9" x14ac:dyDescent="0.3">
      <c r="I8836"/>
    </row>
    <row r="8837" spans="9:9" x14ac:dyDescent="0.3">
      <c r="I8837"/>
    </row>
    <row r="8838" spans="9:9" x14ac:dyDescent="0.3">
      <c r="I8838"/>
    </row>
    <row r="8839" spans="9:9" x14ac:dyDescent="0.3">
      <c r="I8839"/>
    </row>
    <row r="8840" spans="9:9" x14ac:dyDescent="0.3">
      <c r="I8840"/>
    </row>
    <row r="8841" spans="9:9" x14ac:dyDescent="0.3">
      <c r="I8841"/>
    </row>
    <row r="8842" spans="9:9" x14ac:dyDescent="0.3">
      <c r="I8842"/>
    </row>
    <row r="8843" spans="9:9" x14ac:dyDescent="0.3">
      <c r="I8843"/>
    </row>
    <row r="8844" spans="9:9" x14ac:dyDescent="0.3">
      <c r="I8844"/>
    </row>
    <row r="8845" spans="9:9" x14ac:dyDescent="0.3">
      <c r="I8845"/>
    </row>
    <row r="8846" spans="9:9" x14ac:dyDescent="0.3">
      <c r="I8846"/>
    </row>
    <row r="8847" spans="9:9" x14ac:dyDescent="0.3">
      <c r="I8847"/>
    </row>
    <row r="8848" spans="9:9" x14ac:dyDescent="0.3">
      <c r="I8848"/>
    </row>
    <row r="8849" spans="9:9" x14ac:dyDescent="0.3">
      <c r="I8849"/>
    </row>
    <row r="8850" spans="9:9" x14ac:dyDescent="0.3">
      <c r="I8850"/>
    </row>
    <row r="8851" spans="9:9" x14ac:dyDescent="0.3">
      <c r="I8851"/>
    </row>
    <row r="8852" spans="9:9" x14ac:dyDescent="0.3">
      <c r="I8852"/>
    </row>
    <row r="8853" spans="9:9" x14ac:dyDescent="0.3">
      <c r="I8853"/>
    </row>
    <row r="8854" spans="9:9" x14ac:dyDescent="0.3">
      <c r="I8854"/>
    </row>
    <row r="8855" spans="9:9" x14ac:dyDescent="0.3">
      <c r="I8855"/>
    </row>
    <row r="8856" spans="9:9" x14ac:dyDescent="0.3">
      <c r="I8856"/>
    </row>
    <row r="8857" spans="9:9" x14ac:dyDescent="0.3">
      <c r="I8857"/>
    </row>
    <row r="8858" spans="9:9" x14ac:dyDescent="0.3">
      <c r="I8858"/>
    </row>
    <row r="8859" spans="9:9" x14ac:dyDescent="0.3">
      <c r="I8859"/>
    </row>
    <row r="8860" spans="9:9" x14ac:dyDescent="0.3">
      <c r="I8860"/>
    </row>
    <row r="8861" spans="9:9" x14ac:dyDescent="0.3">
      <c r="I8861"/>
    </row>
    <row r="8862" spans="9:9" x14ac:dyDescent="0.3">
      <c r="I8862"/>
    </row>
    <row r="8863" spans="9:9" x14ac:dyDescent="0.3">
      <c r="I8863"/>
    </row>
    <row r="8864" spans="9:9" x14ac:dyDescent="0.3">
      <c r="I8864"/>
    </row>
    <row r="8865" spans="9:9" x14ac:dyDescent="0.3">
      <c r="I8865"/>
    </row>
    <row r="8866" spans="9:9" x14ac:dyDescent="0.3">
      <c r="I8866"/>
    </row>
    <row r="8867" spans="9:9" x14ac:dyDescent="0.3">
      <c r="I8867"/>
    </row>
    <row r="8868" spans="9:9" x14ac:dyDescent="0.3">
      <c r="I8868"/>
    </row>
    <row r="8869" spans="9:9" x14ac:dyDescent="0.3">
      <c r="I8869"/>
    </row>
    <row r="8870" spans="9:9" x14ac:dyDescent="0.3">
      <c r="I8870"/>
    </row>
    <row r="8871" spans="9:9" x14ac:dyDescent="0.3">
      <c r="I8871"/>
    </row>
    <row r="8872" spans="9:9" x14ac:dyDescent="0.3">
      <c r="I8872"/>
    </row>
    <row r="8873" spans="9:9" x14ac:dyDescent="0.3">
      <c r="I8873"/>
    </row>
    <row r="8874" spans="9:9" x14ac:dyDescent="0.3">
      <c r="I8874"/>
    </row>
    <row r="8875" spans="9:9" x14ac:dyDescent="0.3">
      <c r="I8875"/>
    </row>
    <row r="8876" spans="9:9" x14ac:dyDescent="0.3">
      <c r="I8876"/>
    </row>
    <row r="8877" spans="9:9" x14ac:dyDescent="0.3">
      <c r="I8877"/>
    </row>
    <row r="8878" spans="9:9" x14ac:dyDescent="0.3">
      <c r="I8878"/>
    </row>
    <row r="8879" spans="9:9" x14ac:dyDescent="0.3">
      <c r="I8879"/>
    </row>
    <row r="8880" spans="9:9" x14ac:dyDescent="0.3">
      <c r="I8880"/>
    </row>
    <row r="8881" spans="9:9" x14ac:dyDescent="0.3">
      <c r="I8881"/>
    </row>
    <row r="8882" spans="9:9" x14ac:dyDescent="0.3">
      <c r="I8882"/>
    </row>
    <row r="8883" spans="9:9" x14ac:dyDescent="0.3">
      <c r="I8883"/>
    </row>
    <row r="8884" spans="9:9" x14ac:dyDescent="0.3">
      <c r="I8884"/>
    </row>
    <row r="8885" spans="9:9" x14ac:dyDescent="0.3">
      <c r="I8885"/>
    </row>
    <row r="8886" spans="9:9" x14ac:dyDescent="0.3">
      <c r="I8886"/>
    </row>
    <row r="8887" spans="9:9" x14ac:dyDescent="0.3">
      <c r="I8887"/>
    </row>
    <row r="8888" spans="9:9" x14ac:dyDescent="0.3">
      <c r="I8888"/>
    </row>
    <row r="8889" spans="9:9" x14ac:dyDescent="0.3">
      <c r="I8889"/>
    </row>
    <row r="8890" spans="9:9" x14ac:dyDescent="0.3">
      <c r="I8890"/>
    </row>
    <row r="8891" spans="9:9" x14ac:dyDescent="0.3">
      <c r="I8891"/>
    </row>
    <row r="8892" spans="9:9" x14ac:dyDescent="0.3">
      <c r="I8892"/>
    </row>
    <row r="8893" spans="9:9" x14ac:dyDescent="0.3">
      <c r="I8893"/>
    </row>
    <row r="8894" spans="9:9" x14ac:dyDescent="0.3">
      <c r="I8894"/>
    </row>
    <row r="8895" spans="9:9" x14ac:dyDescent="0.3">
      <c r="I8895"/>
    </row>
    <row r="8896" spans="9:9" x14ac:dyDescent="0.3">
      <c r="I8896"/>
    </row>
    <row r="8897" spans="9:9" x14ac:dyDescent="0.3">
      <c r="I8897"/>
    </row>
    <row r="8898" spans="9:9" x14ac:dyDescent="0.3">
      <c r="I8898"/>
    </row>
    <row r="8899" spans="9:9" x14ac:dyDescent="0.3">
      <c r="I8899"/>
    </row>
    <row r="8900" spans="9:9" x14ac:dyDescent="0.3">
      <c r="I8900"/>
    </row>
    <row r="8901" spans="9:9" x14ac:dyDescent="0.3">
      <c r="I8901"/>
    </row>
    <row r="8902" spans="9:9" x14ac:dyDescent="0.3">
      <c r="I8902"/>
    </row>
    <row r="8903" spans="9:9" x14ac:dyDescent="0.3">
      <c r="I8903"/>
    </row>
    <row r="8904" spans="9:9" x14ac:dyDescent="0.3">
      <c r="I8904"/>
    </row>
    <row r="8905" spans="9:9" x14ac:dyDescent="0.3">
      <c r="I8905"/>
    </row>
    <row r="8906" spans="9:9" x14ac:dyDescent="0.3">
      <c r="I8906"/>
    </row>
    <row r="8907" spans="9:9" x14ac:dyDescent="0.3">
      <c r="I8907"/>
    </row>
    <row r="8908" spans="9:9" x14ac:dyDescent="0.3">
      <c r="I8908"/>
    </row>
    <row r="8909" spans="9:9" x14ac:dyDescent="0.3">
      <c r="I8909"/>
    </row>
    <row r="8910" spans="9:9" x14ac:dyDescent="0.3">
      <c r="I8910"/>
    </row>
    <row r="8911" spans="9:9" x14ac:dyDescent="0.3">
      <c r="I8911"/>
    </row>
    <row r="8912" spans="9:9" x14ac:dyDescent="0.3">
      <c r="I8912"/>
    </row>
    <row r="8913" spans="9:9" x14ac:dyDescent="0.3">
      <c r="I8913"/>
    </row>
    <row r="8914" spans="9:9" x14ac:dyDescent="0.3">
      <c r="I8914"/>
    </row>
    <row r="8915" spans="9:9" x14ac:dyDescent="0.3">
      <c r="I8915"/>
    </row>
    <row r="8916" spans="9:9" x14ac:dyDescent="0.3">
      <c r="I8916"/>
    </row>
    <row r="8917" spans="9:9" x14ac:dyDescent="0.3">
      <c r="I8917"/>
    </row>
    <row r="8918" spans="9:9" x14ac:dyDescent="0.3">
      <c r="I8918"/>
    </row>
    <row r="8919" spans="9:9" x14ac:dyDescent="0.3">
      <c r="I8919"/>
    </row>
    <row r="8920" spans="9:9" x14ac:dyDescent="0.3">
      <c r="I8920"/>
    </row>
    <row r="8921" spans="9:9" x14ac:dyDescent="0.3">
      <c r="I8921"/>
    </row>
    <row r="8922" spans="9:9" x14ac:dyDescent="0.3">
      <c r="I8922"/>
    </row>
    <row r="8923" spans="9:9" x14ac:dyDescent="0.3">
      <c r="I8923"/>
    </row>
    <row r="8924" spans="9:9" x14ac:dyDescent="0.3">
      <c r="I8924"/>
    </row>
    <row r="8925" spans="9:9" x14ac:dyDescent="0.3">
      <c r="I8925"/>
    </row>
    <row r="8926" spans="9:9" x14ac:dyDescent="0.3">
      <c r="I8926"/>
    </row>
    <row r="8927" spans="9:9" x14ac:dyDescent="0.3">
      <c r="I8927"/>
    </row>
    <row r="8928" spans="9:9" x14ac:dyDescent="0.3">
      <c r="I8928"/>
    </row>
    <row r="8929" spans="9:9" x14ac:dyDescent="0.3">
      <c r="I8929"/>
    </row>
    <row r="8930" spans="9:9" x14ac:dyDescent="0.3">
      <c r="I8930"/>
    </row>
    <row r="8931" spans="9:9" x14ac:dyDescent="0.3">
      <c r="I8931"/>
    </row>
    <row r="8932" spans="9:9" x14ac:dyDescent="0.3">
      <c r="I8932"/>
    </row>
    <row r="8933" spans="9:9" x14ac:dyDescent="0.3">
      <c r="I8933"/>
    </row>
    <row r="8934" spans="9:9" x14ac:dyDescent="0.3">
      <c r="I8934"/>
    </row>
    <row r="8935" spans="9:9" x14ac:dyDescent="0.3">
      <c r="I8935"/>
    </row>
    <row r="8936" spans="9:9" x14ac:dyDescent="0.3">
      <c r="I8936"/>
    </row>
    <row r="8937" spans="9:9" x14ac:dyDescent="0.3">
      <c r="I8937"/>
    </row>
    <row r="8938" spans="9:9" x14ac:dyDescent="0.3">
      <c r="I8938"/>
    </row>
    <row r="8939" spans="9:9" x14ac:dyDescent="0.3">
      <c r="I8939"/>
    </row>
    <row r="8940" spans="9:9" x14ac:dyDescent="0.3">
      <c r="I8940"/>
    </row>
    <row r="8941" spans="9:9" x14ac:dyDescent="0.3">
      <c r="I8941"/>
    </row>
    <row r="8942" spans="9:9" x14ac:dyDescent="0.3">
      <c r="I8942"/>
    </row>
    <row r="8943" spans="9:9" x14ac:dyDescent="0.3">
      <c r="I8943"/>
    </row>
    <row r="8944" spans="9:9" x14ac:dyDescent="0.3">
      <c r="I8944"/>
    </row>
    <row r="8945" spans="9:9" x14ac:dyDescent="0.3">
      <c r="I8945"/>
    </row>
    <row r="8946" spans="9:9" x14ac:dyDescent="0.3">
      <c r="I8946"/>
    </row>
    <row r="8947" spans="9:9" x14ac:dyDescent="0.3">
      <c r="I8947"/>
    </row>
    <row r="8948" spans="9:9" x14ac:dyDescent="0.3">
      <c r="I8948"/>
    </row>
    <row r="8949" spans="9:9" x14ac:dyDescent="0.3">
      <c r="I8949"/>
    </row>
    <row r="8950" spans="9:9" x14ac:dyDescent="0.3">
      <c r="I8950"/>
    </row>
    <row r="8951" spans="9:9" x14ac:dyDescent="0.3">
      <c r="I8951"/>
    </row>
    <row r="8952" spans="9:9" x14ac:dyDescent="0.3">
      <c r="I8952"/>
    </row>
    <row r="8953" spans="9:9" x14ac:dyDescent="0.3">
      <c r="I8953"/>
    </row>
    <row r="8954" spans="9:9" x14ac:dyDescent="0.3">
      <c r="I8954"/>
    </row>
    <row r="8955" spans="9:9" x14ac:dyDescent="0.3">
      <c r="I8955"/>
    </row>
    <row r="8956" spans="9:9" x14ac:dyDescent="0.3">
      <c r="I8956"/>
    </row>
    <row r="8957" spans="9:9" x14ac:dyDescent="0.3">
      <c r="I8957"/>
    </row>
    <row r="8958" spans="9:9" x14ac:dyDescent="0.3">
      <c r="I8958"/>
    </row>
    <row r="8959" spans="9:9" x14ac:dyDescent="0.3">
      <c r="I8959"/>
    </row>
    <row r="8960" spans="9:9" x14ac:dyDescent="0.3">
      <c r="I8960"/>
    </row>
    <row r="8961" spans="9:9" x14ac:dyDescent="0.3">
      <c r="I8961"/>
    </row>
    <row r="8962" spans="9:9" x14ac:dyDescent="0.3">
      <c r="I8962"/>
    </row>
    <row r="8963" spans="9:9" x14ac:dyDescent="0.3">
      <c r="I8963"/>
    </row>
    <row r="8964" spans="9:9" x14ac:dyDescent="0.3">
      <c r="I8964"/>
    </row>
    <row r="8965" spans="9:9" x14ac:dyDescent="0.3">
      <c r="I8965"/>
    </row>
    <row r="8966" spans="9:9" x14ac:dyDescent="0.3">
      <c r="I8966"/>
    </row>
    <row r="8967" spans="9:9" x14ac:dyDescent="0.3">
      <c r="I8967"/>
    </row>
    <row r="8968" spans="9:9" x14ac:dyDescent="0.3">
      <c r="I8968"/>
    </row>
    <row r="8969" spans="9:9" x14ac:dyDescent="0.3">
      <c r="I8969"/>
    </row>
    <row r="8970" spans="9:9" x14ac:dyDescent="0.3">
      <c r="I8970"/>
    </row>
    <row r="8971" spans="9:9" x14ac:dyDescent="0.3">
      <c r="I8971"/>
    </row>
    <row r="8972" spans="9:9" x14ac:dyDescent="0.3">
      <c r="I8972"/>
    </row>
    <row r="8973" spans="9:9" x14ac:dyDescent="0.3">
      <c r="I8973"/>
    </row>
    <row r="8974" spans="9:9" x14ac:dyDescent="0.3">
      <c r="I8974"/>
    </row>
    <row r="8975" spans="9:9" x14ac:dyDescent="0.3">
      <c r="I8975"/>
    </row>
    <row r="8976" spans="9:9" x14ac:dyDescent="0.3">
      <c r="I8976"/>
    </row>
    <row r="8977" spans="9:9" x14ac:dyDescent="0.3">
      <c r="I8977"/>
    </row>
    <row r="8978" spans="9:9" x14ac:dyDescent="0.3">
      <c r="I8978"/>
    </row>
    <row r="8979" spans="9:9" x14ac:dyDescent="0.3">
      <c r="I8979"/>
    </row>
    <row r="8980" spans="9:9" x14ac:dyDescent="0.3">
      <c r="I8980"/>
    </row>
    <row r="8981" spans="9:9" x14ac:dyDescent="0.3">
      <c r="I8981"/>
    </row>
    <row r="8982" spans="9:9" x14ac:dyDescent="0.3">
      <c r="I8982"/>
    </row>
    <row r="8983" spans="9:9" x14ac:dyDescent="0.3">
      <c r="I8983"/>
    </row>
    <row r="8984" spans="9:9" x14ac:dyDescent="0.3">
      <c r="I8984"/>
    </row>
    <row r="8985" spans="9:9" x14ac:dyDescent="0.3">
      <c r="I8985"/>
    </row>
    <row r="8986" spans="9:9" x14ac:dyDescent="0.3">
      <c r="I8986"/>
    </row>
    <row r="8987" spans="9:9" x14ac:dyDescent="0.3">
      <c r="I8987"/>
    </row>
    <row r="8988" spans="9:9" x14ac:dyDescent="0.3">
      <c r="I8988"/>
    </row>
    <row r="8989" spans="9:9" x14ac:dyDescent="0.3">
      <c r="I8989"/>
    </row>
    <row r="8990" spans="9:9" x14ac:dyDescent="0.3">
      <c r="I8990"/>
    </row>
    <row r="8991" spans="9:9" x14ac:dyDescent="0.3">
      <c r="I8991"/>
    </row>
    <row r="8992" spans="9:9" x14ac:dyDescent="0.3">
      <c r="I8992"/>
    </row>
    <row r="8993" spans="9:9" x14ac:dyDescent="0.3">
      <c r="I8993"/>
    </row>
    <row r="8994" spans="9:9" x14ac:dyDescent="0.3">
      <c r="I8994"/>
    </row>
    <row r="8995" spans="9:9" x14ac:dyDescent="0.3">
      <c r="I8995"/>
    </row>
    <row r="8996" spans="9:9" x14ac:dyDescent="0.3">
      <c r="I8996"/>
    </row>
    <row r="8997" spans="9:9" x14ac:dyDescent="0.3">
      <c r="I8997"/>
    </row>
    <row r="8998" spans="9:9" x14ac:dyDescent="0.3">
      <c r="I8998"/>
    </row>
    <row r="8999" spans="9:9" x14ac:dyDescent="0.3">
      <c r="I8999"/>
    </row>
    <row r="9000" spans="9:9" x14ac:dyDescent="0.3">
      <c r="I9000"/>
    </row>
    <row r="9001" spans="9:9" x14ac:dyDescent="0.3">
      <c r="I9001"/>
    </row>
    <row r="9002" spans="9:9" x14ac:dyDescent="0.3">
      <c r="I9002"/>
    </row>
    <row r="9003" spans="9:9" x14ac:dyDescent="0.3">
      <c r="I9003"/>
    </row>
    <row r="9004" spans="9:9" x14ac:dyDescent="0.3">
      <c r="I9004"/>
    </row>
    <row r="9005" spans="9:9" x14ac:dyDescent="0.3">
      <c r="I9005"/>
    </row>
    <row r="9006" spans="9:9" x14ac:dyDescent="0.3">
      <c r="I9006"/>
    </row>
    <row r="9007" spans="9:9" x14ac:dyDescent="0.3">
      <c r="I9007"/>
    </row>
    <row r="9008" spans="9:9" x14ac:dyDescent="0.3">
      <c r="I9008"/>
    </row>
    <row r="9009" spans="9:9" x14ac:dyDescent="0.3">
      <c r="I9009"/>
    </row>
    <row r="9010" spans="9:9" x14ac:dyDescent="0.3">
      <c r="I9010"/>
    </row>
    <row r="9011" spans="9:9" x14ac:dyDescent="0.3">
      <c r="I9011"/>
    </row>
    <row r="9012" spans="9:9" x14ac:dyDescent="0.3">
      <c r="I9012"/>
    </row>
    <row r="9013" spans="9:9" x14ac:dyDescent="0.3">
      <c r="I9013"/>
    </row>
    <row r="9014" spans="9:9" x14ac:dyDescent="0.3">
      <c r="I9014"/>
    </row>
    <row r="9015" spans="9:9" x14ac:dyDescent="0.3">
      <c r="I9015"/>
    </row>
    <row r="9016" spans="9:9" x14ac:dyDescent="0.3">
      <c r="I9016"/>
    </row>
    <row r="9017" spans="9:9" x14ac:dyDescent="0.3">
      <c r="I9017"/>
    </row>
    <row r="9018" spans="9:9" x14ac:dyDescent="0.3">
      <c r="I9018"/>
    </row>
    <row r="9019" spans="9:9" x14ac:dyDescent="0.3">
      <c r="I9019"/>
    </row>
    <row r="9020" spans="9:9" x14ac:dyDescent="0.3">
      <c r="I9020"/>
    </row>
    <row r="9021" spans="9:9" x14ac:dyDescent="0.3">
      <c r="I9021"/>
    </row>
    <row r="9022" spans="9:9" x14ac:dyDescent="0.3">
      <c r="I9022"/>
    </row>
    <row r="9023" spans="9:9" x14ac:dyDescent="0.3">
      <c r="I9023"/>
    </row>
    <row r="9024" spans="9:9" x14ac:dyDescent="0.3">
      <c r="I9024"/>
    </row>
    <row r="9025" spans="9:9" x14ac:dyDescent="0.3">
      <c r="I9025"/>
    </row>
    <row r="9026" spans="9:9" x14ac:dyDescent="0.3">
      <c r="I9026"/>
    </row>
    <row r="9027" spans="9:9" x14ac:dyDescent="0.3">
      <c r="I9027"/>
    </row>
    <row r="9028" spans="9:9" x14ac:dyDescent="0.3">
      <c r="I9028"/>
    </row>
    <row r="9029" spans="9:9" x14ac:dyDescent="0.3">
      <c r="I9029"/>
    </row>
    <row r="9030" spans="9:9" x14ac:dyDescent="0.3">
      <c r="I9030"/>
    </row>
    <row r="9031" spans="9:9" x14ac:dyDescent="0.3">
      <c r="I9031"/>
    </row>
    <row r="9032" spans="9:9" x14ac:dyDescent="0.3">
      <c r="I9032"/>
    </row>
    <row r="9033" spans="9:9" x14ac:dyDescent="0.3">
      <c r="I9033"/>
    </row>
    <row r="9034" spans="9:9" x14ac:dyDescent="0.3">
      <c r="I9034"/>
    </row>
    <row r="9035" spans="9:9" x14ac:dyDescent="0.3">
      <c r="I9035"/>
    </row>
    <row r="9036" spans="9:9" x14ac:dyDescent="0.3">
      <c r="I9036"/>
    </row>
    <row r="9037" spans="9:9" x14ac:dyDescent="0.3">
      <c r="I9037"/>
    </row>
    <row r="9038" spans="9:9" x14ac:dyDescent="0.3">
      <c r="I9038"/>
    </row>
    <row r="9039" spans="9:9" x14ac:dyDescent="0.3">
      <c r="I9039"/>
    </row>
    <row r="9040" spans="9:9" x14ac:dyDescent="0.3">
      <c r="I9040"/>
    </row>
    <row r="9041" spans="9:9" x14ac:dyDescent="0.3">
      <c r="I9041"/>
    </row>
    <row r="9042" spans="9:9" x14ac:dyDescent="0.3">
      <c r="I9042"/>
    </row>
    <row r="9043" spans="9:9" x14ac:dyDescent="0.3">
      <c r="I9043"/>
    </row>
    <row r="9044" spans="9:9" x14ac:dyDescent="0.3">
      <c r="I9044"/>
    </row>
    <row r="9045" spans="9:9" x14ac:dyDescent="0.3">
      <c r="I9045"/>
    </row>
    <row r="9046" spans="9:9" x14ac:dyDescent="0.3">
      <c r="I9046"/>
    </row>
    <row r="9047" spans="9:9" x14ac:dyDescent="0.3">
      <c r="I9047"/>
    </row>
    <row r="9048" spans="9:9" x14ac:dyDescent="0.3">
      <c r="I9048"/>
    </row>
    <row r="9049" spans="9:9" x14ac:dyDescent="0.3">
      <c r="I9049"/>
    </row>
    <row r="9050" spans="9:9" x14ac:dyDescent="0.3">
      <c r="I9050"/>
    </row>
    <row r="9051" spans="9:9" x14ac:dyDescent="0.3">
      <c r="I9051"/>
    </row>
    <row r="9052" spans="9:9" x14ac:dyDescent="0.3">
      <c r="I9052"/>
    </row>
    <row r="9053" spans="9:9" x14ac:dyDescent="0.3">
      <c r="I9053"/>
    </row>
    <row r="9054" spans="9:9" x14ac:dyDescent="0.3">
      <c r="I9054"/>
    </row>
    <row r="9055" spans="9:9" x14ac:dyDescent="0.3">
      <c r="I9055"/>
    </row>
    <row r="9056" spans="9:9" x14ac:dyDescent="0.3">
      <c r="I9056"/>
    </row>
    <row r="9057" spans="9:9" x14ac:dyDescent="0.3">
      <c r="I9057"/>
    </row>
    <row r="9058" spans="9:9" x14ac:dyDescent="0.3">
      <c r="I9058"/>
    </row>
    <row r="9059" spans="9:9" x14ac:dyDescent="0.3">
      <c r="I9059"/>
    </row>
    <row r="9060" spans="9:9" x14ac:dyDescent="0.3">
      <c r="I9060"/>
    </row>
    <row r="9061" spans="9:9" x14ac:dyDescent="0.3">
      <c r="I9061"/>
    </row>
    <row r="9062" spans="9:9" x14ac:dyDescent="0.3">
      <c r="I9062"/>
    </row>
    <row r="9063" spans="9:9" x14ac:dyDescent="0.3">
      <c r="I9063"/>
    </row>
    <row r="9064" spans="9:9" x14ac:dyDescent="0.3">
      <c r="I9064"/>
    </row>
    <row r="9065" spans="9:9" x14ac:dyDescent="0.3">
      <c r="I9065"/>
    </row>
    <row r="9066" spans="9:9" x14ac:dyDescent="0.3">
      <c r="I9066"/>
    </row>
    <row r="9067" spans="9:9" x14ac:dyDescent="0.3">
      <c r="I9067"/>
    </row>
    <row r="9068" spans="9:9" x14ac:dyDescent="0.3">
      <c r="I9068"/>
    </row>
    <row r="9069" spans="9:9" x14ac:dyDescent="0.3">
      <c r="I9069"/>
    </row>
    <row r="9070" spans="9:9" x14ac:dyDescent="0.3">
      <c r="I9070"/>
    </row>
    <row r="9071" spans="9:9" x14ac:dyDescent="0.3">
      <c r="I9071"/>
    </row>
    <row r="9072" spans="9:9" x14ac:dyDescent="0.3">
      <c r="I9072"/>
    </row>
    <row r="9073" spans="9:9" x14ac:dyDescent="0.3">
      <c r="I9073"/>
    </row>
    <row r="9074" spans="9:9" x14ac:dyDescent="0.3">
      <c r="I9074"/>
    </row>
    <row r="9075" spans="9:9" x14ac:dyDescent="0.3">
      <c r="I9075"/>
    </row>
    <row r="9076" spans="9:9" x14ac:dyDescent="0.3">
      <c r="I9076"/>
    </row>
    <row r="9077" spans="9:9" x14ac:dyDescent="0.3">
      <c r="I9077"/>
    </row>
    <row r="9078" spans="9:9" x14ac:dyDescent="0.3">
      <c r="I9078"/>
    </row>
    <row r="9079" spans="9:9" x14ac:dyDescent="0.3">
      <c r="I9079"/>
    </row>
    <row r="9080" spans="9:9" x14ac:dyDescent="0.3">
      <c r="I9080"/>
    </row>
    <row r="9081" spans="9:9" x14ac:dyDescent="0.3">
      <c r="I9081"/>
    </row>
    <row r="9082" spans="9:9" x14ac:dyDescent="0.3">
      <c r="I9082"/>
    </row>
    <row r="9083" spans="9:9" x14ac:dyDescent="0.3">
      <c r="I9083"/>
    </row>
    <row r="9084" spans="9:9" x14ac:dyDescent="0.3">
      <c r="I9084"/>
    </row>
    <row r="9085" spans="9:9" x14ac:dyDescent="0.3">
      <c r="I9085"/>
    </row>
    <row r="9086" spans="9:9" x14ac:dyDescent="0.3">
      <c r="I9086"/>
    </row>
    <row r="9087" spans="9:9" x14ac:dyDescent="0.3">
      <c r="I9087"/>
    </row>
    <row r="9088" spans="9:9" x14ac:dyDescent="0.3">
      <c r="I9088"/>
    </row>
    <row r="9089" spans="9:9" x14ac:dyDescent="0.3">
      <c r="I9089"/>
    </row>
    <row r="9090" spans="9:9" x14ac:dyDescent="0.3">
      <c r="I9090"/>
    </row>
    <row r="9091" spans="9:9" x14ac:dyDescent="0.3">
      <c r="I9091"/>
    </row>
    <row r="9092" spans="9:9" x14ac:dyDescent="0.3">
      <c r="I9092"/>
    </row>
    <row r="9093" spans="9:9" x14ac:dyDescent="0.3">
      <c r="I9093"/>
    </row>
    <row r="9094" spans="9:9" x14ac:dyDescent="0.3">
      <c r="I9094"/>
    </row>
    <row r="9095" spans="9:9" x14ac:dyDescent="0.3">
      <c r="I9095"/>
    </row>
    <row r="9096" spans="9:9" x14ac:dyDescent="0.3">
      <c r="I9096"/>
    </row>
    <row r="9097" spans="9:9" x14ac:dyDescent="0.3">
      <c r="I9097"/>
    </row>
    <row r="9098" spans="9:9" x14ac:dyDescent="0.3">
      <c r="I9098"/>
    </row>
    <row r="9099" spans="9:9" x14ac:dyDescent="0.3">
      <c r="I9099"/>
    </row>
    <row r="9100" spans="9:9" x14ac:dyDescent="0.3">
      <c r="I9100"/>
    </row>
    <row r="9101" spans="9:9" x14ac:dyDescent="0.3">
      <c r="I9101"/>
    </row>
    <row r="9102" spans="9:9" x14ac:dyDescent="0.3">
      <c r="I9102"/>
    </row>
    <row r="9103" spans="9:9" x14ac:dyDescent="0.3">
      <c r="I9103"/>
    </row>
    <row r="9104" spans="9:9" x14ac:dyDescent="0.3">
      <c r="I9104"/>
    </row>
    <row r="9105" spans="9:9" x14ac:dyDescent="0.3">
      <c r="I9105"/>
    </row>
    <row r="9106" spans="9:9" x14ac:dyDescent="0.3">
      <c r="I9106"/>
    </row>
    <row r="9107" spans="9:9" x14ac:dyDescent="0.3">
      <c r="I9107"/>
    </row>
    <row r="9108" spans="9:9" x14ac:dyDescent="0.3">
      <c r="I9108"/>
    </row>
    <row r="9109" spans="9:9" x14ac:dyDescent="0.3">
      <c r="I9109"/>
    </row>
    <row r="9110" spans="9:9" x14ac:dyDescent="0.3">
      <c r="I9110"/>
    </row>
    <row r="9111" spans="9:9" x14ac:dyDescent="0.3">
      <c r="I9111"/>
    </row>
    <row r="9112" spans="9:9" x14ac:dyDescent="0.3">
      <c r="I9112"/>
    </row>
    <row r="9113" spans="9:9" x14ac:dyDescent="0.3">
      <c r="I9113"/>
    </row>
    <row r="9114" spans="9:9" x14ac:dyDescent="0.3">
      <c r="I9114"/>
    </row>
    <row r="9115" spans="9:9" x14ac:dyDescent="0.3">
      <c r="I9115"/>
    </row>
    <row r="9116" spans="9:9" x14ac:dyDescent="0.3">
      <c r="I9116"/>
    </row>
    <row r="9117" spans="9:9" x14ac:dyDescent="0.3">
      <c r="I9117"/>
    </row>
    <row r="9118" spans="9:9" x14ac:dyDescent="0.3">
      <c r="I9118"/>
    </row>
    <row r="9119" spans="9:9" x14ac:dyDescent="0.3">
      <c r="I9119"/>
    </row>
    <row r="9120" spans="9:9" x14ac:dyDescent="0.3">
      <c r="I9120"/>
    </row>
    <row r="9121" spans="9:9" x14ac:dyDescent="0.3">
      <c r="I9121"/>
    </row>
    <row r="9122" spans="9:9" x14ac:dyDescent="0.3">
      <c r="I9122"/>
    </row>
    <row r="9123" spans="9:9" x14ac:dyDescent="0.3">
      <c r="I9123"/>
    </row>
    <row r="9124" spans="9:9" x14ac:dyDescent="0.3">
      <c r="I9124"/>
    </row>
    <row r="9125" spans="9:9" x14ac:dyDescent="0.3">
      <c r="I9125"/>
    </row>
    <row r="9126" spans="9:9" x14ac:dyDescent="0.3">
      <c r="I9126"/>
    </row>
    <row r="9127" spans="9:9" x14ac:dyDescent="0.3">
      <c r="I9127"/>
    </row>
    <row r="9128" spans="9:9" x14ac:dyDescent="0.3">
      <c r="I9128"/>
    </row>
    <row r="9129" spans="9:9" x14ac:dyDescent="0.3">
      <c r="I9129"/>
    </row>
    <row r="9130" spans="9:9" x14ac:dyDescent="0.3">
      <c r="I9130"/>
    </row>
    <row r="9131" spans="9:9" x14ac:dyDescent="0.3">
      <c r="I9131"/>
    </row>
    <row r="9132" spans="9:9" x14ac:dyDescent="0.3">
      <c r="I9132"/>
    </row>
    <row r="9133" spans="9:9" x14ac:dyDescent="0.3">
      <c r="I9133"/>
    </row>
    <row r="9134" spans="9:9" x14ac:dyDescent="0.3">
      <c r="I9134"/>
    </row>
    <row r="9135" spans="9:9" x14ac:dyDescent="0.3">
      <c r="I9135"/>
    </row>
    <row r="9136" spans="9:9" x14ac:dyDescent="0.3">
      <c r="I9136"/>
    </row>
    <row r="9137" spans="9:9" x14ac:dyDescent="0.3">
      <c r="I9137"/>
    </row>
    <row r="9138" spans="9:9" x14ac:dyDescent="0.3">
      <c r="I9138"/>
    </row>
    <row r="9139" spans="9:9" x14ac:dyDescent="0.3">
      <c r="I9139"/>
    </row>
    <row r="9140" spans="9:9" x14ac:dyDescent="0.3">
      <c r="I9140"/>
    </row>
    <row r="9141" spans="9:9" x14ac:dyDescent="0.3">
      <c r="I9141"/>
    </row>
    <row r="9142" spans="9:9" x14ac:dyDescent="0.3">
      <c r="I9142"/>
    </row>
    <row r="9143" spans="9:9" x14ac:dyDescent="0.3">
      <c r="I9143"/>
    </row>
    <row r="9144" spans="9:9" x14ac:dyDescent="0.3">
      <c r="I9144"/>
    </row>
    <row r="9145" spans="9:9" x14ac:dyDescent="0.3">
      <c r="I9145"/>
    </row>
    <row r="9146" spans="9:9" x14ac:dyDescent="0.3">
      <c r="I9146"/>
    </row>
    <row r="9147" spans="9:9" x14ac:dyDescent="0.3">
      <c r="I9147"/>
    </row>
    <row r="9148" spans="9:9" x14ac:dyDescent="0.3">
      <c r="I9148"/>
    </row>
    <row r="9149" spans="9:9" x14ac:dyDescent="0.3">
      <c r="I9149"/>
    </row>
    <row r="9150" spans="9:9" x14ac:dyDescent="0.3">
      <c r="I9150"/>
    </row>
    <row r="9151" spans="9:9" x14ac:dyDescent="0.3">
      <c r="I9151"/>
    </row>
    <row r="9152" spans="9:9" x14ac:dyDescent="0.3">
      <c r="I9152"/>
    </row>
    <row r="9153" spans="9:9" x14ac:dyDescent="0.3">
      <c r="I9153"/>
    </row>
    <row r="9154" spans="9:9" x14ac:dyDescent="0.3">
      <c r="I9154"/>
    </row>
    <row r="9155" spans="9:9" x14ac:dyDescent="0.3">
      <c r="I9155"/>
    </row>
    <row r="9156" spans="9:9" x14ac:dyDescent="0.3">
      <c r="I9156"/>
    </row>
    <row r="9157" spans="9:9" x14ac:dyDescent="0.3">
      <c r="I9157"/>
    </row>
    <row r="9158" spans="9:9" x14ac:dyDescent="0.3">
      <c r="I9158"/>
    </row>
    <row r="9159" spans="9:9" x14ac:dyDescent="0.3">
      <c r="I9159"/>
    </row>
    <row r="9160" spans="9:9" x14ac:dyDescent="0.3">
      <c r="I9160"/>
    </row>
    <row r="9161" spans="9:9" x14ac:dyDescent="0.3">
      <c r="I9161"/>
    </row>
    <row r="9162" spans="9:9" x14ac:dyDescent="0.3">
      <c r="I9162"/>
    </row>
    <row r="9163" spans="9:9" x14ac:dyDescent="0.3">
      <c r="I9163"/>
    </row>
    <row r="9164" spans="9:9" x14ac:dyDescent="0.3">
      <c r="I9164"/>
    </row>
    <row r="9165" spans="9:9" x14ac:dyDescent="0.3">
      <c r="I9165"/>
    </row>
    <row r="9166" spans="9:9" x14ac:dyDescent="0.3">
      <c r="I9166"/>
    </row>
    <row r="9167" spans="9:9" x14ac:dyDescent="0.3">
      <c r="I9167"/>
    </row>
    <row r="9168" spans="9:9" x14ac:dyDescent="0.3">
      <c r="I9168"/>
    </row>
    <row r="9169" spans="9:9" x14ac:dyDescent="0.3">
      <c r="I9169"/>
    </row>
    <row r="9170" spans="9:9" x14ac:dyDescent="0.3">
      <c r="I9170"/>
    </row>
    <row r="9171" spans="9:9" x14ac:dyDescent="0.3">
      <c r="I9171"/>
    </row>
    <row r="9172" spans="9:9" x14ac:dyDescent="0.3">
      <c r="I9172"/>
    </row>
    <row r="9173" spans="9:9" x14ac:dyDescent="0.3">
      <c r="I9173"/>
    </row>
    <row r="9174" spans="9:9" x14ac:dyDescent="0.3">
      <c r="I9174"/>
    </row>
    <row r="9175" spans="9:9" x14ac:dyDescent="0.3">
      <c r="I9175"/>
    </row>
    <row r="9176" spans="9:9" x14ac:dyDescent="0.3">
      <c r="I9176"/>
    </row>
    <row r="9177" spans="9:9" x14ac:dyDescent="0.3">
      <c r="I9177"/>
    </row>
    <row r="9178" spans="9:9" x14ac:dyDescent="0.3">
      <c r="I9178"/>
    </row>
    <row r="9179" spans="9:9" x14ac:dyDescent="0.3">
      <c r="I9179"/>
    </row>
    <row r="9180" spans="9:9" x14ac:dyDescent="0.3">
      <c r="I9180"/>
    </row>
    <row r="9181" spans="9:9" x14ac:dyDescent="0.3">
      <c r="I9181"/>
    </row>
    <row r="9182" spans="9:9" x14ac:dyDescent="0.3">
      <c r="I9182"/>
    </row>
    <row r="9183" spans="9:9" x14ac:dyDescent="0.3">
      <c r="I9183"/>
    </row>
    <row r="9184" spans="9:9" x14ac:dyDescent="0.3">
      <c r="I9184"/>
    </row>
    <row r="9185" spans="9:9" x14ac:dyDescent="0.3">
      <c r="I9185"/>
    </row>
    <row r="9186" spans="9:9" x14ac:dyDescent="0.3">
      <c r="I9186"/>
    </row>
    <row r="9187" spans="9:9" x14ac:dyDescent="0.3">
      <c r="I9187"/>
    </row>
    <row r="9188" spans="9:9" x14ac:dyDescent="0.3">
      <c r="I9188"/>
    </row>
    <row r="9189" spans="9:9" x14ac:dyDescent="0.3">
      <c r="I9189"/>
    </row>
    <row r="9190" spans="9:9" x14ac:dyDescent="0.3">
      <c r="I9190"/>
    </row>
    <row r="9191" spans="9:9" x14ac:dyDescent="0.3">
      <c r="I9191"/>
    </row>
    <row r="9192" spans="9:9" x14ac:dyDescent="0.3">
      <c r="I9192"/>
    </row>
    <row r="9193" spans="9:9" x14ac:dyDescent="0.3">
      <c r="I9193"/>
    </row>
    <row r="9194" spans="9:9" x14ac:dyDescent="0.3">
      <c r="I9194"/>
    </row>
    <row r="9195" spans="9:9" x14ac:dyDescent="0.3">
      <c r="I9195"/>
    </row>
    <row r="9196" spans="9:9" x14ac:dyDescent="0.3">
      <c r="I9196"/>
    </row>
    <row r="9197" spans="9:9" x14ac:dyDescent="0.3">
      <c r="I9197"/>
    </row>
    <row r="9198" spans="9:9" x14ac:dyDescent="0.3">
      <c r="I9198"/>
    </row>
    <row r="9199" spans="9:9" x14ac:dyDescent="0.3">
      <c r="I9199"/>
    </row>
    <row r="9200" spans="9:9" x14ac:dyDescent="0.3">
      <c r="I9200"/>
    </row>
    <row r="9201" spans="9:9" x14ac:dyDescent="0.3">
      <c r="I9201"/>
    </row>
    <row r="9202" spans="9:9" x14ac:dyDescent="0.3">
      <c r="I9202"/>
    </row>
    <row r="9203" spans="9:9" x14ac:dyDescent="0.3">
      <c r="I9203"/>
    </row>
    <row r="9204" spans="9:9" x14ac:dyDescent="0.3">
      <c r="I9204"/>
    </row>
    <row r="9205" spans="9:9" x14ac:dyDescent="0.3">
      <c r="I9205"/>
    </row>
    <row r="9206" spans="9:9" x14ac:dyDescent="0.3">
      <c r="I9206"/>
    </row>
    <row r="9207" spans="9:9" x14ac:dyDescent="0.3">
      <c r="I9207"/>
    </row>
    <row r="9208" spans="9:9" x14ac:dyDescent="0.3">
      <c r="I9208"/>
    </row>
    <row r="9209" spans="9:9" x14ac:dyDescent="0.3">
      <c r="I9209"/>
    </row>
    <row r="9210" spans="9:9" x14ac:dyDescent="0.3">
      <c r="I9210"/>
    </row>
    <row r="9211" spans="9:9" x14ac:dyDescent="0.3">
      <c r="I9211"/>
    </row>
    <row r="9212" spans="9:9" x14ac:dyDescent="0.3">
      <c r="I9212"/>
    </row>
    <row r="9213" spans="9:9" x14ac:dyDescent="0.3">
      <c r="I9213"/>
    </row>
    <row r="9214" spans="9:9" x14ac:dyDescent="0.3">
      <c r="I9214"/>
    </row>
    <row r="9215" spans="9:9" x14ac:dyDescent="0.3">
      <c r="I9215"/>
    </row>
    <row r="9216" spans="9:9" x14ac:dyDescent="0.3">
      <c r="I9216"/>
    </row>
    <row r="9217" spans="9:9" x14ac:dyDescent="0.3">
      <c r="I9217"/>
    </row>
    <row r="9218" spans="9:9" x14ac:dyDescent="0.3">
      <c r="I9218"/>
    </row>
    <row r="9219" spans="9:9" x14ac:dyDescent="0.3">
      <c r="I9219"/>
    </row>
    <row r="9220" spans="9:9" x14ac:dyDescent="0.3">
      <c r="I9220"/>
    </row>
    <row r="9221" spans="9:9" x14ac:dyDescent="0.3">
      <c r="I9221"/>
    </row>
    <row r="9222" spans="9:9" x14ac:dyDescent="0.3">
      <c r="I9222"/>
    </row>
    <row r="9223" spans="9:9" x14ac:dyDescent="0.3">
      <c r="I9223"/>
    </row>
    <row r="9224" spans="9:9" x14ac:dyDescent="0.3">
      <c r="I9224"/>
    </row>
    <row r="9225" spans="9:9" x14ac:dyDescent="0.3">
      <c r="I9225"/>
    </row>
    <row r="9226" spans="9:9" x14ac:dyDescent="0.3">
      <c r="I9226"/>
    </row>
    <row r="9227" spans="9:9" x14ac:dyDescent="0.3">
      <c r="I9227"/>
    </row>
    <row r="9228" spans="9:9" x14ac:dyDescent="0.3">
      <c r="I9228"/>
    </row>
    <row r="9229" spans="9:9" x14ac:dyDescent="0.3">
      <c r="I9229"/>
    </row>
    <row r="9230" spans="9:9" x14ac:dyDescent="0.3">
      <c r="I9230"/>
    </row>
    <row r="9231" spans="9:9" x14ac:dyDescent="0.3">
      <c r="I9231"/>
    </row>
    <row r="9232" spans="9:9" x14ac:dyDescent="0.3">
      <c r="I9232"/>
    </row>
    <row r="9233" spans="9:9" x14ac:dyDescent="0.3">
      <c r="I9233"/>
    </row>
    <row r="9234" spans="9:9" x14ac:dyDescent="0.3">
      <c r="I9234"/>
    </row>
    <row r="9235" spans="9:9" x14ac:dyDescent="0.3">
      <c r="I9235"/>
    </row>
    <row r="9236" spans="9:9" x14ac:dyDescent="0.3">
      <c r="I9236"/>
    </row>
    <row r="9237" spans="9:9" x14ac:dyDescent="0.3">
      <c r="I9237"/>
    </row>
    <row r="9238" spans="9:9" x14ac:dyDescent="0.3">
      <c r="I9238"/>
    </row>
    <row r="9239" spans="9:9" x14ac:dyDescent="0.3">
      <c r="I9239"/>
    </row>
    <row r="9240" spans="9:9" x14ac:dyDescent="0.3">
      <c r="I9240"/>
    </row>
    <row r="9241" spans="9:9" x14ac:dyDescent="0.3">
      <c r="I9241"/>
    </row>
    <row r="9242" spans="9:9" x14ac:dyDescent="0.3">
      <c r="I9242"/>
    </row>
    <row r="9243" spans="9:9" x14ac:dyDescent="0.3">
      <c r="I9243"/>
    </row>
    <row r="9244" spans="9:9" x14ac:dyDescent="0.3">
      <c r="I9244"/>
    </row>
    <row r="9245" spans="9:9" x14ac:dyDescent="0.3">
      <c r="I9245"/>
    </row>
    <row r="9246" spans="9:9" x14ac:dyDescent="0.3">
      <c r="I9246"/>
    </row>
    <row r="9247" spans="9:9" x14ac:dyDescent="0.3">
      <c r="I9247"/>
    </row>
    <row r="9248" spans="9:9" x14ac:dyDescent="0.3">
      <c r="I9248"/>
    </row>
    <row r="9249" spans="9:9" x14ac:dyDescent="0.3">
      <c r="I9249"/>
    </row>
    <row r="9250" spans="9:9" x14ac:dyDescent="0.3">
      <c r="I9250"/>
    </row>
    <row r="9251" spans="9:9" x14ac:dyDescent="0.3">
      <c r="I9251"/>
    </row>
    <row r="9252" spans="9:9" x14ac:dyDescent="0.3">
      <c r="I9252"/>
    </row>
    <row r="9253" spans="9:9" x14ac:dyDescent="0.3">
      <c r="I9253"/>
    </row>
    <row r="9254" spans="9:9" x14ac:dyDescent="0.3">
      <c r="I9254"/>
    </row>
    <row r="9255" spans="9:9" x14ac:dyDescent="0.3">
      <c r="I9255"/>
    </row>
    <row r="9256" spans="9:9" x14ac:dyDescent="0.3">
      <c r="I9256"/>
    </row>
    <row r="9257" spans="9:9" x14ac:dyDescent="0.3">
      <c r="I9257"/>
    </row>
    <row r="9258" spans="9:9" x14ac:dyDescent="0.3">
      <c r="I9258"/>
    </row>
    <row r="9259" spans="9:9" x14ac:dyDescent="0.3">
      <c r="I9259"/>
    </row>
    <row r="9260" spans="9:9" x14ac:dyDescent="0.3">
      <c r="I9260"/>
    </row>
    <row r="9261" spans="9:9" x14ac:dyDescent="0.3">
      <c r="I9261"/>
    </row>
    <row r="9262" spans="9:9" x14ac:dyDescent="0.3">
      <c r="I9262"/>
    </row>
    <row r="9263" spans="9:9" x14ac:dyDescent="0.3">
      <c r="I9263"/>
    </row>
    <row r="9264" spans="9:9" x14ac:dyDescent="0.3">
      <c r="I9264"/>
    </row>
    <row r="9265" spans="9:9" x14ac:dyDescent="0.3">
      <c r="I9265"/>
    </row>
    <row r="9266" spans="9:9" x14ac:dyDescent="0.3">
      <c r="I9266"/>
    </row>
    <row r="9267" spans="9:9" x14ac:dyDescent="0.3">
      <c r="I9267"/>
    </row>
    <row r="9268" spans="9:9" x14ac:dyDescent="0.3">
      <c r="I9268"/>
    </row>
    <row r="9269" spans="9:9" x14ac:dyDescent="0.3">
      <c r="I9269"/>
    </row>
    <row r="9270" spans="9:9" x14ac:dyDescent="0.3">
      <c r="I9270"/>
    </row>
    <row r="9271" spans="9:9" x14ac:dyDescent="0.3">
      <c r="I9271"/>
    </row>
    <row r="9272" spans="9:9" x14ac:dyDescent="0.3">
      <c r="I9272"/>
    </row>
    <row r="9273" spans="9:9" x14ac:dyDescent="0.3">
      <c r="I9273"/>
    </row>
    <row r="9274" spans="9:9" x14ac:dyDescent="0.3">
      <c r="I9274"/>
    </row>
    <row r="9275" spans="9:9" x14ac:dyDescent="0.3">
      <c r="I9275"/>
    </row>
    <row r="9276" spans="9:9" x14ac:dyDescent="0.3">
      <c r="I9276"/>
    </row>
    <row r="9277" spans="9:9" x14ac:dyDescent="0.3">
      <c r="I9277"/>
    </row>
    <row r="9278" spans="9:9" x14ac:dyDescent="0.3">
      <c r="I9278"/>
    </row>
    <row r="9279" spans="9:9" x14ac:dyDescent="0.3">
      <c r="I9279"/>
    </row>
    <row r="9280" spans="9:9" x14ac:dyDescent="0.3">
      <c r="I9280"/>
    </row>
    <row r="9281" spans="9:9" x14ac:dyDescent="0.3">
      <c r="I9281"/>
    </row>
    <row r="9282" spans="9:9" x14ac:dyDescent="0.3">
      <c r="I9282"/>
    </row>
    <row r="9283" spans="9:9" x14ac:dyDescent="0.3">
      <c r="I9283"/>
    </row>
    <row r="9284" spans="9:9" x14ac:dyDescent="0.3">
      <c r="I9284"/>
    </row>
    <row r="9285" spans="9:9" x14ac:dyDescent="0.3">
      <c r="I9285"/>
    </row>
    <row r="9286" spans="9:9" x14ac:dyDescent="0.3">
      <c r="I9286"/>
    </row>
    <row r="9287" spans="9:9" x14ac:dyDescent="0.3">
      <c r="I9287"/>
    </row>
    <row r="9288" spans="9:9" x14ac:dyDescent="0.3">
      <c r="I9288"/>
    </row>
    <row r="9289" spans="9:9" x14ac:dyDescent="0.3">
      <c r="I9289"/>
    </row>
    <row r="9290" spans="9:9" x14ac:dyDescent="0.3">
      <c r="I9290"/>
    </row>
    <row r="9291" spans="9:9" x14ac:dyDescent="0.3">
      <c r="I9291"/>
    </row>
    <row r="9292" spans="9:9" x14ac:dyDescent="0.3">
      <c r="I9292"/>
    </row>
    <row r="9293" spans="9:9" x14ac:dyDescent="0.3">
      <c r="I9293"/>
    </row>
    <row r="9294" spans="9:9" x14ac:dyDescent="0.3">
      <c r="I9294"/>
    </row>
    <row r="9295" spans="9:9" x14ac:dyDescent="0.3">
      <c r="I9295"/>
    </row>
    <row r="9296" spans="9:9" x14ac:dyDescent="0.3">
      <c r="I9296"/>
    </row>
    <row r="9297" spans="9:9" x14ac:dyDescent="0.3">
      <c r="I9297"/>
    </row>
    <row r="9298" spans="9:9" x14ac:dyDescent="0.3">
      <c r="I9298"/>
    </row>
    <row r="9299" spans="9:9" x14ac:dyDescent="0.3">
      <c r="I9299"/>
    </row>
    <row r="9300" spans="9:9" x14ac:dyDescent="0.3">
      <c r="I9300"/>
    </row>
    <row r="9301" spans="9:9" x14ac:dyDescent="0.3">
      <c r="I9301"/>
    </row>
    <row r="9302" spans="9:9" x14ac:dyDescent="0.3">
      <c r="I9302"/>
    </row>
    <row r="9303" spans="9:9" x14ac:dyDescent="0.3">
      <c r="I9303"/>
    </row>
    <row r="9304" spans="9:9" x14ac:dyDescent="0.3">
      <c r="I9304"/>
    </row>
    <row r="9305" spans="9:9" x14ac:dyDescent="0.3">
      <c r="I9305"/>
    </row>
    <row r="9306" spans="9:9" x14ac:dyDescent="0.3">
      <c r="I9306"/>
    </row>
    <row r="9307" spans="9:9" x14ac:dyDescent="0.3">
      <c r="I9307"/>
    </row>
    <row r="9308" spans="9:9" x14ac:dyDescent="0.3">
      <c r="I9308"/>
    </row>
    <row r="9309" spans="9:9" x14ac:dyDescent="0.3">
      <c r="I9309"/>
    </row>
    <row r="9310" spans="9:9" x14ac:dyDescent="0.3">
      <c r="I9310"/>
    </row>
    <row r="9311" spans="9:9" x14ac:dyDescent="0.3">
      <c r="I9311"/>
    </row>
    <row r="9312" spans="9:9" x14ac:dyDescent="0.3">
      <c r="I9312"/>
    </row>
    <row r="9313" spans="9:9" x14ac:dyDescent="0.3">
      <c r="I9313"/>
    </row>
    <row r="9314" spans="9:9" x14ac:dyDescent="0.3">
      <c r="I9314"/>
    </row>
    <row r="9315" spans="9:9" x14ac:dyDescent="0.3">
      <c r="I9315"/>
    </row>
    <row r="9316" spans="9:9" x14ac:dyDescent="0.3">
      <c r="I9316"/>
    </row>
    <row r="9317" spans="9:9" x14ac:dyDescent="0.3">
      <c r="I9317"/>
    </row>
    <row r="9318" spans="9:9" x14ac:dyDescent="0.3">
      <c r="I9318"/>
    </row>
    <row r="9319" spans="9:9" x14ac:dyDescent="0.3">
      <c r="I9319"/>
    </row>
    <row r="9320" spans="9:9" x14ac:dyDescent="0.3">
      <c r="I9320"/>
    </row>
    <row r="9321" spans="9:9" x14ac:dyDescent="0.3">
      <c r="I9321"/>
    </row>
    <row r="9322" spans="9:9" x14ac:dyDescent="0.3">
      <c r="I9322"/>
    </row>
    <row r="9323" spans="9:9" x14ac:dyDescent="0.3">
      <c r="I9323"/>
    </row>
    <row r="9324" spans="9:9" x14ac:dyDescent="0.3">
      <c r="I9324"/>
    </row>
    <row r="9325" spans="9:9" x14ac:dyDescent="0.3">
      <c r="I9325"/>
    </row>
    <row r="9326" spans="9:9" x14ac:dyDescent="0.3">
      <c r="I9326"/>
    </row>
    <row r="9327" spans="9:9" x14ac:dyDescent="0.3">
      <c r="I9327"/>
    </row>
    <row r="9328" spans="9:9" x14ac:dyDescent="0.3">
      <c r="I9328"/>
    </row>
    <row r="9329" spans="9:9" x14ac:dyDescent="0.3">
      <c r="I9329"/>
    </row>
    <row r="9330" spans="9:9" x14ac:dyDescent="0.3">
      <c r="I9330"/>
    </row>
    <row r="9331" spans="9:9" x14ac:dyDescent="0.3">
      <c r="I9331"/>
    </row>
    <row r="9332" spans="9:9" x14ac:dyDescent="0.3">
      <c r="I9332"/>
    </row>
    <row r="9333" spans="9:9" x14ac:dyDescent="0.3">
      <c r="I9333"/>
    </row>
    <row r="9334" spans="9:9" x14ac:dyDescent="0.3">
      <c r="I9334"/>
    </row>
    <row r="9335" spans="9:9" x14ac:dyDescent="0.3">
      <c r="I9335"/>
    </row>
    <row r="9336" spans="9:9" x14ac:dyDescent="0.3">
      <c r="I9336"/>
    </row>
    <row r="9337" spans="9:9" x14ac:dyDescent="0.3">
      <c r="I9337"/>
    </row>
    <row r="9338" spans="9:9" x14ac:dyDescent="0.3">
      <c r="I9338"/>
    </row>
    <row r="9339" spans="9:9" x14ac:dyDescent="0.3">
      <c r="I9339"/>
    </row>
    <row r="9340" spans="9:9" x14ac:dyDescent="0.3">
      <c r="I9340"/>
    </row>
    <row r="9341" spans="9:9" x14ac:dyDescent="0.3">
      <c r="I9341"/>
    </row>
    <row r="9342" spans="9:9" x14ac:dyDescent="0.3">
      <c r="I9342"/>
    </row>
    <row r="9343" spans="9:9" x14ac:dyDescent="0.3">
      <c r="I9343"/>
    </row>
    <row r="9344" spans="9:9" x14ac:dyDescent="0.3">
      <c r="I9344"/>
    </row>
    <row r="9345" spans="9:9" x14ac:dyDescent="0.3">
      <c r="I9345"/>
    </row>
    <row r="9346" spans="9:9" x14ac:dyDescent="0.3">
      <c r="I9346"/>
    </row>
    <row r="9347" spans="9:9" x14ac:dyDescent="0.3">
      <c r="I9347"/>
    </row>
    <row r="9348" spans="9:9" x14ac:dyDescent="0.3">
      <c r="I9348"/>
    </row>
    <row r="9349" spans="9:9" x14ac:dyDescent="0.3">
      <c r="I9349"/>
    </row>
    <row r="9350" spans="9:9" x14ac:dyDescent="0.3">
      <c r="I9350"/>
    </row>
    <row r="9351" spans="9:9" x14ac:dyDescent="0.3">
      <c r="I9351"/>
    </row>
    <row r="9352" spans="9:9" x14ac:dyDescent="0.3">
      <c r="I9352"/>
    </row>
    <row r="9353" spans="9:9" x14ac:dyDescent="0.3">
      <c r="I9353"/>
    </row>
    <row r="9354" spans="9:9" x14ac:dyDescent="0.3">
      <c r="I9354"/>
    </row>
    <row r="9355" spans="9:9" x14ac:dyDescent="0.3">
      <c r="I9355"/>
    </row>
    <row r="9356" spans="9:9" x14ac:dyDescent="0.3">
      <c r="I9356"/>
    </row>
    <row r="9357" spans="9:9" x14ac:dyDescent="0.3">
      <c r="I9357"/>
    </row>
    <row r="9358" spans="9:9" x14ac:dyDescent="0.3">
      <c r="I9358"/>
    </row>
    <row r="9359" spans="9:9" x14ac:dyDescent="0.3">
      <c r="I9359"/>
    </row>
    <row r="9360" spans="9:9" x14ac:dyDescent="0.3">
      <c r="I9360"/>
    </row>
    <row r="9361" spans="9:9" x14ac:dyDescent="0.3">
      <c r="I9361"/>
    </row>
    <row r="9362" spans="9:9" x14ac:dyDescent="0.3">
      <c r="I9362"/>
    </row>
    <row r="9363" spans="9:9" x14ac:dyDescent="0.3">
      <c r="I9363"/>
    </row>
    <row r="9364" spans="9:9" x14ac:dyDescent="0.3">
      <c r="I9364"/>
    </row>
    <row r="9365" spans="9:9" x14ac:dyDescent="0.3">
      <c r="I9365"/>
    </row>
    <row r="9366" spans="9:9" x14ac:dyDescent="0.3">
      <c r="I9366"/>
    </row>
    <row r="9367" spans="9:9" x14ac:dyDescent="0.3">
      <c r="I9367"/>
    </row>
    <row r="9368" spans="9:9" x14ac:dyDescent="0.3">
      <c r="I9368"/>
    </row>
    <row r="9369" spans="9:9" x14ac:dyDescent="0.3">
      <c r="I9369"/>
    </row>
    <row r="9370" spans="9:9" x14ac:dyDescent="0.3">
      <c r="I9370"/>
    </row>
    <row r="9371" spans="9:9" x14ac:dyDescent="0.3">
      <c r="I9371"/>
    </row>
    <row r="9372" spans="9:9" x14ac:dyDescent="0.3">
      <c r="I9372"/>
    </row>
    <row r="9373" spans="9:9" x14ac:dyDescent="0.3">
      <c r="I9373"/>
    </row>
    <row r="9374" spans="9:9" x14ac:dyDescent="0.3">
      <c r="I9374"/>
    </row>
    <row r="9375" spans="9:9" x14ac:dyDescent="0.3">
      <c r="I9375"/>
    </row>
    <row r="9376" spans="9:9" x14ac:dyDescent="0.3">
      <c r="I9376"/>
    </row>
    <row r="9377" spans="9:9" x14ac:dyDescent="0.3">
      <c r="I9377"/>
    </row>
    <row r="9378" spans="9:9" x14ac:dyDescent="0.3">
      <c r="I9378"/>
    </row>
    <row r="9379" spans="9:9" x14ac:dyDescent="0.3">
      <c r="I9379"/>
    </row>
    <row r="9380" spans="9:9" x14ac:dyDescent="0.3">
      <c r="I9380"/>
    </row>
    <row r="9381" spans="9:9" x14ac:dyDescent="0.3">
      <c r="I9381"/>
    </row>
    <row r="9382" spans="9:9" x14ac:dyDescent="0.3">
      <c r="I9382"/>
    </row>
    <row r="9383" spans="9:9" x14ac:dyDescent="0.3">
      <c r="I9383"/>
    </row>
    <row r="9384" spans="9:9" x14ac:dyDescent="0.3">
      <c r="I9384"/>
    </row>
    <row r="9385" spans="9:9" x14ac:dyDescent="0.3">
      <c r="I9385"/>
    </row>
    <row r="9386" spans="9:9" x14ac:dyDescent="0.3">
      <c r="I9386"/>
    </row>
    <row r="9387" spans="9:9" x14ac:dyDescent="0.3">
      <c r="I9387"/>
    </row>
    <row r="9388" spans="9:9" x14ac:dyDescent="0.3">
      <c r="I9388"/>
    </row>
    <row r="9389" spans="9:9" x14ac:dyDescent="0.3">
      <c r="I9389"/>
    </row>
    <row r="9390" spans="9:9" x14ac:dyDescent="0.3">
      <c r="I9390"/>
    </row>
    <row r="9391" spans="9:9" x14ac:dyDescent="0.3">
      <c r="I9391"/>
    </row>
    <row r="9392" spans="9:9" x14ac:dyDescent="0.3">
      <c r="I9392"/>
    </row>
    <row r="9393" spans="9:9" x14ac:dyDescent="0.3">
      <c r="I9393"/>
    </row>
    <row r="9394" spans="9:9" x14ac:dyDescent="0.3">
      <c r="I9394"/>
    </row>
    <row r="9395" spans="9:9" x14ac:dyDescent="0.3">
      <c r="I9395"/>
    </row>
    <row r="9396" spans="9:9" x14ac:dyDescent="0.3">
      <c r="I9396"/>
    </row>
    <row r="9397" spans="9:9" x14ac:dyDescent="0.3">
      <c r="I9397"/>
    </row>
    <row r="9398" spans="9:9" x14ac:dyDescent="0.3">
      <c r="I9398"/>
    </row>
    <row r="9399" spans="9:9" x14ac:dyDescent="0.3">
      <c r="I9399"/>
    </row>
    <row r="9400" spans="9:9" x14ac:dyDescent="0.3">
      <c r="I9400"/>
    </row>
    <row r="9401" spans="9:9" x14ac:dyDescent="0.3">
      <c r="I9401"/>
    </row>
    <row r="9402" spans="9:9" x14ac:dyDescent="0.3">
      <c r="I9402"/>
    </row>
    <row r="9403" spans="9:9" x14ac:dyDescent="0.3">
      <c r="I9403"/>
    </row>
    <row r="9404" spans="9:9" x14ac:dyDescent="0.3">
      <c r="I9404"/>
    </row>
    <row r="9405" spans="9:9" x14ac:dyDescent="0.3">
      <c r="I9405"/>
    </row>
    <row r="9406" spans="9:9" x14ac:dyDescent="0.3">
      <c r="I9406"/>
    </row>
    <row r="9407" spans="9:9" x14ac:dyDescent="0.3">
      <c r="I9407"/>
    </row>
    <row r="9408" spans="9:9" x14ac:dyDescent="0.3">
      <c r="I9408"/>
    </row>
    <row r="9409" spans="9:9" x14ac:dyDescent="0.3">
      <c r="I9409"/>
    </row>
    <row r="9410" spans="9:9" x14ac:dyDescent="0.3">
      <c r="I9410"/>
    </row>
    <row r="9411" spans="9:9" x14ac:dyDescent="0.3">
      <c r="I9411"/>
    </row>
    <row r="9412" spans="9:9" x14ac:dyDescent="0.3">
      <c r="I9412"/>
    </row>
    <row r="9413" spans="9:9" x14ac:dyDescent="0.3">
      <c r="I9413"/>
    </row>
    <row r="9414" spans="9:9" x14ac:dyDescent="0.3">
      <c r="I9414"/>
    </row>
    <row r="9415" spans="9:9" x14ac:dyDescent="0.3">
      <c r="I9415"/>
    </row>
    <row r="9416" spans="9:9" x14ac:dyDescent="0.3">
      <c r="I9416"/>
    </row>
    <row r="9417" spans="9:9" x14ac:dyDescent="0.3">
      <c r="I9417"/>
    </row>
    <row r="9418" spans="9:9" x14ac:dyDescent="0.3">
      <c r="I9418"/>
    </row>
    <row r="9419" spans="9:9" x14ac:dyDescent="0.3">
      <c r="I9419"/>
    </row>
    <row r="9420" spans="9:9" x14ac:dyDescent="0.3">
      <c r="I9420"/>
    </row>
    <row r="9421" spans="9:9" x14ac:dyDescent="0.3">
      <c r="I9421"/>
    </row>
    <row r="9422" spans="9:9" x14ac:dyDescent="0.3">
      <c r="I9422"/>
    </row>
    <row r="9423" spans="9:9" x14ac:dyDescent="0.3">
      <c r="I9423"/>
    </row>
    <row r="9424" spans="9:9" x14ac:dyDescent="0.3">
      <c r="I9424"/>
    </row>
    <row r="9425" spans="9:9" x14ac:dyDescent="0.3">
      <c r="I9425"/>
    </row>
    <row r="9426" spans="9:9" x14ac:dyDescent="0.3">
      <c r="I9426"/>
    </row>
    <row r="9427" spans="9:9" x14ac:dyDescent="0.3">
      <c r="I9427"/>
    </row>
    <row r="9428" spans="9:9" x14ac:dyDescent="0.3">
      <c r="I9428"/>
    </row>
    <row r="9429" spans="9:9" x14ac:dyDescent="0.3">
      <c r="I9429"/>
    </row>
    <row r="9430" spans="9:9" x14ac:dyDescent="0.3">
      <c r="I9430"/>
    </row>
    <row r="9431" spans="9:9" x14ac:dyDescent="0.3">
      <c r="I9431"/>
    </row>
    <row r="9432" spans="9:9" x14ac:dyDescent="0.3">
      <c r="I9432"/>
    </row>
    <row r="9433" spans="9:9" x14ac:dyDescent="0.3">
      <c r="I9433"/>
    </row>
    <row r="9434" spans="9:9" x14ac:dyDescent="0.3">
      <c r="I9434"/>
    </row>
    <row r="9435" spans="9:9" x14ac:dyDescent="0.3">
      <c r="I9435"/>
    </row>
    <row r="9436" spans="9:9" x14ac:dyDescent="0.3">
      <c r="I9436"/>
    </row>
    <row r="9437" spans="9:9" x14ac:dyDescent="0.3">
      <c r="I9437"/>
    </row>
    <row r="9438" spans="9:9" x14ac:dyDescent="0.3">
      <c r="I9438"/>
    </row>
    <row r="9439" spans="9:9" x14ac:dyDescent="0.3">
      <c r="I9439"/>
    </row>
    <row r="9440" spans="9:9" x14ac:dyDescent="0.3">
      <c r="I9440"/>
    </row>
    <row r="9441" spans="9:9" x14ac:dyDescent="0.3">
      <c r="I9441"/>
    </row>
    <row r="9442" spans="9:9" x14ac:dyDescent="0.3">
      <c r="I9442"/>
    </row>
    <row r="9443" spans="9:9" x14ac:dyDescent="0.3">
      <c r="I9443"/>
    </row>
    <row r="9444" spans="9:9" x14ac:dyDescent="0.3">
      <c r="I9444"/>
    </row>
    <row r="9445" spans="9:9" x14ac:dyDescent="0.3">
      <c r="I9445"/>
    </row>
    <row r="9446" spans="9:9" x14ac:dyDescent="0.3">
      <c r="I9446"/>
    </row>
    <row r="9447" spans="9:9" x14ac:dyDescent="0.3">
      <c r="I9447"/>
    </row>
    <row r="9448" spans="9:9" x14ac:dyDescent="0.3">
      <c r="I9448"/>
    </row>
    <row r="9449" spans="9:9" x14ac:dyDescent="0.3">
      <c r="I9449"/>
    </row>
    <row r="9450" spans="9:9" x14ac:dyDescent="0.3">
      <c r="I9450"/>
    </row>
    <row r="9451" spans="9:9" x14ac:dyDescent="0.3">
      <c r="I9451"/>
    </row>
    <row r="9452" spans="9:9" x14ac:dyDescent="0.3">
      <c r="I9452"/>
    </row>
    <row r="9453" spans="9:9" x14ac:dyDescent="0.3">
      <c r="I9453"/>
    </row>
    <row r="9454" spans="9:9" x14ac:dyDescent="0.3">
      <c r="I9454"/>
    </row>
    <row r="9455" spans="9:9" x14ac:dyDescent="0.3">
      <c r="I9455"/>
    </row>
    <row r="9456" spans="9:9" x14ac:dyDescent="0.3">
      <c r="I9456"/>
    </row>
    <row r="9457" spans="9:9" x14ac:dyDescent="0.3">
      <c r="I9457"/>
    </row>
    <row r="9458" spans="9:9" x14ac:dyDescent="0.3">
      <c r="I9458"/>
    </row>
    <row r="9459" spans="9:9" x14ac:dyDescent="0.3">
      <c r="I9459"/>
    </row>
    <row r="9460" spans="9:9" x14ac:dyDescent="0.3">
      <c r="I9460"/>
    </row>
    <row r="9461" spans="9:9" x14ac:dyDescent="0.3">
      <c r="I9461"/>
    </row>
    <row r="9462" spans="9:9" x14ac:dyDescent="0.3">
      <c r="I9462"/>
    </row>
    <row r="9463" spans="9:9" x14ac:dyDescent="0.3">
      <c r="I9463"/>
    </row>
    <row r="9464" spans="9:9" x14ac:dyDescent="0.3">
      <c r="I9464"/>
    </row>
    <row r="9465" spans="9:9" x14ac:dyDescent="0.3">
      <c r="I9465"/>
    </row>
    <row r="9466" spans="9:9" x14ac:dyDescent="0.3">
      <c r="I9466"/>
    </row>
    <row r="9467" spans="9:9" x14ac:dyDescent="0.3">
      <c r="I9467"/>
    </row>
    <row r="9468" spans="9:9" x14ac:dyDescent="0.3">
      <c r="I9468"/>
    </row>
    <row r="9469" spans="9:9" x14ac:dyDescent="0.3">
      <c r="I9469"/>
    </row>
    <row r="9470" spans="9:9" x14ac:dyDescent="0.3">
      <c r="I9470"/>
    </row>
    <row r="9471" spans="9:9" x14ac:dyDescent="0.3">
      <c r="I9471"/>
    </row>
    <row r="9472" spans="9:9" x14ac:dyDescent="0.3">
      <c r="I9472"/>
    </row>
    <row r="9473" spans="9:9" x14ac:dyDescent="0.3">
      <c r="I9473"/>
    </row>
    <row r="9474" spans="9:9" x14ac:dyDescent="0.3">
      <c r="I9474"/>
    </row>
    <row r="9475" spans="9:9" x14ac:dyDescent="0.3">
      <c r="I9475"/>
    </row>
    <row r="9476" spans="9:9" x14ac:dyDescent="0.3">
      <c r="I9476"/>
    </row>
    <row r="9477" spans="9:9" x14ac:dyDescent="0.3">
      <c r="I9477"/>
    </row>
    <row r="9478" spans="9:9" x14ac:dyDescent="0.3">
      <c r="I9478"/>
    </row>
    <row r="9479" spans="9:9" x14ac:dyDescent="0.3">
      <c r="I9479"/>
    </row>
    <row r="9480" spans="9:9" x14ac:dyDescent="0.3">
      <c r="I9480"/>
    </row>
    <row r="9481" spans="9:9" x14ac:dyDescent="0.3">
      <c r="I9481"/>
    </row>
    <row r="9482" spans="9:9" x14ac:dyDescent="0.3">
      <c r="I9482"/>
    </row>
    <row r="9483" spans="9:9" x14ac:dyDescent="0.3">
      <c r="I9483"/>
    </row>
    <row r="9484" spans="9:9" x14ac:dyDescent="0.3">
      <c r="I9484"/>
    </row>
    <row r="9485" spans="9:9" x14ac:dyDescent="0.3">
      <c r="I9485"/>
    </row>
    <row r="9486" spans="9:9" x14ac:dyDescent="0.3">
      <c r="I9486"/>
    </row>
    <row r="9487" spans="9:9" x14ac:dyDescent="0.3">
      <c r="I9487"/>
    </row>
    <row r="9488" spans="9:9" x14ac:dyDescent="0.3">
      <c r="I9488"/>
    </row>
    <row r="9489" spans="9:9" x14ac:dyDescent="0.3">
      <c r="I9489"/>
    </row>
    <row r="9490" spans="9:9" x14ac:dyDescent="0.3">
      <c r="I9490"/>
    </row>
    <row r="9491" spans="9:9" x14ac:dyDescent="0.3">
      <c r="I9491"/>
    </row>
    <row r="9492" spans="9:9" x14ac:dyDescent="0.3">
      <c r="I9492"/>
    </row>
    <row r="9493" spans="9:9" x14ac:dyDescent="0.3">
      <c r="I9493"/>
    </row>
    <row r="9494" spans="9:9" x14ac:dyDescent="0.3">
      <c r="I9494"/>
    </row>
    <row r="9495" spans="9:9" x14ac:dyDescent="0.3">
      <c r="I9495"/>
    </row>
    <row r="9496" spans="9:9" x14ac:dyDescent="0.3">
      <c r="I9496"/>
    </row>
    <row r="9497" spans="9:9" x14ac:dyDescent="0.3">
      <c r="I9497"/>
    </row>
    <row r="9498" spans="9:9" x14ac:dyDescent="0.3">
      <c r="I9498"/>
    </row>
    <row r="9499" spans="9:9" x14ac:dyDescent="0.3">
      <c r="I9499"/>
    </row>
    <row r="9500" spans="9:9" x14ac:dyDescent="0.3">
      <c r="I9500"/>
    </row>
    <row r="9501" spans="9:9" x14ac:dyDescent="0.3">
      <c r="I9501"/>
    </row>
    <row r="9502" spans="9:9" x14ac:dyDescent="0.3">
      <c r="I9502"/>
    </row>
    <row r="9503" spans="9:9" x14ac:dyDescent="0.3">
      <c r="I9503"/>
    </row>
    <row r="9504" spans="9:9" x14ac:dyDescent="0.3">
      <c r="I9504"/>
    </row>
    <row r="9505" spans="9:9" x14ac:dyDescent="0.3">
      <c r="I9505"/>
    </row>
    <row r="9506" spans="9:9" x14ac:dyDescent="0.3">
      <c r="I9506"/>
    </row>
    <row r="9507" spans="9:9" x14ac:dyDescent="0.3">
      <c r="I9507"/>
    </row>
    <row r="9508" spans="9:9" x14ac:dyDescent="0.3">
      <c r="I9508"/>
    </row>
    <row r="9509" spans="9:9" x14ac:dyDescent="0.3">
      <c r="I9509"/>
    </row>
    <row r="9510" spans="9:9" x14ac:dyDescent="0.3">
      <c r="I9510"/>
    </row>
    <row r="9511" spans="9:9" x14ac:dyDescent="0.3">
      <c r="I9511"/>
    </row>
    <row r="9512" spans="9:9" x14ac:dyDescent="0.3">
      <c r="I9512"/>
    </row>
    <row r="9513" spans="9:9" x14ac:dyDescent="0.3">
      <c r="I9513"/>
    </row>
    <row r="9514" spans="9:9" x14ac:dyDescent="0.3">
      <c r="I9514"/>
    </row>
    <row r="9515" spans="9:9" x14ac:dyDescent="0.3">
      <c r="I9515"/>
    </row>
    <row r="9516" spans="9:9" x14ac:dyDescent="0.3">
      <c r="I9516"/>
    </row>
    <row r="9517" spans="9:9" x14ac:dyDescent="0.3">
      <c r="I9517"/>
    </row>
    <row r="9518" spans="9:9" x14ac:dyDescent="0.3">
      <c r="I9518"/>
    </row>
    <row r="9519" spans="9:9" x14ac:dyDescent="0.3">
      <c r="I9519"/>
    </row>
    <row r="9520" spans="9:9" x14ac:dyDescent="0.3">
      <c r="I9520"/>
    </row>
    <row r="9521" spans="9:9" x14ac:dyDescent="0.3">
      <c r="I9521"/>
    </row>
    <row r="9522" spans="9:9" x14ac:dyDescent="0.3">
      <c r="I9522"/>
    </row>
    <row r="9523" spans="9:9" x14ac:dyDescent="0.3">
      <c r="I9523"/>
    </row>
    <row r="9524" spans="9:9" x14ac:dyDescent="0.3">
      <c r="I9524"/>
    </row>
    <row r="9525" spans="9:9" x14ac:dyDescent="0.3">
      <c r="I9525"/>
    </row>
    <row r="9526" spans="9:9" x14ac:dyDescent="0.3">
      <c r="I9526"/>
    </row>
    <row r="9527" spans="9:9" x14ac:dyDescent="0.3">
      <c r="I9527"/>
    </row>
    <row r="9528" spans="9:9" x14ac:dyDescent="0.3">
      <c r="I9528"/>
    </row>
    <row r="9529" spans="9:9" x14ac:dyDescent="0.3">
      <c r="I9529"/>
    </row>
    <row r="9530" spans="9:9" x14ac:dyDescent="0.3">
      <c r="I9530"/>
    </row>
    <row r="9531" spans="9:9" x14ac:dyDescent="0.3">
      <c r="I9531"/>
    </row>
    <row r="9532" spans="9:9" x14ac:dyDescent="0.3">
      <c r="I9532"/>
    </row>
    <row r="9533" spans="9:9" x14ac:dyDescent="0.3">
      <c r="I9533"/>
    </row>
    <row r="9534" spans="9:9" x14ac:dyDescent="0.3">
      <c r="I9534"/>
    </row>
    <row r="9535" spans="9:9" x14ac:dyDescent="0.3">
      <c r="I9535"/>
    </row>
    <row r="9536" spans="9:9" x14ac:dyDescent="0.3">
      <c r="I9536"/>
    </row>
    <row r="9537" spans="9:9" x14ac:dyDescent="0.3">
      <c r="I9537"/>
    </row>
    <row r="9538" spans="9:9" x14ac:dyDescent="0.3">
      <c r="I9538"/>
    </row>
    <row r="9539" spans="9:9" x14ac:dyDescent="0.3">
      <c r="I9539"/>
    </row>
    <row r="9540" spans="9:9" x14ac:dyDescent="0.3">
      <c r="I9540"/>
    </row>
    <row r="9541" spans="9:9" x14ac:dyDescent="0.3">
      <c r="I9541"/>
    </row>
    <row r="9542" spans="9:9" x14ac:dyDescent="0.3">
      <c r="I9542"/>
    </row>
    <row r="9543" spans="9:9" x14ac:dyDescent="0.3">
      <c r="I9543"/>
    </row>
    <row r="9544" spans="9:9" x14ac:dyDescent="0.3">
      <c r="I9544"/>
    </row>
    <row r="9545" spans="9:9" x14ac:dyDescent="0.3">
      <c r="I9545"/>
    </row>
    <row r="9546" spans="9:9" x14ac:dyDescent="0.3">
      <c r="I9546"/>
    </row>
    <row r="9547" spans="9:9" x14ac:dyDescent="0.3">
      <c r="I9547"/>
    </row>
    <row r="9548" spans="9:9" x14ac:dyDescent="0.3">
      <c r="I9548"/>
    </row>
    <row r="9549" spans="9:9" x14ac:dyDescent="0.3">
      <c r="I9549"/>
    </row>
    <row r="9550" spans="9:9" x14ac:dyDescent="0.3">
      <c r="I9550"/>
    </row>
    <row r="9551" spans="9:9" x14ac:dyDescent="0.3">
      <c r="I9551"/>
    </row>
    <row r="9552" spans="9:9" x14ac:dyDescent="0.3">
      <c r="I9552"/>
    </row>
    <row r="9553" spans="9:9" x14ac:dyDescent="0.3">
      <c r="I9553"/>
    </row>
    <row r="9554" spans="9:9" x14ac:dyDescent="0.3">
      <c r="I9554"/>
    </row>
    <row r="9555" spans="9:9" x14ac:dyDescent="0.3">
      <c r="I9555"/>
    </row>
    <row r="9556" spans="9:9" x14ac:dyDescent="0.3">
      <c r="I9556"/>
    </row>
    <row r="9557" spans="9:9" x14ac:dyDescent="0.3">
      <c r="I9557"/>
    </row>
    <row r="9558" spans="9:9" x14ac:dyDescent="0.3">
      <c r="I9558"/>
    </row>
    <row r="9559" spans="9:9" x14ac:dyDescent="0.3">
      <c r="I9559"/>
    </row>
    <row r="9560" spans="9:9" x14ac:dyDescent="0.3">
      <c r="I9560"/>
    </row>
    <row r="9561" spans="9:9" x14ac:dyDescent="0.3">
      <c r="I9561"/>
    </row>
    <row r="9562" spans="9:9" x14ac:dyDescent="0.3">
      <c r="I9562"/>
    </row>
    <row r="9563" spans="9:9" x14ac:dyDescent="0.3">
      <c r="I9563"/>
    </row>
    <row r="9564" spans="9:9" x14ac:dyDescent="0.3">
      <c r="I9564"/>
    </row>
    <row r="9565" spans="9:9" x14ac:dyDescent="0.3">
      <c r="I9565"/>
    </row>
    <row r="9566" spans="9:9" x14ac:dyDescent="0.3">
      <c r="I9566"/>
    </row>
    <row r="9567" spans="9:9" x14ac:dyDescent="0.3">
      <c r="I9567"/>
    </row>
    <row r="9568" spans="9:9" x14ac:dyDescent="0.3">
      <c r="I9568"/>
    </row>
    <row r="9569" spans="9:9" x14ac:dyDescent="0.3">
      <c r="I9569"/>
    </row>
    <row r="9570" spans="9:9" x14ac:dyDescent="0.3">
      <c r="I9570"/>
    </row>
    <row r="9571" spans="9:9" x14ac:dyDescent="0.3">
      <c r="I9571"/>
    </row>
    <row r="9572" spans="9:9" x14ac:dyDescent="0.3">
      <c r="I9572"/>
    </row>
    <row r="9573" spans="9:9" x14ac:dyDescent="0.3">
      <c r="I9573"/>
    </row>
    <row r="9574" spans="9:9" x14ac:dyDescent="0.3">
      <c r="I9574"/>
    </row>
    <row r="9575" spans="9:9" x14ac:dyDescent="0.3">
      <c r="I9575"/>
    </row>
    <row r="9576" spans="9:9" x14ac:dyDescent="0.3">
      <c r="I9576"/>
    </row>
    <row r="9577" spans="9:9" x14ac:dyDescent="0.3">
      <c r="I9577"/>
    </row>
    <row r="9578" spans="9:9" x14ac:dyDescent="0.3">
      <c r="I9578"/>
    </row>
    <row r="9579" spans="9:9" x14ac:dyDescent="0.3">
      <c r="I9579"/>
    </row>
    <row r="9580" spans="9:9" x14ac:dyDescent="0.3">
      <c r="I9580"/>
    </row>
    <row r="9581" spans="9:9" x14ac:dyDescent="0.3">
      <c r="I9581"/>
    </row>
    <row r="9582" spans="9:9" x14ac:dyDescent="0.3">
      <c r="I9582"/>
    </row>
    <row r="9583" spans="9:9" x14ac:dyDescent="0.3">
      <c r="I9583"/>
    </row>
    <row r="9584" spans="9:9" x14ac:dyDescent="0.3">
      <c r="I9584"/>
    </row>
    <row r="9585" spans="9:9" x14ac:dyDescent="0.3">
      <c r="I9585"/>
    </row>
    <row r="9586" spans="9:9" x14ac:dyDescent="0.3">
      <c r="I9586"/>
    </row>
    <row r="9587" spans="9:9" x14ac:dyDescent="0.3">
      <c r="I9587"/>
    </row>
    <row r="9588" spans="9:9" x14ac:dyDescent="0.3">
      <c r="I9588"/>
    </row>
    <row r="9589" spans="9:9" x14ac:dyDescent="0.3">
      <c r="I9589"/>
    </row>
    <row r="9590" spans="9:9" x14ac:dyDescent="0.3">
      <c r="I9590"/>
    </row>
    <row r="9591" spans="9:9" x14ac:dyDescent="0.3">
      <c r="I9591"/>
    </row>
    <row r="9592" spans="9:9" x14ac:dyDescent="0.3">
      <c r="I9592"/>
    </row>
    <row r="9593" spans="9:9" x14ac:dyDescent="0.3">
      <c r="I9593"/>
    </row>
    <row r="9594" spans="9:9" x14ac:dyDescent="0.3">
      <c r="I9594"/>
    </row>
    <row r="9595" spans="9:9" x14ac:dyDescent="0.3">
      <c r="I9595"/>
    </row>
    <row r="9596" spans="9:9" x14ac:dyDescent="0.3">
      <c r="I9596"/>
    </row>
    <row r="9597" spans="9:9" x14ac:dyDescent="0.3">
      <c r="I9597"/>
    </row>
    <row r="9598" spans="9:9" x14ac:dyDescent="0.3">
      <c r="I9598"/>
    </row>
    <row r="9599" spans="9:9" x14ac:dyDescent="0.3">
      <c r="I9599"/>
    </row>
    <row r="9600" spans="9:9" x14ac:dyDescent="0.3">
      <c r="I9600"/>
    </row>
    <row r="9601" spans="9:9" x14ac:dyDescent="0.3">
      <c r="I9601"/>
    </row>
    <row r="9602" spans="9:9" x14ac:dyDescent="0.3">
      <c r="I9602"/>
    </row>
    <row r="9603" spans="9:9" x14ac:dyDescent="0.3">
      <c r="I9603"/>
    </row>
    <row r="9604" spans="9:9" x14ac:dyDescent="0.3">
      <c r="I9604"/>
    </row>
    <row r="9605" spans="9:9" x14ac:dyDescent="0.3">
      <c r="I9605"/>
    </row>
    <row r="9606" spans="9:9" x14ac:dyDescent="0.3">
      <c r="I9606"/>
    </row>
    <row r="9607" spans="9:9" x14ac:dyDescent="0.3">
      <c r="I9607"/>
    </row>
    <row r="9608" spans="9:9" x14ac:dyDescent="0.3">
      <c r="I9608"/>
    </row>
    <row r="9609" spans="9:9" x14ac:dyDescent="0.3">
      <c r="I9609"/>
    </row>
    <row r="9610" spans="9:9" x14ac:dyDescent="0.3">
      <c r="I9610"/>
    </row>
    <row r="9611" spans="9:9" x14ac:dyDescent="0.3">
      <c r="I9611"/>
    </row>
    <row r="9612" spans="9:9" x14ac:dyDescent="0.3">
      <c r="I9612"/>
    </row>
    <row r="9613" spans="9:9" x14ac:dyDescent="0.3">
      <c r="I9613"/>
    </row>
    <row r="9614" spans="9:9" x14ac:dyDescent="0.3">
      <c r="I9614"/>
    </row>
    <row r="9615" spans="9:9" x14ac:dyDescent="0.3">
      <c r="I9615"/>
    </row>
    <row r="9616" spans="9:9" x14ac:dyDescent="0.3">
      <c r="I9616"/>
    </row>
    <row r="9617" spans="9:9" x14ac:dyDescent="0.3">
      <c r="I9617"/>
    </row>
    <row r="9618" spans="9:9" x14ac:dyDescent="0.3">
      <c r="I9618"/>
    </row>
    <row r="9619" spans="9:9" x14ac:dyDescent="0.3">
      <c r="I9619"/>
    </row>
    <row r="9620" spans="9:9" x14ac:dyDescent="0.3">
      <c r="I9620"/>
    </row>
    <row r="9621" spans="9:9" x14ac:dyDescent="0.3">
      <c r="I9621"/>
    </row>
    <row r="9622" spans="9:9" x14ac:dyDescent="0.3">
      <c r="I9622"/>
    </row>
    <row r="9623" spans="9:9" x14ac:dyDescent="0.3">
      <c r="I9623"/>
    </row>
    <row r="9624" spans="9:9" x14ac:dyDescent="0.3">
      <c r="I9624"/>
    </row>
    <row r="9625" spans="9:9" x14ac:dyDescent="0.3">
      <c r="I9625"/>
    </row>
    <row r="9626" spans="9:9" x14ac:dyDescent="0.3">
      <c r="I9626"/>
    </row>
    <row r="9627" spans="9:9" x14ac:dyDescent="0.3">
      <c r="I9627"/>
    </row>
    <row r="9628" spans="9:9" x14ac:dyDescent="0.3">
      <c r="I9628"/>
    </row>
    <row r="9629" spans="9:9" x14ac:dyDescent="0.3">
      <c r="I9629"/>
    </row>
    <row r="9630" spans="9:9" x14ac:dyDescent="0.3">
      <c r="I9630"/>
    </row>
    <row r="9631" spans="9:9" x14ac:dyDescent="0.3">
      <c r="I9631"/>
    </row>
    <row r="9632" spans="9:9" x14ac:dyDescent="0.3">
      <c r="I9632"/>
    </row>
    <row r="9633" spans="9:9" x14ac:dyDescent="0.3">
      <c r="I9633"/>
    </row>
    <row r="9634" spans="9:9" x14ac:dyDescent="0.3">
      <c r="I9634"/>
    </row>
    <row r="9635" spans="9:9" x14ac:dyDescent="0.3">
      <c r="I9635"/>
    </row>
    <row r="9636" spans="9:9" x14ac:dyDescent="0.3">
      <c r="I9636"/>
    </row>
    <row r="9637" spans="9:9" x14ac:dyDescent="0.3">
      <c r="I9637"/>
    </row>
    <row r="9638" spans="9:9" x14ac:dyDescent="0.3">
      <c r="I9638"/>
    </row>
    <row r="9639" spans="9:9" x14ac:dyDescent="0.3">
      <c r="I9639"/>
    </row>
    <row r="9640" spans="9:9" x14ac:dyDescent="0.3">
      <c r="I9640"/>
    </row>
    <row r="9641" spans="9:9" x14ac:dyDescent="0.3">
      <c r="I9641"/>
    </row>
    <row r="9642" spans="9:9" x14ac:dyDescent="0.3">
      <c r="I9642"/>
    </row>
    <row r="9643" spans="9:9" x14ac:dyDescent="0.3">
      <c r="I9643"/>
    </row>
    <row r="9644" spans="9:9" x14ac:dyDescent="0.3">
      <c r="I9644"/>
    </row>
    <row r="9645" spans="9:9" x14ac:dyDescent="0.3">
      <c r="I9645"/>
    </row>
    <row r="9646" spans="9:9" x14ac:dyDescent="0.3">
      <c r="I9646"/>
    </row>
    <row r="9647" spans="9:9" x14ac:dyDescent="0.3">
      <c r="I9647"/>
    </row>
    <row r="9648" spans="9:9" x14ac:dyDescent="0.3">
      <c r="I9648"/>
    </row>
    <row r="9649" spans="9:9" x14ac:dyDescent="0.3">
      <c r="I9649"/>
    </row>
    <row r="9650" spans="9:9" x14ac:dyDescent="0.3">
      <c r="I9650"/>
    </row>
    <row r="9651" spans="9:9" x14ac:dyDescent="0.3">
      <c r="I9651"/>
    </row>
    <row r="9652" spans="9:9" x14ac:dyDescent="0.3">
      <c r="I9652"/>
    </row>
    <row r="9653" spans="9:9" x14ac:dyDescent="0.3">
      <c r="I9653"/>
    </row>
    <row r="9654" spans="9:9" x14ac:dyDescent="0.3">
      <c r="I9654"/>
    </row>
    <row r="9655" spans="9:9" x14ac:dyDescent="0.3">
      <c r="I9655"/>
    </row>
    <row r="9656" spans="9:9" x14ac:dyDescent="0.3">
      <c r="I9656"/>
    </row>
    <row r="9657" spans="9:9" x14ac:dyDescent="0.3">
      <c r="I9657"/>
    </row>
    <row r="9658" spans="9:9" x14ac:dyDescent="0.3">
      <c r="I9658"/>
    </row>
    <row r="9659" spans="9:9" x14ac:dyDescent="0.3">
      <c r="I9659"/>
    </row>
    <row r="9660" spans="9:9" x14ac:dyDescent="0.3">
      <c r="I9660"/>
    </row>
    <row r="9661" spans="9:9" x14ac:dyDescent="0.3">
      <c r="I9661"/>
    </row>
    <row r="9662" spans="9:9" x14ac:dyDescent="0.3">
      <c r="I9662"/>
    </row>
    <row r="9663" spans="9:9" x14ac:dyDescent="0.3">
      <c r="I9663"/>
    </row>
    <row r="9664" spans="9:9" x14ac:dyDescent="0.3">
      <c r="I9664"/>
    </row>
    <row r="9665" spans="9:9" x14ac:dyDescent="0.3">
      <c r="I9665"/>
    </row>
    <row r="9666" spans="9:9" x14ac:dyDescent="0.3">
      <c r="I9666"/>
    </row>
    <row r="9667" spans="9:9" x14ac:dyDescent="0.3">
      <c r="I9667"/>
    </row>
    <row r="9668" spans="9:9" x14ac:dyDescent="0.3">
      <c r="I9668"/>
    </row>
    <row r="9669" spans="9:9" x14ac:dyDescent="0.3">
      <c r="I9669"/>
    </row>
    <row r="9670" spans="9:9" x14ac:dyDescent="0.3">
      <c r="I9670"/>
    </row>
    <row r="9671" spans="9:9" x14ac:dyDescent="0.3">
      <c r="I9671"/>
    </row>
    <row r="9672" spans="9:9" x14ac:dyDescent="0.3">
      <c r="I9672"/>
    </row>
    <row r="9673" spans="9:9" x14ac:dyDescent="0.3">
      <c r="I9673"/>
    </row>
    <row r="9674" spans="9:9" x14ac:dyDescent="0.3">
      <c r="I9674"/>
    </row>
    <row r="9675" spans="9:9" x14ac:dyDescent="0.3">
      <c r="I9675"/>
    </row>
    <row r="9676" spans="9:9" x14ac:dyDescent="0.3">
      <c r="I9676"/>
    </row>
    <row r="9677" spans="9:9" x14ac:dyDescent="0.3">
      <c r="I9677"/>
    </row>
    <row r="9678" spans="9:9" x14ac:dyDescent="0.3">
      <c r="I9678"/>
    </row>
    <row r="9679" spans="9:9" x14ac:dyDescent="0.3">
      <c r="I9679"/>
    </row>
    <row r="9680" spans="9:9" x14ac:dyDescent="0.3">
      <c r="I9680"/>
    </row>
    <row r="9681" spans="9:9" x14ac:dyDescent="0.3">
      <c r="I9681"/>
    </row>
    <row r="9682" spans="9:9" x14ac:dyDescent="0.3">
      <c r="I9682"/>
    </row>
    <row r="9683" spans="9:9" x14ac:dyDescent="0.3">
      <c r="I9683"/>
    </row>
    <row r="9684" spans="9:9" x14ac:dyDescent="0.3">
      <c r="I9684"/>
    </row>
    <row r="9685" spans="9:9" x14ac:dyDescent="0.3">
      <c r="I9685"/>
    </row>
    <row r="9686" spans="9:9" x14ac:dyDescent="0.3">
      <c r="I9686"/>
    </row>
    <row r="9687" spans="9:9" x14ac:dyDescent="0.3">
      <c r="I9687"/>
    </row>
    <row r="9688" spans="9:9" x14ac:dyDescent="0.3">
      <c r="I9688"/>
    </row>
    <row r="9689" spans="9:9" x14ac:dyDescent="0.3">
      <c r="I9689"/>
    </row>
    <row r="9690" spans="9:9" x14ac:dyDescent="0.3">
      <c r="I9690"/>
    </row>
    <row r="9691" spans="9:9" x14ac:dyDescent="0.3">
      <c r="I9691"/>
    </row>
    <row r="9692" spans="9:9" x14ac:dyDescent="0.3">
      <c r="I9692"/>
    </row>
    <row r="9693" spans="9:9" x14ac:dyDescent="0.3">
      <c r="I9693"/>
    </row>
    <row r="9694" spans="9:9" x14ac:dyDescent="0.3">
      <c r="I9694"/>
    </row>
    <row r="9695" spans="9:9" x14ac:dyDescent="0.3">
      <c r="I9695"/>
    </row>
    <row r="9696" spans="9:9" x14ac:dyDescent="0.3">
      <c r="I9696"/>
    </row>
    <row r="9697" spans="9:9" x14ac:dyDescent="0.3">
      <c r="I9697"/>
    </row>
    <row r="9698" spans="9:9" x14ac:dyDescent="0.3">
      <c r="I9698"/>
    </row>
    <row r="9699" spans="9:9" x14ac:dyDescent="0.3">
      <c r="I9699"/>
    </row>
    <row r="9700" spans="9:9" x14ac:dyDescent="0.3">
      <c r="I9700"/>
    </row>
    <row r="9701" spans="9:9" x14ac:dyDescent="0.3">
      <c r="I9701"/>
    </row>
    <row r="9702" spans="9:9" x14ac:dyDescent="0.3">
      <c r="I9702"/>
    </row>
    <row r="9703" spans="9:9" x14ac:dyDescent="0.3">
      <c r="I9703"/>
    </row>
    <row r="9704" spans="9:9" x14ac:dyDescent="0.3">
      <c r="I9704"/>
    </row>
    <row r="9705" spans="9:9" x14ac:dyDescent="0.3">
      <c r="I9705"/>
    </row>
    <row r="9706" spans="9:9" x14ac:dyDescent="0.3">
      <c r="I9706"/>
    </row>
    <row r="9707" spans="9:9" x14ac:dyDescent="0.3">
      <c r="I9707"/>
    </row>
    <row r="9708" spans="9:9" x14ac:dyDescent="0.3">
      <c r="I9708"/>
    </row>
    <row r="9709" spans="9:9" x14ac:dyDescent="0.3">
      <c r="I9709"/>
    </row>
    <row r="9710" spans="9:9" x14ac:dyDescent="0.3">
      <c r="I9710"/>
    </row>
    <row r="9711" spans="9:9" x14ac:dyDescent="0.3">
      <c r="I9711"/>
    </row>
    <row r="9712" spans="9:9" x14ac:dyDescent="0.3">
      <c r="I9712"/>
    </row>
    <row r="9713" spans="9:9" x14ac:dyDescent="0.3">
      <c r="I9713"/>
    </row>
    <row r="9714" spans="9:9" x14ac:dyDescent="0.3">
      <c r="I9714"/>
    </row>
    <row r="9715" spans="9:9" x14ac:dyDescent="0.3">
      <c r="I9715"/>
    </row>
    <row r="9716" spans="9:9" x14ac:dyDescent="0.3">
      <c r="I9716"/>
    </row>
    <row r="9717" spans="9:9" x14ac:dyDescent="0.3">
      <c r="I9717"/>
    </row>
    <row r="9718" spans="9:9" x14ac:dyDescent="0.3">
      <c r="I9718"/>
    </row>
    <row r="9719" spans="9:9" x14ac:dyDescent="0.3">
      <c r="I9719"/>
    </row>
    <row r="9720" spans="9:9" x14ac:dyDescent="0.3">
      <c r="I9720"/>
    </row>
    <row r="9721" spans="9:9" x14ac:dyDescent="0.3">
      <c r="I9721"/>
    </row>
    <row r="9722" spans="9:9" x14ac:dyDescent="0.3">
      <c r="I9722"/>
    </row>
    <row r="9723" spans="9:9" x14ac:dyDescent="0.3">
      <c r="I9723"/>
    </row>
    <row r="9724" spans="9:9" x14ac:dyDescent="0.3">
      <c r="I9724"/>
    </row>
    <row r="9725" spans="9:9" x14ac:dyDescent="0.3">
      <c r="I9725"/>
    </row>
    <row r="9726" spans="9:9" x14ac:dyDescent="0.3">
      <c r="I9726"/>
    </row>
    <row r="9727" spans="9:9" x14ac:dyDescent="0.3">
      <c r="I9727"/>
    </row>
    <row r="9728" spans="9:9" x14ac:dyDescent="0.3">
      <c r="I9728"/>
    </row>
    <row r="9729" spans="9:9" x14ac:dyDescent="0.3">
      <c r="I9729"/>
    </row>
    <row r="9730" spans="9:9" x14ac:dyDescent="0.3">
      <c r="I9730"/>
    </row>
    <row r="9731" spans="9:9" x14ac:dyDescent="0.3">
      <c r="I9731"/>
    </row>
    <row r="9732" spans="9:9" x14ac:dyDescent="0.3">
      <c r="I9732"/>
    </row>
    <row r="9733" spans="9:9" x14ac:dyDescent="0.3">
      <c r="I9733"/>
    </row>
    <row r="9734" spans="9:9" x14ac:dyDescent="0.3">
      <c r="I9734"/>
    </row>
    <row r="9735" spans="9:9" x14ac:dyDescent="0.3">
      <c r="I9735"/>
    </row>
    <row r="9736" spans="9:9" x14ac:dyDescent="0.3">
      <c r="I9736"/>
    </row>
    <row r="9737" spans="9:9" x14ac:dyDescent="0.3">
      <c r="I9737"/>
    </row>
    <row r="9738" spans="9:9" x14ac:dyDescent="0.3">
      <c r="I9738"/>
    </row>
    <row r="9739" spans="9:9" x14ac:dyDescent="0.3">
      <c r="I9739"/>
    </row>
    <row r="9740" spans="9:9" x14ac:dyDescent="0.3">
      <c r="I9740"/>
    </row>
    <row r="9741" spans="9:9" x14ac:dyDescent="0.3">
      <c r="I9741"/>
    </row>
    <row r="9742" spans="9:9" x14ac:dyDescent="0.3">
      <c r="I9742"/>
    </row>
    <row r="9743" spans="9:9" x14ac:dyDescent="0.3">
      <c r="I9743"/>
    </row>
    <row r="9744" spans="9:9" x14ac:dyDescent="0.3">
      <c r="I9744"/>
    </row>
    <row r="9745" spans="9:9" x14ac:dyDescent="0.3">
      <c r="I9745"/>
    </row>
    <row r="9746" spans="9:9" x14ac:dyDescent="0.3">
      <c r="I9746"/>
    </row>
    <row r="9747" spans="9:9" x14ac:dyDescent="0.3">
      <c r="I9747"/>
    </row>
    <row r="9748" spans="9:9" x14ac:dyDescent="0.3">
      <c r="I9748"/>
    </row>
    <row r="9749" spans="9:9" x14ac:dyDescent="0.3">
      <c r="I9749"/>
    </row>
    <row r="9750" spans="9:9" x14ac:dyDescent="0.3">
      <c r="I9750"/>
    </row>
    <row r="9751" spans="9:9" x14ac:dyDescent="0.3">
      <c r="I9751"/>
    </row>
    <row r="9752" spans="9:9" x14ac:dyDescent="0.3">
      <c r="I9752"/>
    </row>
    <row r="9753" spans="9:9" x14ac:dyDescent="0.3">
      <c r="I9753"/>
    </row>
    <row r="9754" spans="9:9" x14ac:dyDescent="0.3">
      <c r="I9754"/>
    </row>
    <row r="9755" spans="9:9" x14ac:dyDescent="0.3">
      <c r="I9755"/>
    </row>
    <row r="9756" spans="9:9" x14ac:dyDescent="0.3">
      <c r="I9756"/>
    </row>
    <row r="9757" spans="9:9" x14ac:dyDescent="0.3">
      <c r="I9757"/>
    </row>
    <row r="9758" spans="9:9" x14ac:dyDescent="0.3">
      <c r="I9758"/>
    </row>
    <row r="9759" spans="9:9" x14ac:dyDescent="0.3">
      <c r="I9759"/>
    </row>
    <row r="9760" spans="9:9" x14ac:dyDescent="0.3">
      <c r="I9760"/>
    </row>
    <row r="9761" spans="9:9" x14ac:dyDescent="0.3">
      <c r="I9761"/>
    </row>
    <row r="9762" spans="9:9" x14ac:dyDescent="0.3">
      <c r="I9762"/>
    </row>
    <row r="9763" spans="9:9" x14ac:dyDescent="0.3">
      <c r="I9763"/>
    </row>
    <row r="9764" spans="9:9" x14ac:dyDescent="0.3">
      <c r="I9764"/>
    </row>
    <row r="9765" spans="9:9" x14ac:dyDescent="0.3">
      <c r="I9765"/>
    </row>
    <row r="9766" spans="9:9" x14ac:dyDescent="0.3">
      <c r="I9766"/>
    </row>
    <row r="9767" spans="9:9" x14ac:dyDescent="0.3">
      <c r="I9767"/>
    </row>
    <row r="9768" spans="9:9" x14ac:dyDescent="0.3">
      <c r="I9768"/>
    </row>
    <row r="9769" spans="9:9" x14ac:dyDescent="0.3">
      <c r="I9769"/>
    </row>
    <row r="9770" spans="9:9" x14ac:dyDescent="0.3">
      <c r="I9770"/>
    </row>
    <row r="9771" spans="9:9" x14ac:dyDescent="0.3">
      <c r="I9771"/>
    </row>
    <row r="9772" spans="9:9" x14ac:dyDescent="0.3">
      <c r="I9772"/>
    </row>
    <row r="9773" spans="9:9" x14ac:dyDescent="0.3">
      <c r="I9773"/>
    </row>
    <row r="9774" spans="9:9" x14ac:dyDescent="0.3">
      <c r="I9774"/>
    </row>
    <row r="9775" spans="9:9" x14ac:dyDescent="0.3">
      <c r="I9775"/>
    </row>
    <row r="9776" spans="9:9" x14ac:dyDescent="0.3">
      <c r="I9776"/>
    </row>
    <row r="9777" spans="9:9" x14ac:dyDescent="0.3">
      <c r="I9777"/>
    </row>
    <row r="9778" spans="9:9" x14ac:dyDescent="0.3">
      <c r="I9778"/>
    </row>
    <row r="9779" spans="9:9" x14ac:dyDescent="0.3">
      <c r="I9779"/>
    </row>
    <row r="9780" spans="9:9" x14ac:dyDescent="0.3">
      <c r="I9780"/>
    </row>
    <row r="9781" spans="9:9" x14ac:dyDescent="0.3">
      <c r="I9781"/>
    </row>
    <row r="9782" spans="9:9" x14ac:dyDescent="0.3">
      <c r="I9782"/>
    </row>
    <row r="9783" spans="9:9" x14ac:dyDescent="0.3">
      <c r="I9783"/>
    </row>
    <row r="9784" spans="9:9" x14ac:dyDescent="0.3">
      <c r="I9784"/>
    </row>
    <row r="9785" spans="9:9" x14ac:dyDescent="0.3">
      <c r="I9785"/>
    </row>
    <row r="9786" spans="9:9" x14ac:dyDescent="0.3">
      <c r="I9786"/>
    </row>
    <row r="9787" spans="9:9" x14ac:dyDescent="0.3">
      <c r="I9787"/>
    </row>
    <row r="9788" spans="9:9" x14ac:dyDescent="0.3">
      <c r="I9788"/>
    </row>
    <row r="9789" spans="9:9" x14ac:dyDescent="0.3">
      <c r="I9789"/>
    </row>
    <row r="9790" spans="9:9" x14ac:dyDescent="0.3">
      <c r="I9790"/>
    </row>
    <row r="9791" spans="9:9" x14ac:dyDescent="0.3">
      <c r="I9791"/>
    </row>
    <row r="9792" spans="9:9" x14ac:dyDescent="0.3">
      <c r="I9792"/>
    </row>
    <row r="9793" spans="9:9" x14ac:dyDescent="0.3">
      <c r="I9793"/>
    </row>
    <row r="9794" spans="9:9" x14ac:dyDescent="0.3">
      <c r="I9794"/>
    </row>
    <row r="9795" spans="9:9" x14ac:dyDescent="0.3">
      <c r="I9795"/>
    </row>
    <row r="9796" spans="9:9" x14ac:dyDescent="0.3">
      <c r="I9796"/>
    </row>
    <row r="9797" spans="9:9" x14ac:dyDescent="0.3">
      <c r="I9797"/>
    </row>
    <row r="9798" spans="9:9" x14ac:dyDescent="0.3">
      <c r="I9798"/>
    </row>
    <row r="9799" spans="9:9" x14ac:dyDescent="0.3">
      <c r="I9799"/>
    </row>
    <row r="9800" spans="9:9" x14ac:dyDescent="0.3">
      <c r="I9800"/>
    </row>
    <row r="9801" spans="9:9" x14ac:dyDescent="0.3">
      <c r="I9801"/>
    </row>
    <row r="9802" spans="9:9" x14ac:dyDescent="0.3">
      <c r="I9802"/>
    </row>
    <row r="9803" spans="9:9" x14ac:dyDescent="0.3">
      <c r="I9803"/>
    </row>
    <row r="9804" spans="9:9" x14ac:dyDescent="0.3">
      <c r="I9804"/>
    </row>
    <row r="9805" spans="9:9" x14ac:dyDescent="0.3">
      <c r="I9805"/>
    </row>
    <row r="9806" spans="9:9" x14ac:dyDescent="0.3">
      <c r="I9806"/>
    </row>
    <row r="9807" spans="9:9" x14ac:dyDescent="0.3">
      <c r="I9807"/>
    </row>
    <row r="9808" spans="9:9" x14ac:dyDescent="0.3">
      <c r="I9808"/>
    </row>
    <row r="9809" spans="9:9" x14ac:dyDescent="0.3">
      <c r="I9809"/>
    </row>
    <row r="9810" spans="9:9" x14ac:dyDescent="0.3">
      <c r="I9810"/>
    </row>
    <row r="9811" spans="9:9" x14ac:dyDescent="0.3">
      <c r="I9811"/>
    </row>
    <row r="9812" spans="9:9" x14ac:dyDescent="0.3">
      <c r="I9812"/>
    </row>
    <row r="9813" spans="9:9" x14ac:dyDescent="0.3">
      <c r="I9813"/>
    </row>
    <row r="9814" spans="9:9" x14ac:dyDescent="0.3">
      <c r="I9814"/>
    </row>
    <row r="9815" spans="9:9" x14ac:dyDescent="0.3">
      <c r="I9815"/>
    </row>
    <row r="9816" spans="9:9" x14ac:dyDescent="0.3">
      <c r="I9816"/>
    </row>
    <row r="9817" spans="9:9" x14ac:dyDescent="0.3">
      <c r="I9817"/>
    </row>
    <row r="9818" spans="9:9" x14ac:dyDescent="0.3">
      <c r="I9818"/>
    </row>
    <row r="9819" spans="9:9" x14ac:dyDescent="0.3">
      <c r="I9819"/>
    </row>
    <row r="9820" spans="9:9" x14ac:dyDescent="0.3">
      <c r="I9820"/>
    </row>
    <row r="9821" spans="9:9" x14ac:dyDescent="0.3">
      <c r="I9821"/>
    </row>
    <row r="9822" spans="9:9" x14ac:dyDescent="0.3">
      <c r="I9822"/>
    </row>
    <row r="9823" spans="9:9" x14ac:dyDescent="0.3">
      <c r="I9823"/>
    </row>
    <row r="9824" spans="9:9" x14ac:dyDescent="0.3">
      <c r="I9824"/>
    </row>
    <row r="9825" spans="9:9" x14ac:dyDescent="0.3">
      <c r="I9825"/>
    </row>
    <row r="9826" spans="9:9" x14ac:dyDescent="0.3">
      <c r="I9826"/>
    </row>
    <row r="9827" spans="9:9" x14ac:dyDescent="0.3">
      <c r="I9827"/>
    </row>
    <row r="9828" spans="9:9" x14ac:dyDescent="0.3">
      <c r="I9828"/>
    </row>
    <row r="9829" spans="9:9" x14ac:dyDescent="0.3">
      <c r="I9829"/>
    </row>
    <row r="9830" spans="9:9" x14ac:dyDescent="0.3">
      <c r="I9830"/>
    </row>
    <row r="9831" spans="9:9" x14ac:dyDescent="0.3">
      <c r="I9831"/>
    </row>
    <row r="9832" spans="9:9" x14ac:dyDescent="0.3">
      <c r="I9832"/>
    </row>
    <row r="9833" spans="9:9" x14ac:dyDescent="0.3">
      <c r="I9833"/>
    </row>
    <row r="9834" spans="9:9" x14ac:dyDescent="0.3">
      <c r="I9834"/>
    </row>
    <row r="9835" spans="9:9" x14ac:dyDescent="0.3">
      <c r="I9835"/>
    </row>
    <row r="9836" spans="9:9" x14ac:dyDescent="0.3">
      <c r="I9836"/>
    </row>
    <row r="9837" spans="9:9" x14ac:dyDescent="0.3">
      <c r="I9837"/>
    </row>
    <row r="9838" spans="9:9" x14ac:dyDescent="0.3">
      <c r="I9838"/>
    </row>
    <row r="9839" spans="9:9" x14ac:dyDescent="0.3">
      <c r="I9839"/>
    </row>
    <row r="9840" spans="9:9" x14ac:dyDescent="0.3">
      <c r="I9840"/>
    </row>
    <row r="9841" spans="9:9" x14ac:dyDescent="0.3">
      <c r="I9841"/>
    </row>
    <row r="9842" spans="9:9" x14ac:dyDescent="0.3">
      <c r="I9842"/>
    </row>
    <row r="9843" spans="9:9" x14ac:dyDescent="0.3">
      <c r="I9843"/>
    </row>
    <row r="9844" spans="9:9" x14ac:dyDescent="0.3">
      <c r="I9844"/>
    </row>
    <row r="9845" spans="9:9" x14ac:dyDescent="0.3">
      <c r="I9845"/>
    </row>
    <row r="9846" spans="9:9" x14ac:dyDescent="0.3">
      <c r="I9846"/>
    </row>
    <row r="9847" spans="9:9" x14ac:dyDescent="0.3">
      <c r="I9847"/>
    </row>
    <row r="9848" spans="9:9" x14ac:dyDescent="0.3">
      <c r="I9848"/>
    </row>
    <row r="9849" spans="9:9" x14ac:dyDescent="0.3">
      <c r="I9849"/>
    </row>
    <row r="9850" spans="9:9" x14ac:dyDescent="0.3">
      <c r="I9850"/>
    </row>
    <row r="9851" spans="9:9" x14ac:dyDescent="0.3">
      <c r="I9851"/>
    </row>
    <row r="9852" spans="9:9" x14ac:dyDescent="0.3">
      <c r="I9852"/>
    </row>
    <row r="9853" spans="9:9" x14ac:dyDescent="0.3">
      <c r="I9853"/>
    </row>
    <row r="9854" spans="9:9" x14ac:dyDescent="0.3">
      <c r="I9854"/>
    </row>
    <row r="9855" spans="9:9" x14ac:dyDescent="0.3">
      <c r="I9855"/>
    </row>
    <row r="9856" spans="9:9" x14ac:dyDescent="0.3">
      <c r="I9856"/>
    </row>
    <row r="9857" spans="9:9" x14ac:dyDescent="0.3">
      <c r="I9857"/>
    </row>
    <row r="9858" spans="9:9" x14ac:dyDescent="0.3">
      <c r="I9858"/>
    </row>
    <row r="9859" spans="9:9" x14ac:dyDescent="0.3">
      <c r="I9859"/>
    </row>
    <row r="9860" spans="9:9" x14ac:dyDescent="0.3">
      <c r="I9860"/>
    </row>
    <row r="9861" spans="9:9" x14ac:dyDescent="0.3">
      <c r="I9861"/>
    </row>
    <row r="9862" spans="9:9" x14ac:dyDescent="0.3">
      <c r="I9862"/>
    </row>
    <row r="9863" spans="9:9" x14ac:dyDescent="0.3">
      <c r="I9863"/>
    </row>
    <row r="9864" spans="9:9" x14ac:dyDescent="0.3">
      <c r="I9864"/>
    </row>
    <row r="9865" spans="9:9" x14ac:dyDescent="0.3">
      <c r="I9865"/>
    </row>
    <row r="9866" spans="9:9" x14ac:dyDescent="0.3">
      <c r="I9866"/>
    </row>
    <row r="9867" spans="9:9" x14ac:dyDescent="0.3">
      <c r="I9867"/>
    </row>
    <row r="9868" spans="9:9" x14ac:dyDescent="0.3">
      <c r="I9868"/>
    </row>
    <row r="9869" spans="9:9" x14ac:dyDescent="0.3">
      <c r="I9869"/>
    </row>
    <row r="9870" spans="9:9" x14ac:dyDescent="0.3">
      <c r="I9870"/>
    </row>
    <row r="9871" spans="9:9" x14ac:dyDescent="0.3">
      <c r="I9871"/>
    </row>
    <row r="9872" spans="9:9" x14ac:dyDescent="0.3">
      <c r="I9872"/>
    </row>
    <row r="9873" spans="9:9" x14ac:dyDescent="0.3">
      <c r="I9873"/>
    </row>
    <row r="9874" spans="9:9" x14ac:dyDescent="0.3">
      <c r="I9874"/>
    </row>
    <row r="9875" spans="9:9" x14ac:dyDescent="0.3">
      <c r="I9875"/>
    </row>
    <row r="9876" spans="9:9" x14ac:dyDescent="0.3">
      <c r="I9876"/>
    </row>
    <row r="9877" spans="9:9" x14ac:dyDescent="0.3">
      <c r="I9877"/>
    </row>
    <row r="9878" spans="9:9" x14ac:dyDescent="0.3">
      <c r="I9878"/>
    </row>
    <row r="9879" spans="9:9" x14ac:dyDescent="0.3">
      <c r="I9879"/>
    </row>
    <row r="9880" spans="9:9" x14ac:dyDescent="0.3">
      <c r="I9880"/>
    </row>
    <row r="9881" spans="9:9" x14ac:dyDescent="0.3">
      <c r="I9881"/>
    </row>
    <row r="9882" spans="9:9" x14ac:dyDescent="0.3">
      <c r="I9882"/>
    </row>
    <row r="9883" spans="9:9" x14ac:dyDescent="0.3">
      <c r="I9883"/>
    </row>
    <row r="9884" spans="9:9" x14ac:dyDescent="0.3">
      <c r="I9884"/>
    </row>
    <row r="9885" spans="9:9" x14ac:dyDescent="0.3">
      <c r="I9885"/>
    </row>
    <row r="9886" spans="9:9" x14ac:dyDescent="0.3">
      <c r="I9886"/>
    </row>
    <row r="9887" spans="9:9" x14ac:dyDescent="0.3">
      <c r="I9887"/>
    </row>
    <row r="9888" spans="9:9" x14ac:dyDescent="0.3">
      <c r="I9888"/>
    </row>
    <row r="9889" spans="9:9" x14ac:dyDescent="0.3">
      <c r="I9889"/>
    </row>
    <row r="9890" spans="9:9" x14ac:dyDescent="0.3">
      <c r="I9890"/>
    </row>
    <row r="9891" spans="9:9" x14ac:dyDescent="0.3">
      <c r="I9891"/>
    </row>
    <row r="9892" spans="9:9" x14ac:dyDescent="0.3">
      <c r="I9892"/>
    </row>
    <row r="9893" spans="9:9" x14ac:dyDescent="0.3">
      <c r="I9893"/>
    </row>
    <row r="9894" spans="9:9" x14ac:dyDescent="0.3">
      <c r="I9894"/>
    </row>
    <row r="9895" spans="9:9" x14ac:dyDescent="0.3">
      <c r="I9895"/>
    </row>
    <row r="9896" spans="9:9" x14ac:dyDescent="0.3">
      <c r="I9896"/>
    </row>
    <row r="9897" spans="9:9" x14ac:dyDescent="0.3">
      <c r="I9897"/>
    </row>
    <row r="9898" spans="9:9" x14ac:dyDescent="0.3">
      <c r="I9898"/>
    </row>
    <row r="9899" spans="9:9" x14ac:dyDescent="0.3">
      <c r="I9899"/>
    </row>
    <row r="9900" spans="9:9" x14ac:dyDescent="0.3">
      <c r="I9900"/>
    </row>
    <row r="9901" spans="9:9" x14ac:dyDescent="0.3">
      <c r="I9901"/>
    </row>
    <row r="9902" spans="9:9" x14ac:dyDescent="0.3">
      <c r="I9902"/>
    </row>
    <row r="9903" spans="9:9" x14ac:dyDescent="0.3">
      <c r="I9903"/>
    </row>
    <row r="9904" spans="9:9" x14ac:dyDescent="0.3">
      <c r="I9904"/>
    </row>
    <row r="9905" spans="9:9" x14ac:dyDescent="0.3">
      <c r="I9905"/>
    </row>
    <row r="9906" spans="9:9" x14ac:dyDescent="0.3">
      <c r="I9906"/>
    </row>
    <row r="9907" spans="9:9" x14ac:dyDescent="0.3">
      <c r="I9907"/>
    </row>
    <row r="9908" spans="9:9" x14ac:dyDescent="0.3">
      <c r="I9908"/>
    </row>
    <row r="9909" spans="9:9" x14ac:dyDescent="0.3">
      <c r="I9909"/>
    </row>
    <row r="9910" spans="9:9" x14ac:dyDescent="0.3">
      <c r="I9910"/>
    </row>
    <row r="9911" spans="9:9" x14ac:dyDescent="0.3">
      <c r="I9911"/>
    </row>
    <row r="9912" spans="9:9" x14ac:dyDescent="0.3">
      <c r="I9912"/>
    </row>
    <row r="9913" spans="9:9" x14ac:dyDescent="0.3">
      <c r="I9913"/>
    </row>
    <row r="9914" spans="9:9" x14ac:dyDescent="0.3">
      <c r="I9914"/>
    </row>
    <row r="9915" spans="9:9" x14ac:dyDescent="0.3">
      <c r="I9915"/>
    </row>
    <row r="9916" spans="9:9" x14ac:dyDescent="0.3">
      <c r="I9916"/>
    </row>
    <row r="9917" spans="9:9" x14ac:dyDescent="0.3">
      <c r="I9917"/>
    </row>
    <row r="9918" spans="9:9" x14ac:dyDescent="0.3">
      <c r="I9918"/>
    </row>
    <row r="9919" spans="9:9" x14ac:dyDescent="0.3">
      <c r="I9919"/>
    </row>
    <row r="9920" spans="9:9" x14ac:dyDescent="0.3">
      <c r="I9920"/>
    </row>
    <row r="9921" spans="9:9" x14ac:dyDescent="0.3">
      <c r="I9921"/>
    </row>
    <row r="9922" spans="9:9" x14ac:dyDescent="0.3">
      <c r="I9922"/>
    </row>
    <row r="9923" spans="9:9" x14ac:dyDescent="0.3">
      <c r="I9923"/>
    </row>
    <row r="9924" spans="9:9" x14ac:dyDescent="0.3">
      <c r="I9924"/>
    </row>
    <row r="9925" spans="9:9" x14ac:dyDescent="0.3">
      <c r="I9925"/>
    </row>
    <row r="9926" spans="9:9" x14ac:dyDescent="0.3">
      <c r="I9926"/>
    </row>
    <row r="9927" spans="9:9" x14ac:dyDescent="0.3">
      <c r="I9927"/>
    </row>
    <row r="9928" spans="9:9" x14ac:dyDescent="0.3">
      <c r="I9928"/>
    </row>
    <row r="9929" spans="9:9" x14ac:dyDescent="0.3">
      <c r="I9929"/>
    </row>
    <row r="9930" spans="9:9" x14ac:dyDescent="0.3">
      <c r="I9930"/>
    </row>
    <row r="9931" spans="9:9" x14ac:dyDescent="0.3">
      <c r="I9931"/>
    </row>
    <row r="9932" spans="9:9" x14ac:dyDescent="0.3">
      <c r="I9932"/>
    </row>
    <row r="9933" spans="9:9" x14ac:dyDescent="0.3">
      <c r="I9933"/>
    </row>
    <row r="9934" spans="9:9" x14ac:dyDescent="0.3">
      <c r="I9934"/>
    </row>
    <row r="9935" spans="9:9" x14ac:dyDescent="0.3">
      <c r="I9935"/>
    </row>
    <row r="9936" spans="9:9" x14ac:dyDescent="0.3">
      <c r="I9936"/>
    </row>
    <row r="9937" spans="9:9" x14ac:dyDescent="0.3">
      <c r="I9937"/>
    </row>
    <row r="9938" spans="9:9" x14ac:dyDescent="0.3">
      <c r="I9938"/>
    </row>
    <row r="9939" spans="9:9" x14ac:dyDescent="0.3">
      <c r="I9939"/>
    </row>
    <row r="9940" spans="9:9" x14ac:dyDescent="0.3">
      <c r="I9940"/>
    </row>
    <row r="9941" spans="9:9" x14ac:dyDescent="0.3">
      <c r="I9941"/>
    </row>
    <row r="9942" spans="9:9" x14ac:dyDescent="0.3">
      <c r="I9942"/>
    </row>
    <row r="9943" spans="9:9" x14ac:dyDescent="0.3">
      <c r="I9943"/>
    </row>
    <row r="9944" spans="9:9" x14ac:dyDescent="0.3">
      <c r="I9944"/>
    </row>
    <row r="9945" spans="9:9" x14ac:dyDescent="0.3">
      <c r="I9945"/>
    </row>
    <row r="9946" spans="9:9" x14ac:dyDescent="0.3">
      <c r="I9946"/>
    </row>
    <row r="9947" spans="9:9" x14ac:dyDescent="0.3">
      <c r="I9947"/>
    </row>
    <row r="9948" spans="9:9" x14ac:dyDescent="0.3">
      <c r="I9948"/>
    </row>
    <row r="9949" spans="9:9" x14ac:dyDescent="0.3">
      <c r="I9949"/>
    </row>
    <row r="9950" spans="9:9" x14ac:dyDescent="0.3">
      <c r="I9950"/>
    </row>
    <row r="9951" spans="9:9" x14ac:dyDescent="0.3">
      <c r="I9951"/>
    </row>
    <row r="9952" spans="9:9" x14ac:dyDescent="0.3">
      <c r="I9952"/>
    </row>
    <row r="9953" spans="9:9" x14ac:dyDescent="0.3">
      <c r="I9953"/>
    </row>
    <row r="9954" spans="9:9" x14ac:dyDescent="0.3">
      <c r="I9954"/>
    </row>
    <row r="9955" spans="9:9" x14ac:dyDescent="0.3">
      <c r="I9955"/>
    </row>
    <row r="9956" spans="9:9" x14ac:dyDescent="0.3">
      <c r="I9956"/>
    </row>
    <row r="9957" spans="9:9" x14ac:dyDescent="0.3">
      <c r="I9957"/>
    </row>
    <row r="9958" spans="9:9" x14ac:dyDescent="0.3">
      <c r="I9958"/>
    </row>
    <row r="9959" spans="9:9" x14ac:dyDescent="0.3">
      <c r="I9959"/>
    </row>
    <row r="9960" spans="9:9" x14ac:dyDescent="0.3">
      <c r="I9960"/>
    </row>
    <row r="9961" spans="9:9" x14ac:dyDescent="0.3">
      <c r="I9961"/>
    </row>
    <row r="9962" spans="9:9" x14ac:dyDescent="0.3">
      <c r="I9962"/>
    </row>
    <row r="9963" spans="9:9" x14ac:dyDescent="0.3">
      <c r="I9963"/>
    </row>
    <row r="9964" spans="9:9" x14ac:dyDescent="0.3">
      <c r="I9964"/>
    </row>
    <row r="9965" spans="9:9" x14ac:dyDescent="0.3">
      <c r="I9965"/>
    </row>
    <row r="9966" spans="9:9" x14ac:dyDescent="0.3">
      <c r="I9966"/>
    </row>
    <row r="9967" spans="9:9" x14ac:dyDescent="0.3">
      <c r="I9967"/>
    </row>
    <row r="9968" spans="9:9" x14ac:dyDescent="0.3">
      <c r="I9968"/>
    </row>
    <row r="9969" spans="9:9" x14ac:dyDescent="0.3">
      <c r="I9969"/>
    </row>
    <row r="9970" spans="9:9" x14ac:dyDescent="0.3">
      <c r="I9970"/>
    </row>
    <row r="9971" spans="9:9" x14ac:dyDescent="0.3">
      <c r="I9971"/>
    </row>
    <row r="9972" spans="9:9" x14ac:dyDescent="0.3">
      <c r="I9972"/>
    </row>
    <row r="9973" spans="9:9" x14ac:dyDescent="0.3">
      <c r="I9973"/>
    </row>
    <row r="9974" spans="9:9" x14ac:dyDescent="0.3">
      <c r="I9974"/>
    </row>
    <row r="9975" spans="9:9" x14ac:dyDescent="0.3">
      <c r="I9975"/>
    </row>
    <row r="9976" spans="9:9" x14ac:dyDescent="0.3">
      <c r="I9976"/>
    </row>
    <row r="9977" spans="9:9" x14ac:dyDescent="0.3">
      <c r="I9977"/>
    </row>
    <row r="9978" spans="9:9" x14ac:dyDescent="0.3">
      <c r="I9978"/>
    </row>
    <row r="9979" spans="9:9" x14ac:dyDescent="0.3">
      <c r="I9979"/>
    </row>
    <row r="9980" spans="9:9" x14ac:dyDescent="0.3">
      <c r="I9980"/>
    </row>
    <row r="9981" spans="9:9" x14ac:dyDescent="0.3">
      <c r="I9981"/>
    </row>
    <row r="9982" spans="9:9" x14ac:dyDescent="0.3">
      <c r="I9982"/>
    </row>
    <row r="9983" spans="9:9" x14ac:dyDescent="0.3">
      <c r="I9983"/>
    </row>
    <row r="9984" spans="9:9" x14ac:dyDescent="0.3">
      <c r="I9984"/>
    </row>
    <row r="9985" spans="9:9" x14ac:dyDescent="0.3">
      <c r="I9985"/>
    </row>
    <row r="9986" spans="9:9" x14ac:dyDescent="0.3">
      <c r="I9986"/>
    </row>
    <row r="9987" spans="9:9" x14ac:dyDescent="0.3">
      <c r="I9987"/>
    </row>
    <row r="9988" spans="9:9" x14ac:dyDescent="0.3">
      <c r="I9988"/>
    </row>
    <row r="9989" spans="9:9" x14ac:dyDescent="0.3">
      <c r="I9989"/>
    </row>
    <row r="9990" spans="9:9" x14ac:dyDescent="0.3">
      <c r="I9990"/>
    </row>
    <row r="9991" spans="9:9" x14ac:dyDescent="0.3">
      <c r="I9991"/>
    </row>
    <row r="9992" spans="9:9" x14ac:dyDescent="0.3">
      <c r="I9992"/>
    </row>
    <row r="9993" spans="9:9" x14ac:dyDescent="0.3">
      <c r="I9993"/>
    </row>
    <row r="9994" spans="9:9" x14ac:dyDescent="0.3">
      <c r="I9994"/>
    </row>
    <row r="9995" spans="9:9" x14ac:dyDescent="0.3">
      <c r="I9995"/>
    </row>
    <row r="9996" spans="9:9" x14ac:dyDescent="0.3">
      <c r="I9996"/>
    </row>
    <row r="9997" spans="9:9" x14ac:dyDescent="0.3">
      <c r="I9997"/>
    </row>
    <row r="9998" spans="9:9" x14ac:dyDescent="0.3">
      <c r="I9998"/>
    </row>
    <row r="9999" spans="9:9" x14ac:dyDescent="0.3">
      <c r="I9999"/>
    </row>
    <row r="10000" spans="9:9" x14ac:dyDescent="0.3">
      <c r="I10000"/>
    </row>
    <row r="10001" spans="9:9" x14ac:dyDescent="0.3">
      <c r="I10001"/>
    </row>
    <row r="10002" spans="9:9" x14ac:dyDescent="0.3">
      <c r="I10002"/>
    </row>
    <row r="10003" spans="9:9" x14ac:dyDescent="0.3">
      <c r="I10003"/>
    </row>
    <row r="10004" spans="9:9" x14ac:dyDescent="0.3">
      <c r="I10004"/>
    </row>
    <row r="10005" spans="9:9" x14ac:dyDescent="0.3">
      <c r="I10005"/>
    </row>
    <row r="10006" spans="9:9" x14ac:dyDescent="0.3">
      <c r="I10006"/>
    </row>
    <row r="10007" spans="9:9" x14ac:dyDescent="0.3">
      <c r="I10007"/>
    </row>
    <row r="10008" spans="9:9" x14ac:dyDescent="0.3">
      <c r="I10008"/>
    </row>
    <row r="10009" spans="9:9" x14ac:dyDescent="0.3">
      <c r="I10009"/>
    </row>
    <row r="10010" spans="9:9" x14ac:dyDescent="0.3">
      <c r="I10010"/>
    </row>
    <row r="10011" spans="9:9" x14ac:dyDescent="0.3">
      <c r="I10011"/>
    </row>
    <row r="10012" spans="9:9" x14ac:dyDescent="0.3">
      <c r="I10012"/>
    </row>
    <row r="10013" spans="9:9" x14ac:dyDescent="0.3">
      <c r="I10013"/>
    </row>
    <row r="10014" spans="9:9" x14ac:dyDescent="0.3">
      <c r="I10014"/>
    </row>
    <row r="10015" spans="9:9" x14ac:dyDescent="0.3">
      <c r="I10015"/>
    </row>
    <row r="10016" spans="9:9" x14ac:dyDescent="0.3">
      <c r="I10016"/>
    </row>
    <row r="10017" spans="9:9" x14ac:dyDescent="0.3">
      <c r="I10017"/>
    </row>
    <row r="10018" spans="9:9" x14ac:dyDescent="0.3">
      <c r="I10018"/>
    </row>
    <row r="10019" spans="9:9" x14ac:dyDescent="0.3">
      <c r="I10019"/>
    </row>
    <row r="10020" spans="9:9" x14ac:dyDescent="0.3">
      <c r="I10020"/>
    </row>
    <row r="10021" spans="9:9" x14ac:dyDescent="0.3">
      <c r="I10021"/>
    </row>
    <row r="10022" spans="9:9" x14ac:dyDescent="0.3">
      <c r="I10022"/>
    </row>
    <row r="10023" spans="9:9" x14ac:dyDescent="0.3">
      <c r="I10023"/>
    </row>
    <row r="10024" spans="9:9" x14ac:dyDescent="0.3">
      <c r="I10024"/>
    </row>
    <row r="10025" spans="9:9" x14ac:dyDescent="0.3">
      <c r="I10025"/>
    </row>
    <row r="10026" spans="9:9" x14ac:dyDescent="0.3">
      <c r="I10026"/>
    </row>
    <row r="10027" spans="9:9" x14ac:dyDescent="0.3">
      <c r="I10027"/>
    </row>
    <row r="10028" spans="9:9" x14ac:dyDescent="0.3">
      <c r="I10028"/>
    </row>
    <row r="10029" spans="9:9" x14ac:dyDescent="0.3">
      <c r="I10029"/>
    </row>
    <row r="10030" spans="9:9" x14ac:dyDescent="0.3">
      <c r="I10030"/>
    </row>
    <row r="10031" spans="9:9" x14ac:dyDescent="0.3">
      <c r="I10031"/>
    </row>
    <row r="10032" spans="9:9" x14ac:dyDescent="0.3">
      <c r="I10032"/>
    </row>
    <row r="10033" spans="9:9" x14ac:dyDescent="0.3">
      <c r="I10033"/>
    </row>
    <row r="10034" spans="9:9" x14ac:dyDescent="0.3">
      <c r="I10034"/>
    </row>
    <row r="10035" spans="9:9" x14ac:dyDescent="0.3">
      <c r="I10035"/>
    </row>
    <row r="10036" spans="9:9" x14ac:dyDescent="0.3">
      <c r="I10036"/>
    </row>
    <row r="10037" spans="9:9" x14ac:dyDescent="0.3">
      <c r="I10037"/>
    </row>
    <row r="10038" spans="9:9" x14ac:dyDescent="0.3">
      <c r="I10038"/>
    </row>
    <row r="10039" spans="9:9" x14ac:dyDescent="0.3">
      <c r="I10039"/>
    </row>
    <row r="10040" spans="9:9" x14ac:dyDescent="0.3">
      <c r="I10040"/>
    </row>
    <row r="10041" spans="9:9" x14ac:dyDescent="0.3">
      <c r="I10041"/>
    </row>
    <row r="10042" spans="9:9" x14ac:dyDescent="0.3">
      <c r="I10042"/>
    </row>
    <row r="10043" spans="9:9" x14ac:dyDescent="0.3">
      <c r="I10043"/>
    </row>
    <row r="10044" spans="9:9" x14ac:dyDescent="0.3">
      <c r="I10044"/>
    </row>
    <row r="10045" spans="9:9" x14ac:dyDescent="0.3">
      <c r="I10045"/>
    </row>
    <row r="10046" spans="9:9" x14ac:dyDescent="0.3">
      <c r="I10046"/>
    </row>
    <row r="10047" spans="9:9" x14ac:dyDescent="0.3">
      <c r="I10047"/>
    </row>
    <row r="10048" spans="9:9" x14ac:dyDescent="0.3">
      <c r="I10048"/>
    </row>
    <row r="10049" spans="9:9" x14ac:dyDescent="0.3">
      <c r="I10049"/>
    </row>
    <row r="10050" spans="9:9" x14ac:dyDescent="0.3">
      <c r="I10050"/>
    </row>
    <row r="10051" spans="9:9" x14ac:dyDescent="0.3">
      <c r="I10051"/>
    </row>
    <row r="10052" spans="9:9" x14ac:dyDescent="0.3">
      <c r="I10052"/>
    </row>
    <row r="10053" spans="9:9" x14ac:dyDescent="0.3">
      <c r="I10053"/>
    </row>
    <row r="10054" spans="9:9" x14ac:dyDescent="0.3">
      <c r="I10054"/>
    </row>
    <row r="10055" spans="9:9" x14ac:dyDescent="0.3">
      <c r="I10055"/>
    </row>
    <row r="10056" spans="9:9" x14ac:dyDescent="0.3">
      <c r="I10056"/>
    </row>
    <row r="10057" spans="9:9" x14ac:dyDescent="0.3">
      <c r="I10057"/>
    </row>
    <row r="10058" spans="9:9" x14ac:dyDescent="0.3">
      <c r="I10058"/>
    </row>
    <row r="10059" spans="9:9" x14ac:dyDescent="0.3">
      <c r="I10059"/>
    </row>
    <row r="10060" spans="9:9" x14ac:dyDescent="0.3">
      <c r="I10060"/>
    </row>
    <row r="10061" spans="9:9" x14ac:dyDescent="0.3">
      <c r="I10061"/>
    </row>
    <row r="10062" spans="9:9" x14ac:dyDescent="0.3">
      <c r="I10062"/>
    </row>
    <row r="10063" spans="9:9" x14ac:dyDescent="0.3">
      <c r="I10063"/>
    </row>
    <row r="10064" spans="9:9" x14ac:dyDescent="0.3">
      <c r="I10064"/>
    </row>
    <row r="10065" spans="9:9" x14ac:dyDescent="0.3">
      <c r="I10065"/>
    </row>
    <row r="10066" spans="9:9" x14ac:dyDescent="0.3">
      <c r="I10066"/>
    </row>
    <row r="10067" spans="9:9" x14ac:dyDescent="0.3">
      <c r="I10067"/>
    </row>
    <row r="10068" spans="9:9" x14ac:dyDescent="0.3">
      <c r="I10068"/>
    </row>
    <row r="10069" spans="9:9" x14ac:dyDescent="0.3">
      <c r="I10069"/>
    </row>
    <row r="10070" spans="9:9" x14ac:dyDescent="0.3">
      <c r="I10070"/>
    </row>
    <row r="10071" spans="9:9" x14ac:dyDescent="0.3">
      <c r="I10071"/>
    </row>
    <row r="10072" spans="9:9" x14ac:dyDescent="0.3">
      <c r="I10072"/>
    </row>
    <row r="10073" spans="9:9" x14ac:dyDescent="0.3">
      <c r="I10073"/>
    </row>
    <row r="10074" spans="9:9" x14ac:dyDescent="0.3">
      <c r="I10074"/>
    </row>
    <row r="10075" spans="9:9" x14ac:dyDescent="0.3">
      <c r="I10075"/>
    </row>
    <row r="10076" spans="9:9" x14ac:dyDescent="0.3">
      <c r="I10076"/>
    </row>
    <row r="10077" spans="9:9" x14ac:dyDescent="0.3">
      <c r="I10077"/>
    </row>
    <row r="10078" spans="9:9" x14ac:dyDescent="0.3">
      <c r="I10078"/>
    </row>
    <row r="10079" spans="9:9" x14ac:dyDescent="0.3">
      <c r="I10079"/>
    </row>
    <row r="10080" spans="9:9" x14ac:dyDescent="0.3">
      <c r="I10080"/>
    </row>
    <row r="10081" spans="9:9" x14ac:dyDescent="0.3">
      <c r="I10081"/>
    </row>
    <row r="10082" spans="9:9" x14ac:dyDescent="0.3">
      <c r="I10082"/>
    </row>
    <row r="10083" spans="9:9" x14ac:dyDescent="0.3">
      <c r="I10083"/>
    </row>
    <row r="10084" spans="9:9" x14ac:dyDescent="0.3">
      <c r="I10084"/>
    </row>
    <row r="10085" spans="9:9" x14ac:dyDescent="0.3">
      <c r="I10085"/>
    </row>
    <row r="10086" spans="9:9" x14ac:dyDescent="0.3">
      <c r="I10086"/>
    </row>
    <row r="10087" spans="9:9" x14ac:dyDescent="0.3">
      <c r="I10087"/>
    </row>
    <row r="10088" spans="9:9" x14ac:dyDescent="0.3">
      <c r="I10088"/>
    </row>
    <row r="10089" spans="9:9" x14ac:dyDescent="0.3">
      <c r="I10089"/>
    </row>
    <row r="10090" spans="9:9" x14ac:dyDescent="0.3">
      <c r="I10090"/>
    </row>
    <row r="10091" spans="9:9" x14ac:dyDescent="0.3">
      <c r="I10091"/>
    </row>
    <row r="10092" spans="9:9" x14ac:dyDescent="0.3">
      <c r="I10092"/>
    </row>
    <row r="10093" spans="9:9" x14ac:dyDescent="0.3">
      <c r="I10093"/>
    </row>
    <row r="10094" spans="9:9" x14ac:dyDescent="0.3">
      <c r="I10094"/>
    </row>
    <row r="10095" spans="9:9" x14ac:dyDescent="0.3">
      <c r="I10095"/>
    </row>
    <row r="10096" spans="9:9" x14ac:dyDescent="0.3">
      <c r="I10096"/>
    </row>
    <row r="10097" spans="9:9" x14ac:dyDescent="0.3">
      <c r="I10097"/>
    </row>
    <row r="10098" spans="9:9" x14ac:dyDescent="0.3">
      <c r="I10098"/>
    </row>
    <row r="10099" spans="9:9" x14ac:dyDescent="0.3">
      <c r="I10099"/>
    </row>
    <row r="10100" spans="9:9" x14ac:dyDescent="0.3">
      <c r="I10100"/>
    </row>
    <row r="10101" spans="9:9" x14ac:dyDescent="0.3">
      <c r="I10101"/>
    </row>
    <row r="10102" spans="9:9" x14ac:dyDescent="0.3">
      <c r="I10102"/>
    </row>
    <row r="10103" spans="9:9" x14ac:dyDescent="0.3">
      <c r="I10103"/>
    </row>
    <row r="10104" spans="9:9" x14ac:dyDescent="0.3">
      <c r="I10104"/>
    </row>
    <row r="10105" spans="9:9" x14ac:dyDescent="0.3">
      <c r="I10105"/>
    </row>
    <row r="10106" spans="9:9" x14ac:dyDescent="0.3">
      <c r="I10106"/>
    </row>
    <row r="10107" spans="9:9" x14ac:dyDescent="0.3">
      <c r="I10107"/>
    </row>
    <row r="10108" spans="9:9" x14ac:dyDescent="0.3">
      <c r="I10108"/>
    </row>
    <row r="10109" spans="9:9" x14ac:dyDescent="0.3">
      <c r="I10109"/>
    </row>
    <row r="10110" spans="9:9" x14ac:dyDescent="0.3">
      <c r="I10110"/>
    </row>
    <row r="10111" spans="9:9" x14ac:dyDescent="0.3">
      <c r="I10111"/>
    </row>
    <row r="10112" spans="9:9" x14ac:dyDescent="0.3">
      <c r="I10112"/>
    </row>
    <row r="10113" spans="9:9" x14ac:dyDescent="0.3">
      <c r="I10113"/>
    </row>
    <row r="10114" spans="9:9" x14ac:dyDescent="0.3">
      <c r="I10114"/>
    </row>
    <row r="10115" spans="9:9" x14ac:dyDescent="0.3">
      <c r="I10115"/>
    </row>
    <row r="10116" spans="9:9" x14ac:dyDescent="0.3">
      <c r="I10116"/>
    </row>
    <row r="10117" spans="9:9" x14ac:dyDescent="0.3">
      <c r="I10117"/>
    </row>
    <row r="10118" spans="9:9" x14ac:dyDescent="0.3">
      <c r="I10118"/>
    </row>
    <row r="10119" spans="9:9" x14ac:dyDescent="0.3">
      <c r="I10119"/>
    </row>
    <row r="10120" spans="9:9" x14ac:dyDescent="0.3">
      <c r="I10120"/>
    </row>
    <row r="10121" spans="9:9" x14ac:dyDescent="0.3">
      <c r="I10121"/>
    </row>
    <row r="10122" spans="9:9" x14ac:dyDescent="0.3">
      <c r="I10122"/>
    </row>
    <row r="10123" spans="9:9" x14ac:dyDescent="0.3">
      <c r="I10123"/>
    </row>
    <row r="10124" spans="9:9" x14ac:dyDescent="0.3">
      <c r="I10124"/>
    </row>
    <row r="10125" spans="9:9" x14ac:dyDescent="0.3">
      <c r="I10125"/>
    </row>
    <row r="10126" spans="9:9" x14ac:dyDescent="0.3">
      <c r="I10126"/>
    </row>
    <row r="10127" spans="9:9" x14ac:dyDescent="0.3">
      <c r="I10127"/>
    </row>
    <row r="10128" spans="9:9" x14ac:dyDescent="0.3">
      <c r="I10128"/>
    </row>
    <row r="10129" spans="9:9" x14ac:dyDescent="0.3">
      <c r="I10129"/>
    </row>
    <row r="10130" spans="9:9" x14ac:dyDescent="0.3">
      <c r="I10130"/>
    </row>
    <row r="10131" spans="9:9" x14ac:dyDescent="0.3">
      <c r="I10131"/>
    </row>
    <row r="10132" spans="9:9" x14ac:dyDescent="0.3">
      <c r="I10132"/>
    </row>
    <row r="10133" spans="9:9" x14ac:dyDescent="0.3">
      <c r="I10133"/>
    </row>
    <row r="10134" spans="9:9" x14ac:dyDescent="0.3">
      <c r="I10134"/>
    </row>
    <row r="10135" spans="9:9" x14ac:dyDescent="0.3">
      <c r="I10135"/>
    </row>
    <row r="10136" spans="9:9" x14ac:dyDescent="0.3">
      <c r="I10136"/>
    </row>
    <row r="10137" spans="9:9" x14ac:dyDescent="0.3">
      <c r="I10137"/>
    </row>
    <row r="10138" spans="9:9" x14ac:dyDescent="0.3">
      <c r="I10138"/>
    </row>
    <row r="10139" spans="9:9" x14ac:dyDescent="0.3">
      <c r="I10139"/>
    </row>
    <row r="10140" spans="9:9" x14ac:dyDescent="0.3">
      <c r="I10140"/>
    </row>
    <row r="10141" spans="9:9" x14ac:dyDescent="0.3">
      <c r="I10141"/>
    </row>
    <row r="10142" spans="9:9" x14ac:dyDescent="0.3">
      <c r="I10142"/>
    </row>
    <row r="10143" spans="9:9" x14ac:dyDescent="0.3">
      <c r="I10143"/>
    </row>
    <row r="10144" spans="9:9" x14ac:dyDescent="0.3">
      <c r="I10144"/>
    </row>
    <row r="10145" spans="9:9" x14ac:dyDescent="0.3">
      <c r="I10145"/>
    </row>
    <row r="10146" spans="9:9" x14ac:dyDescent="0.3">
      <c r="I10146"/>
    </row>
    <row r="10147" spans="9:9" x14ac:dyDescent="0.3">
      <c r="I10147"/>
    </row>
    <row r="10148" spans="9:9" x14ac:dyDescent="0.3">
      <c r="I10148"/>
    </row>
    <row r="10149" spans="9:9" x14ac:dyDescent="0.3">
      <c r="I10149"/>
    </row>
    <row r="10150" spans="9:9" x14ac:dyDescent="0.3">
      <c r="I10150"/>
    </row>
    <row r="10151" spans="9:9" x14ac:dyDescent="0.3">
      <c r="I10151"/>
    </row>
    <row r="10152" spans="9:9" x14ac:dyDescent="0.3">
      <c r="I10152"/>
    </row>
    <row r="10153" spans="9:9" x14ac:dyDescent="0.3">
      <c r="I10153"/>
    </row>
    <row r="10154" spans="9:9" x14ac:dyDescent="0.3">
      <c r="I10154"/>
    </row>
    <row r="10155" spans="9:9" x14ac:dyDescent="0.3">
      <c r="I10155"/>
    </row>
    <row r="10156" spans="9:9" x14ac:dyDescent="0.3">
      <c r="I10156"/>
    </row>
    <row r="10157" spans="9:9" x14ac:dyDescent="0.3">
      <c r="I10157"/>
    </row>
    <row r="10158" spans="9:9" x14ac:dyDescent="0.3">
      <c r="I10158"/>
    </row>
    <row r="10159" spans="9:9" x14ac:dyDescent="0.3">
      <c r="I10159"/>
    </row>
    <row r="10160" spans="9:9" x14ac:dyDescent="0.3">
      <c r="I10160"/>
    </row>
    <row r="10161" spans="9:9" x14ac:dyDescent="0.3">
      <c r="I10161"/>
    </row>
    <row r="10162" spans="9:9" x14ac:dyDescent="0.3">
      <c r="I10162"/>
    </row>
    <row r="10163" spans="9:9" x14ac:dyDescent="0.3">
      <c r="I10163"/>
    </row>
    <row r="10164" spans="9:9" x14ac:dyDescent="0.3">
      <c r="I10164"/>
    </row>
    <row r="10165" spans="9:9" x14ac:dyDescent="0.3">
      <c r="I10165"/>
    </row>
    <row r="10166" spans="9:9" x14ac:dyDescent="0.3">
      <c r="I10166"/>
    </row>
    <row r="10167" spans="9:9" x14ac:dyDescent="0.3">
      <c r="I10167"/>
    </row>
    <row r="10168" spans="9:9" x14ac:dyDescent="0.3">
      <c r="I10168"/>
    </row>
    <row r="10169" spans="9:9" x14ac:dyDescent="0.3">
      <c r="I10169"/>
    </row>
    <row r="10170" spans="9:9" x14ac:dyDescent="0.3">
      <c r="I10170"/>
    </row>
    <row r="10171" spans="9:9" x14ac:dyDescent="0.3">
      <c r="I10171"/>
    </row>
    <row r="10172" spans="9:9" x14ac:dyDescent="0.3">
      <c r="I10172"/>
    </row>
    <row r="10173" spans="9:9" x14ac:dyDescent="0.3">
      <c r="I10173"/>
    </row>
    <row r="10174" spans="9:9" x14ac:dyDescent="0.3">
      <c r="I10174"/>
    </row>
    <row r="10175" spans="9:9" x14ac:dyDescent="0.3">
      <c r="I10175"/>
    </row>
    <row r="10176" spans="9:9" x14ac:dyDescent="0.3">
      <c r="I10176"/>
    </row>
    <row r="10177" spans="9:9" x14ac:dyDescent="0.3">
      <c r="I10177"/>
    </row>
    <row r="10178" spans="9:9" x14ac:dyDescent="0.3">
      <c r="I10178"/>
    </row>
    <row r="10179" spans="9:9" x14ac:dyDescent="0.3">
      <c r="I10179"/>
    </row>
    <row r="10180" spans="9:9" x14ac:dyDescent="0.3">
      <c r="I10180"/>
    </row>
    <row r="10181" spans="9:9" x14ac:dyDescent="0.3">
      <c r="I10181"/>
    </row>
    <row r="10182" spans="9:9" x14ac:dyDescent="0.3">
      <c r="I10182"/>
    </row>
    <row r="10183" spans="9:9" x14ac:dyDescent="0.3">
      <c r="I10183"/>
    </row>
    <row r="10184" spans="9:9" x14ac:dyDescent="0.3">
      <c r="I10184"/>
    </row>
    <row r="10185" spans="9:9" x14ac:dyDescent="0.3">
      <c r="I10185"/>
    </row>
    <row r="10186" spans="9:9" x14ac:dyDescent="0.3">
      <c r="I10186"/>
    </row>
    <row r="10187" spans="9:9" x14ac:dyDescent="0.3">
      <c r="I10187"/>
    </row>
    <row r="10188" spans="9:9" x14ac:dyDescent="0.3">
      <c r="I10188"/>
    </row>
    <row r="10189" spans="9:9" x14ac:dyDescent="0.3">
      <c r="I10189"/>
    </row>
    <row r="10190" spans="9:9" x14ac:dyDescent="0.3">
      <c r="I10190"/>
    </row>
    <row r="10191" spans="9:9" x14ac:dyDescent="0.3">
      <c r="I10191"/>
    </row>
    <row r="10192" spans="9:9" x14ac:dyDescent="0.3">
      <c r="I10192"/>
    </row>
    <row r="10193" spans="9:9" x14ac:dyDescent="0.3">
      <c r="I10193"/>
    </row>
    <row r="10194" spans="9:9" x14ac:dyDescent="0.3">
      <c r="I10194"/>
    </row>
    <row r="10195" spans="9:9" x14ac:dyDescent="0.3">
      <c r="I10195"/>
    </row>
    <row r="10196" spans="9:9" x14ac:dyDescent="0.3">
      <c r="I10196"/>
    </row>
    <row r="10197" spans="9:9" x14ac:dyDescent="0.3">
      <c r="I10197"/>
    </row>
    <row r="10198" spans="9:9" x14ac:dyDescent="0.3">
      <c r="I10198"/>
    </row>
    <row r="10199" spans="9:9" x14ac:dyDescent="0.3">
      <c r="I10199"/>
    </row>
    <row r="10200" spans="9:9" x14ac:dyDescent="0.3">
      <c r="I10200"/>
    </row>
    <row r="10201" spans="9:9" x14ac:dyDescent="0.3">
      <c r="I10201"/>
    </row>
    <row r="10202" spans="9:9" x14ac:dyDescent="0.3">
      <c r="I10202"/>
    </row>
    <row r="10203" spans="9:9" x14ac:dyDescent="0.3">
      <c r="I10203"/>
    </row>
    <row r="10204" spans="9:9" x14ac:dyDescent="0.3">
      <c r="I10204"/>
    </row>
    <row r="10205" spans="9:9" x14ac:dyDescent="0.3">
      <c r="I10205"/>
    </row>
    <row r="10206" spans="9:9" x14ac:dyDescent="0.3">
      <c r="I10206"/>
    </row>
    <row r="10207" spans="9:9" x14ac:dyDescent="0.3">
      <c r="I10207"/>
    </row>
    <row r="10208" spans="9:9" x14ac:dyDescent="0.3">
      <c r="I10208"/>
    </row>
    <row r="10209" spans="9:9" x14ac:dyDescent="0.3">
      <c r="I10209"/>
    </row>
    <row r="10210" spans="9:9" x14ac:dyDescent="0.3">
      <c r="I10210"/>
    </row>
    <row r="10211" spans="9:9" x14ac:dyDescent="0.3">
      <c r="I10211"/>
    </row>
    <row r="10212" spans="9:9" x14ac:dyDescent="0.3">
      <c r="I10212"/>
    </row>
    <row r="10213" spans="9:9" x14ac:dyDescent="0.3">
      <c r="I10213"/>
    </row>
    <row r="10214" spans="9:9" x14ac:dyDescent="0.3">
      <c r="I10214"/>
    </row>
    <row r="10215" spans="9:9" x14ac:dyDescent="0.3">
      <c r="I10215"/>
    </row>
    <row r="10216" spans="9:9" x14ac:dyDescent="0.3">
      <c r="I10216"/>
    </row>
    <row r="10217" spans="9:9" x14ac:dyDescent="0.3">
      <c r="I10217"/>
    </row>
    <row r="10218" spans="9:9" x14ac:dyDescent="0.3">
      <c r="I10218"/>
    </row>
    <row r="10219" spans="9:9" x14ac:dyDescent="0.3">
      <c r="I10219"/>
    </row>
    <row r="10220" spans="9:9" x14ac:dyDescent="0.3">
      <c r="I10220"/>
    </row>
    <row r="10221" spans="9:9" x14ac:dyDescent="0.3">
      <c r="I10221"/>
    </row>
    <row r="10222" spans="9:9" x14ac:dyDescent="0.3">
      <c r="I10222"/>
    </row>
    <row r="10223" spans="9:9" x14ac:dyDescent="0.3">
      <c r="I10223"/>
    </row>
    <row r="10224" spans="9:9" x14ac:dyDescent="0.3">
      <c r="I10224"/>
    </row>
    <row r="10225" spans="9:9" x14ac:dyDescent="0.3">
      <c r="I10225"/>
    </row>
    <row r="10226" spans="9:9" x14ac:dyDescent="0.3">
      <c r="I10226"/>
    </row>
    <row r="10227" spans="9:9" x14ac:dyDescent="0.3">
      <c r="I10227"/>
    </row>
    <row r="10228" spans="9:9" x14ac:dyDescent="0.3">
      <c r="I10228"/>
    </row>
    <row r="10229" spans="9:9" x14ac:dyDescent="0.3">
      <c r="I10229"/>
    </row>
    <row r="10230" spans="9:9" x14ac:dyDescent="0.3">
      <c r="I10230"/>
    </row>
    <row r="10231" spans="9:9" x14ac:dyDescent="0.3">
      <c r="I10231"/>
    </row>
    <row r="10232" spans="9:9" x14ac:dyDescent="0.3">
      <c r="I10232"/>
    </row>
    <row r="10233" spans="9:9" x14ac:dyDescent="0.3">
      <c r="I10233"/>
    </row>
    <row r="10234" spans="9:9" x14ac:dyDescent="0.3">
      <c r="I10234"/>
    </row>
    <row r="10235" spans="9:9" x14ac:dyDescent="0.3">
      <c r="I10235"/>
    </row>
    <row r="10236" spans="9:9" x14ac:dyDescent="0.3">
      <c r="I10236"/>
    </row>
    <row r="10237" spans="9:9" x14ac:dyDescent="0.3">
      <c r="I10237"/>
    </row>
    <row r="10238" spans="9:9" x14ac:dyDescent="0.3">
      <c r="I10238"/>
    </row>
    <row r="10239" spans="9:9" x14ac:dyDescent="0.3">
      <c r="I10239"/>
    </row>
    <row r="10240" spans="9:9" x14ac:dyDescent="0.3">
      <c r="I10240"/>
    </row>
    <row r="10241" spans="9:9" x14ac:dyDescent="0.3">
      <c r="I10241"/>
    </row>
    <row r="10242" spans="9:9" x14ac:dyDescent="0.3">
      <c r="I10242"/>
    </row>
    <row r="10243" spans="9:9" x14ac:dyDescent="0.3">
      <c r="I10243"/>
    </row>
    <row r="10244" spans="9:9" x14ac:dyDescent="0.3">
      <c r="I10244"/>
    </row>
    <row r="10245" spans="9:9" x14ac:dyDescent="0.3">
      <c r="I10245"/>
    </row>
    <row r="10246" spans="9:9" x14ac:dyDescent="0.3">
      <c r="I10246"/>
    </row>
    <row r="10247" spans="9:9" x14ac:dyDescent="0.3">
      <c r="I10247"/>
    </row>
    <row r="10248" spans="9:9" x14ac:dyDescent="0.3">
      <c r="I10248"/>
    </row>
    <row r="10249" spans="9:9" x14ac:dyDescent="0.3">
      <c r="I10249"/>
    </row>
    <row r="10250" spans="9:9" x14ac:dyDescent="0.3">
      <c r="I10250"/>
    </row>
    <row r="10251" spans="9:9" x14ac:dyDescent="0.3">
      <c r="I10251"/>
    </row>
    <row r="10252" spans="9:9" x14ac:dyDescent="0.3">
      <c r="I10252"/>
    </row>
    <row r="10253" spans="9:9" x14ac:dyDescent="0.3">
      <c r="I10253"/>
    </row>
    <row r="10254" spans="9:9" x14ac:dyDescent="0.3">
      <c r="I10254"/>
    </row>
    <row r="10255" spans="9:9" x14ac:dyDescent="0.3">
      <c r="I10255"/>
    </row>
    <row r="10256" spans="9:9" x14ac:dyDescent="0.3">
      <c r="I10256"/>
    </row>
    <row r="10257" spans="9:9" x14ac:dyDescent="0.3">
      <c r="I10257"/>
    </row>
    <row r="10258" spans="9:9" x14ac:dyDescent="0.3">
      <c r="I10258"/>
    </row>
    <row r="10259" spans="9:9" x14ac:dyDescent="0.3">
      <c r="I10259"/>
    </row>
    <row r="10260" spans="9:9" x14ac:dyDescent="0.3">
      <c r="I10260"/>
    </row>
    <row r="10261" spans="9:9" x14ac:dyDescent="0.3">
      <c r="I10261"/>
    </row>
    <row r="10262" spans="9:9" x14ac:dyDescent="0.3">
      <c r="I10262"/>
    </row>
    <row r="10263" spans="9:9" x14ac:dyDescent="0.3">
      <c r="I10263"/>
    </row>
    <row r="10264" spans="9:9" x14ac:dyDescent="0.3">
      <c r="I10264"/>
    </row>
    <row r="10265" spans="9:9" x14ac:dyDescent="0.3">
      <c r="I10265"/>
    </row>
    <row r="10266" spans="9:9" x14ac:dyDescent="0.3">
      <c r="I10266"/>
    </row>
    <row r="10267" spans="9:9" x14ac:dyDescent="0.3">
      <c r="I10267"/>
    </row>
    <row r="10268" spans="9:9" x14ac:dyDescent="0.3">
      <c r="I10268"/>
    </row>
    <row r="10269" spans="9:9" x14ac:dyDescent="0.3">
      <c r="I10269"/>
    </row>
    <row r="10270" spans="9:9" x14ac:dyDescent="0.3">
      <c r="I10270"/>
    </row>
    <row r="10271" spans="9:9" x14ac:dyDescent="0.3">
      <c r="I10271"/>
    </row>
    <row r="10272" spans="9:9" x14ac:dyDescent="0.3">
      <c r="I10272"/>
    </row>
    <row r="10273" spans="9:9" x14ac:dyDescent="0.3">
      <c r="I10273"/>
    </row>
    <row r="10274" spans="9:9" x14ac:dyDescent="0.3">
      <c r="I10274"/>
    </row>
    <row r="10275" spans="9:9" x14ac:dyDescent="0.3">
      <c r="I10275"/>
    </row>
    <row r="10276" spans="9:9" x14ac:dyDescent="0.3">
      <c r="I10276"/>
    </row>
    <row r="10277" spans="9:9" x14ac:dyDescent="0.3">
      <c r="I10277"/>
    </row>
    <row r="10278" spans="9:9" x14ac:dyDescent="0.3">
      <c r="I10278"/>
    </row>
    <row r="10279" spans="9:9" x14ac:dyDescent="0.3">
      <c r="I10279"/>
    </row>
    <row r="10280" spans="9:9" x14ac:dyDescent="0.3">
      <c r="I10280"/>
    </row>
    <row r="10281" spans="9:9" x14ac:dyDescent="0.3">
      <c r="I10281"/>
    </row>
    <row r="10282" spans="9:9" x14ac:dyDescent="0.3">
      <c r="I10282"/>
    </row>
    <row r="10283" spans="9:9" x14ac:dyDescent="0.3">
      <c r="I10283"/>
    </row>
    <row r="10284" spans="9:9" x14ac:dyDescent="0.3">
      <c r="I10284"/>
    </row>
    <row r="10285" spans="9:9" x14ac:dyDescent="0.3">
      <c r="I10285"/>
    </row>
    <row r="10286" spans="9:9" x14ac:dyDescent="0.3">
      <c r="I10286"/>
    </row>
    <row r="10287" spans="9:9" x14ac:dyDescent="0.3">
      <c r="I10287"/>
    </row>
    <row r="10288" spans="9:9" x14ac:dyDescent="0.3">
      <c r="I10288"/>
    </row>
    <row r="10289" spans="9:9" x14ac:dyDescent="0.3">
      <c r="I10289"/>
    </row>
    <row r="10290" spans="9:9" x14ac:dyDescent="0.3">
      <c r="I10290"/>
    </row>
    <row r="10291" spans="9:9" x14ac:dyDescent="0.3">
      <c r="I10291"/>
    </row>
    <row r="10292" spans="9:9" x14ac:dyDescent="0.3">
      <c r="I10292"/>
    </row>
    <row r="10293" spans="9:9" x14ac:dyDescent="0.3">
      <c r="I10293"/>
    </row>
    <row r="10294" spans="9:9" x14ac:dyDescent="0.3">
      <c r="I10294"/>
    </row>
    <row r="10295" spans="9:9" x14ac:dyDescent="0.3">
      <c r="I10295"/>
    </row>
    <row r="10296" spans="9:9" x14ac:dyDescent="0.3">
      <c r="I10296"/>
    </row>
    <row r="10297" spans="9:9" x14ac:dyDescent="0.3">
      <c r="I10297"/>
    </row>
    <row r="10298" spans="9:9" x14ac:dyDescent="0.3">
      <c r="I10298"/>
    </row>
    <row r="10299" spans="9:9" x14ac:dyDescent="0.3">
      <c r="I10299"/>
    </row>
    <row r="10300" spans="9:9" x14ac:dyDescent="0.3">
      <c r="I10300"/>
    </row>
    <row r="10301" spans="9:9" x14ac:dyDescent="0.3">
      <c r="I10301"/>
    </row>
    <row r="10302" spans="9:9" x14ac:dyDescent="0.3">
      <c r="I10302"/>
    </row>
    <row r="10303" spans="9:9" x14ac:dyDescent="0.3">
      <c r="I10303"/>
    </row>
    <row r="10304" spans="9:9" x14ac:dyDescent="0.3">
      <c r="I10304"/>
    </row>
    <row r="10305" spans="9:9" x14ac:dyDescent="0.3">
      <c r="I10305"/>
    </row>
    <row r="10306" spans="9:9" x14ac:dyDescent="0.3">
      <c r="I10306"/>
    </row>
    <row r="10307" spans="9:9" x14ac:dyDescent="0.3">
      <c r="I10307"/>
    </row>
    <row r="10308" spans="9:9" x14ac:dyDescent="0.3">
      <c r="I10308"/>
    </row>
    <row r="10309" spans="9:9" x14ac:dyDescent="0.3">
      <c r="I10309"/>
    </row>
    <row r="10310" spans="9:9" x14ac:dyDescent="0.3">
      <c r="I10310"/>
    </row>
    <row r="10311" spans="9:9" x14ac:dyDescent="0.3">
      <c r="I10311"/>
    </row>
    <row r="10312" spans="9:9" x14ac:dyDescent="0.3">
      <c r="I10312"/>
    </row>
    <row r="10313" spans="9:9" x14ac:dyDescent="0.3">
      <c r="I10313"/>
    </row>
    <row r="10314" spans="9:9" x14ac:dyDescent="0.3">
      <c r="I10314"/>
    </row>
    <row r="10315" spans="9:9" x14ac:dyDescent="0.3">
      <c r="I10315"/>
    </row>
    <row r="10316" spans="9:9" x14ac:dyDescent="0.3">
      <c r="I10316"/>
    </row>
    <row r="10317" spans="9:9" x14ac:dyDescent="0.3">
      <c r="I10317"/>
    </row>
    <row r="10318" spans="9:9" x14ac:dyDescent="0.3">
      <c r="I10318"/>
    </row>
    <row r="10319" spans="9:9" x14ac:dyDescent="0.3">
      <c r="I10319"/>
    </row>
    <row r="10320" spans="9:9" x14ac:dyDescent="0.3">
      <c r="I10320"/>
    </row>
    <row r="10321" spans="9:9" x14ac:dyDescent="0.3">
      <c r="I10321"/>
    </row>
    <row r="10322" spans="9:9" x14ac:dyDescent="0.3">
      <c r="I10322"/>
    </row>
    <row r="10323" spans="9:9" x14ac:dyDescent="0.3">
      <c r="I10323"/>
    </row>
    <row r="10324" spans="9:9" x14ac:dyDescent="0.3">
      <c r="I10324"/>
    </row>
    <row r="10325" spans="9:9" x14ac:dyDescent="0.3">
      <c r="I10325"/>
    </row>
    <row r="10326" spans="9:9" x14ac:dyDescent="0.3">
      <c r="I10326"/>
    </row>
    <row r="10327" spans="9:9" x14ac:dyDescent="0.3">
      <c r="I10327"/>
    </row>
    <row r="10328" spans="9:9" x14ac:dyDescent="0.3">
      <c r="I10328"/>
    </row>
    <row r="10329" spans="9:9" x14ac:dyDescent="0.3">
      <c r="I10329"/>
    </row>
    <row r="10330" spans="9:9" x14ac:dyDescent="0.3">
      <c r="I10330"/>
    </row>
    <row r="10331" spans="9:9" x14ac:dyDescent="0.3">
      <c r="I10331"/>
    </row>
    <row r="10332" spans="9:9" x14ac:dyDescent="0.3">
      <c r="I10332"/>
    </row>
    <row r="10333" spans="9:9" x14ac:dyDescent="0.3">
      <c r="I10333"/>
    </row>
    <row r="10334" spans="9:9" x14ac:dyDescent="0.3">
      <c r="I10334"/>
    </row>
    <row r="10335" spans="9:9" x14ac:dyDescent="0.3">
      <c r="I10335"/>
    </row>
    <row r="10336" spans="9:9" x14ac:dyDescent="0.3">
      <c r="I10336"/>
    </row>
    <row r="10337" spans="9:9" x14ac:dyDescent="0.3">
      <c r="I10337"/>
    </row>
    <row r="10338" spans="9:9" x14ac:dyDescent="0.3">
      <c r="I10338"/>
    </row>
    <row r="10339" spans="9:9" x14ac:dyDescent="0.3">
      <c r="I10339"/>
    </row>
    <row r="10340" spans="9:9" x14ac:dyDescent="0.3">
      <c r="I10340"/>
    </row>
    <row r="10341" spans="9:9" x14ac:dyDescent="0.3">
      <c r="I10341"/>
    </row>
    <row r="10342" spans="9:9" x14ac:dyDescent="0.3">
      <c r="I10342"/>
    </row>
    <row r="10343" spans="9:9" x14ac:dyDescent="0.3">
      <c r="I10343"/>
    </row>
    <row r="10344" spans="9:9" x14ac:dyDescent="0.3">
      <c r="I10344"/>
    </row>
    <row r="10345" spans="9:9" x14ac:dyDescent="0.3">
      <c r="I10345"/>
    </row>
    <row r="10346" spans="9:9" x14ac:dyDescent="0.3">
      <c r="I10346"/>
    </row>
    <row r="10347" spans="9:9" x14ac:dyDescent="0.3">
      <c r="I10347"/>
    </row>
    <row r="10348" spans="9:9" x14ac:dyDescent="0.3">
      <c r="I10348"/>
    </row>
    <row r="10349" spans="9:9" x14ac:dyDescent="0.3">
      <c r="I10349"/>
    </row>
    <row r="10350" spans="9:9" x14ac:dyDescent="0.3">
      <c r="I10350"/>
    </row>
    <row r="10351" spans="9:9" x14ac:dyDescent="0.3">
      <c r="I10351"/>
    </row>
    <row r="10352" spans="9:9" x14ac:dyDescent="0.3">
      <c r="I10352"/>
    </row>
    <row r="10353" spans="9:9" x14ac:dyDescent="0.3">
      <c r="I10353"/>
    </row>
    <row r="10354" spans="9:9" x14ac:dyDescent="0.3">
      <c r="I10354"/>
    </row>
    <row r="10355" spans="9:9" x14ac:dyDescent="0.3">
      <c r="I10355"/>
    </row>
    <row r="10356" spans="9:9" x14ac:dyDescent="0.3">
      <c r="I10356"/>
    </row>
    <row r="10357" spans="9:9" x14ac:dyDescent="0.3">
      <c r="I10357"/>
    </row>
    <row r="10358" spans="9:9" x14ac:dyDescent="0.3">
      <c r="I10358"/>
    </row>
    <row r="10359" spans="9:9" x14ac:dyDescent="0.3">
      <c r="I10359"/>
    </row>
    <row r="10360" spans="9:9" x14ac:dyDescent="0.3">
      <c r="I10360"/>
    </row>
    <row r="10361" spans="9:9" x14ac:dyDescent="0.3">
      <c r="I10361"/>
    </row>
    <row r="10362" spans="9:9" x14ac:dyDescent="0.3">
      <c r="I10362"/>
    </row>
    <row r="10363" spans="9:9" x14ac:dyDescent="0.3">
      <c r="I10363"/>
    </row>
    <row r="10364" spans="9:9" x14ac:dyDescent="0.3">
      <c r="I10364"/>
    </row>
    <row r="10365" spans="9:9" x14ac:dyDescent="0.3">
      <c r="I10365"/>
    </row>
    <row r="10366" spans="9:9" x14ac:dyDescent="0.3">
      <c r="I10366"/>
    </row>
    <row r="10367" spans="9:9" x14ac:dyDescent="0.3">
      <c r="I10367"/>
    </row>
    <row r="10368" spans="9:9" x14ac:dyDescent="0.3">
      <c r="I10368"/>
    </row>
    <row r="10369" spans="9:9" x14ac:dyDescent="0.3">
      <c r="I10369"/>
    </row>
    <row r="10370" spans="9:9" x14ac:dyDescent="0.3">
      <c r="I10370"/>
    </row>
    <row r="10371" spans="9:9" x14ac:dyDescent="0.3">
      <c r="I10371"/>
    </row>
    <row r="10372" spans="9:9" x14ac:dyDescent="0.3">
      <c r="I10372"/>
    </row>
    <row r="10373" spans="9:9" x14ac:dyDescent="0.3">
      <c r="I10373"/>
    </row>
    <row r="10374" spans="9:9" x14ac:dyDescent="0.3">
      <c r="I10374"/>
    </row>
    <row r="10375" spans="9:9" x14ac:dyDescent="0.3">
      <c r="I10375"/>
    </row>
    <row r="10376" spans="9:9" x14ac:dyDescent="0.3">
      <c r="I10376"/>
    </row>
    <row r="10377" spans="9:9" x14ac:dyDescent="0.3">
      <c r="I10377"/>
    </row>
    <row r="10378" spans="9:9" x14ac:dyDescent="0.3">
      <c r="I10378"/>
    </row>
    <row r="10379" spans="9:9" x14ac:dyDescent="0.3">
      <c r="I10379"/>
    </row>
    <row r="10380" spans="9:9" x14ac:dyDescent="0.3">
      <c r="I10380"/>
    </row>
    <row r="10381" spans="9:9" x14ac:dyDescent="0.3">
      <c r="I10381"/>
    </row>
    <row r="10382" spans="9:9" x14ac:dyDescent="0.3">
      <c r="I10382"/>
    </row>
    <row r="10383" spans="9:9" x14ac:dyDescent="0.3">
      <c r="I10383"/>
    </row>
    <row r="10384" spans="9:9" x14ac:dyDescent="0.3">
      <c r="I10384"/>
    </row>
    <row r="10385" spans="9:9" x14ac:dyDescent="0.3">
      <c r="I10385"/>
    </row>
    <row r="10386" spans="9:9" x14ac:dyDescent="0.3">
      <c r="I10386"/>
    </row>
    <row r="10387" spans="9:9" x14ac:dyDescent="0.3">
      <c r="I10387"/>
    </row>
    <row r="10388" spans="9:9" x14ac:dyDescent="0.3">
      <c r="I10388"/>
    </row>
    <row r="10389" spans="9:9" x14ac:dyDescent="0.3">
      <c r="I10389"/>
    </row>
    <row r="10390" spans="9:9" x14ac:dyDescent="0.3">
      <c r="I10390"/>
    </row>
    <row r="10391" spans="9:9" x14ac:dyDescent="0.3">
      <c r="I10391"/>
    </row>
    <row r="10392" spans="9:9" x14ac:dyDescent="0.3">
      <c r="I10392"/>
    </row>
    <row r="10393" spans="9:9" x14ac:dyDescent="0.3">
      <c r="I10393"/>
    </row>
    <row r="10394" spans="9:9" x14ac:dyDescent="0.3">
      <c r="I10394"/>
    </row>
    <row r="10395" spans="9:9" x14ac:dyDescent="0.3">
      <c r="I10395"/>
    </row>
    <row r="10396" spans="9:9" x14ac:dyDescent="0.3">
      <c r="I10396"/>
    </row>
    <row r="10397" spans="9:9" x14ac:dyDescent="0.3">
      <c r="I10397"/>
    </row>
    <row r="10398" spans="9:9" x14ac:dyDescent="0.3">
      <c r="I10398"/>
    </row>
    <row r="10399" spans="9:9" x14ac:dyDescent="0.3">
      <c r="I10399"/>
    </row>
    <row r="10400" spans="9:9" x14ac:dyDescent="0.3">
      <c r="I10400"/>
    </row>
    <row r="10401" spans="9:9" x14ac:dyDescent="0.3">
      <c r="I10401"/>
    </row>
    <row r="10402" spans="9:9" x14ac:dyDescent="0.3">
      <c r="I10402"/>
    </row>
    <row r="10403" spans="9:9" x14ac:dyDescent="0.3">
      <c r="I10403"/>
    </row>
    <row r="10404" spans="9:9" x14ac:dyDescent="0.3">
      <c r="I10404"/>
    </row>
    <row r="10405" spans="9:9" x14ac:dyDescent="0.3">
      <c r="I10405"/>
    </row>
    <row r="10406" spans="9:9" x14ac:dyDescent="0.3">
      <c r="I10406"/>
    </row>
    <row r="10407" spans="9:9" x14ac:dyDescent="0.3">
      <c r="I10407"/>
    </row>
    <row r="10408" spans="9:9" x14ac:dyDescent="0.3">
      <c r="I10408"/>
    </row>
    <row r="10409" spans="9:9" x14ac:dyDescent="0.3">
      <c r="I10409"/>
    </row>
    <row r="10410" spans="9:9" x14ac:dyDescent="0.3">
      <c r="I10410"/>
    </row>
    <row r="10411" spans="9:9" x14ac:dyDescent="0.3">
      <c r="I10411"/>
    </row>
    <row r="10412" spans="9:9" x14ac:dyDescent="0.3">
      <c r="I10412"/>
    </row>
    <row r="10413" spans="9:9" x14ac:dyDescent="0.3">
      <c r="I10413"/>
    </row>
    <row r="10414" spans="9:9" x14ac:dyDescent="0.3">
      <c r="I10414"/>
    </row>
    <row r="10415" spans="9:9" x14ac:dyDescent="0.3">
      <c r="I10415"/>
    </row>
    <row r="10416" spans="9:9" x14ac:dyDescent="0.3">
      <c r="I10416"/>
    </row>
    <row r="10417" spans="9:9" x14ac:dyDescent="0.3">
      <c r="I10417"/>
    </row>
    <row r="10418" spans="9:9" x14ac:dyDescent="0.3">
      <c r="I10418"/>
    </row>
    <row r="10419" spans="9:9" x14ac:dyDescent="0.3">
      <c r="I10419"/>
    </row>
    <row r="10420" spans="9:9" x14ac:dyDescent="0.3">
      <c r="I10420"/>
    </row>
    <row r="10421" spans="9:9" x14ac:dyDescent="0.3">
      <c r="I10421"/>
    </row>
    <row r="10422" spans="9:9" x14ac:dyDescent="0.3">
      <c r="I10422"/>
    </row>
    <row r="10423" spans="9:9" x14ac:dyDescent="0.3">
      <c r="I10423"/>
    </row>
    <row r="10424" spans="9:9" x14ac:dyDescent="0.3">
      <c r="I10424"/>
    </row>
    <row r="10425" spans="9:9" x14ac:dyDescent="0.3">
      <c r="I10425"/>
    </row>
    <row r="10426" spans="9:9" x14ac:dyDescent="0.3">
      <c r="I10426"/>
    </row>
    <row r="10427" spans="9:9" x14ac:dyDescent="0.3">
      <c r="I10427"/>
    </row>
    <row r="10428" spans="9:9" x14ac:dyDescent="0.3">
      <c r="I10428"/>
    </row>
    <row r="10429" spans="9:9" x14ac:dyDescent="0.3">
      <c r="I10429"/>
    </row>
    <row r="10430" spans="9:9" x14ac:dyDescent="0.3">
      <c r="I10430"/>
    </row>
    <row r="10431" spans="9:9" x14ac:dyDescent="0.3">
      <c r="I10431"/>
    </row>
    <row r="10432" spans="9:9" x14ac:dyDescent="0.3">
      <c r="I10432"/>
    </row>
    <row r="10433" spans="9:9" x14ac:dyDescent="0.3">
      <c r="I10433"/>
    </row>
    <row r="10434" spans="9:9" x14ac:dyDescent="0.3">
      <c r="I10434"/>
    </row>
    <row r="10435" spans="9:9" x14ac:dyDescent="0.3">
      <c r="I10435"/>
    </row>
    <row r="10436" spans="9:9" x14ac:dyDescent="0.3">
      <c r="I10436"/>
    </row>
    <row r="10437" spans="9:9" x14ac:dyDescent="0.3">
      <c r="I10437"/>
    </row>
    <row r="10438" spans="9:9" x14ac:dyDescent="0.3">
      <c r="I10438"/>
    </row>
    <row r="10439" spans="9:9" x14ac:dyDescent="0.3">
      <c r="I10439"/>
    </row>
    <row r="10440" spans="9:9" x14ac:dyDescent="0.3">
      <c r="I10440"/>
    </row>
    <row r="10441" spans="9:9" x14ac:dyDescent="0.3">
      <c r="I10441"/>
    </row>
    <row r="10442" spans="9:9" x14ac:dyDescent="0.3">
      <c r="I10442"/>
    </row>
    <row r="10443" spans="9:9" x14ac:dyDescent="0.3">
      <c r="I10443"/>
    </row>
    <row r="10444" spans="9:9" x14ac:dyDescent="0.3">
      <c r="I10444"/>
    </row>
    <row r="10445" spans="9:9" x14ac:dyDescent="0.3">
      <c r="I10445"/>
    </row>
    <row r="10446" spans="9:9" x14ac:dyDescent="0.3">
      <c r="I10446"/>
    </row>
    <row r="10447" spans="9:9" x14ac:dyDescent="0.3">
      <c r="I10447"/>
    </row>
    <row r="10448" spans="9:9" x14ac:dyDescent="0.3">
      <c r="I10448"/>
    </row>
    <row r="10449" spans="9:9" x14ac:dyDescent="0.3">
      <c r="I10449"/>
    </row>
    <row r="10450" spans="9:9" x14ac:dyDescent="0.3">
      <c r="I10450"/>
    </row>
    <row r="10451" spans="9:9" x14ac:dyDescent="0.3">
      <c r="I10451"/>
    </row>
    <row r="10452" spans="9:9" x14ac:dyDescent="0.3">
      <c r="I10452"/>
    </row>
    <row r="10453" spans="9:9" x14ac:dyDescent="0.3">
      <c r="I10453"/>
    </row>
    <row r="10454" spans="9:9" x14ac:dyDescent="0.3">
      <c r="I10454"/>
    </row>
    <row r="10455" spans="9:9" x14ac:dyDescent="0.3">
      <c r="I10455"/>
    </row>
    <row r="10456" spans="9:9" x14ac:dyDescent="0.3">
      <c r="I10456"/>
    </row>
    <row r="10457" spans="9:9" x14ac:dyDescent="0.3">
      <c r="I10457"/>
    </row>
    <row r="10458" spans="9:9" x14ac:dyDescent="0.3">
      <c r="I10458"/>
    </row>
    <row r="10459" spans="9:9" x14ac:dyDescent="0.3">
      <c r="I10459"/>
    </row>
    <row r="10460" spans="9:9" x14ac:dyDescent="0.3">
      <c r="I10460"/>
    </row>
    <row r="10461" spans="9:9" x14ac:dyDescent="0.3">
      <c r="I10461"/>
    </row>
    <row r="10462" spans="9:9" x14ac:dyDescent="0.3">
      <c r="I10462"/>
    </row>
    <row r="10463" spans="9:9" x14ac:dyDescent="0.3">
      <c r="I10463"/>
    </row>
    <row r="10464" spans="9:9" x14ac:dyDescent="0.3">
      <c r="I10464"/>
    </row>
    <row r="10465" spans="9:9" x14ac:dyDescent="0.3">
      <c r="I10465"/>
    </row>
    <row r="10466" spans="9:9" x14ac:dyDescent="0.3">
      <c r="I10466"/>
    </row>
    <row r="10467" spans="9:9" x14ac:dyDescent="0.3">
      <c r="I10467"/>
    </row>
    <row r="10468" spans="9:9" x14ac:dyDescent="0.3">
      <c r="I10468"/>
    </row>
    <row r="10469" spans="9:9" x14ac:dyDescent="0.3">
      <c r="I10469"/>
    </row>
    <row r="10470" spans="9:9" x14ac:dyDescent="0.3">
      <c r="I10470"/>
    </row>
    <row r="10471" spans="9:9" x14ac:dyDescent="0.3">
      <c r="I10471"/>
    </row>
    <row r="10472" spans="9:9" x14ac:dyDescent="0.3">
      <c r="I10472"/>
    </row>
    <row r="10473" spans="9:9" x14ac:dyDescent="0.3">
      <c r="I10473"/>
    </row>
    <row r="10474" spans="9:9" x14ac:dyDescent="0.3">
      <c r="I10474"/>
    </row>
    <row r="10475" spans="9:9" x14ac:dyDescent="0.3">
      <c r="I10475"/>
    </row>
    <row r="10476" spans="9:9" x14ac:dyDescent="0.3">
      <c r="I10476"/>
    </row>
    <row r="10477" spans="9:9" x14ac:dyDescent="0.3">
      <c r="I10477"/>
    </row>
    <row r="10478" spans="9:9" x14ac:dyDescent="0.3">
      <c r="I10478"/>
    </row>
    <row r="10479" spans="9:9" x14ac:dyDescent="0.3">
      <c r="I10479"/>
    </row>
    <row r="10480" spans="9:9" x14ac:dyDescent="0.3">
      <c r="I10480"/>
    </row>
    <row r="10481" spans="9:9" x14ac:dyDescent="0.3">
      <c r="I10481"/>
    </row>
    <row r="10482" spans="9:9" x14ac:dyDescent="0.3">
      <c r="I10482"/>
    </row>
    <row r="10483" spans="9:9" x14ac:dyDescent="0.3">
      <c r="I10483"/>
    </row>
    <row r="10484" spans="9:9" x14ac:dyDescent="0.3">
      <c r="I10484"/>
    </row>
    <row r="10485" spans="9:9" x14ac:dyDescent="0.3">
      <c r="I10485"/>
    </row>
    <row r="10486" spans="9:9" x14ac:dyDescent="0.3">
      <c r="I10486"/>
    </row>
    <row r="10487" spans="9:9" x14ac:dyDescent="0.3">
      <c r="I10487"/>
    </row>
    <row r="10488" spans="9:9" x14ac:dyDescent="0.3">
      <c r="I10488"/>
    </row>
    <row r="10489" spans="9:9" x14ac:dyDescent="0.3">
      <c r="I10489"/>
    </row>
    <row r="10490" spans="9:9" x14ac:dyDescent="0.3">
      <c r="I10490"/>
    </row>
    <row r="10491" spans="9:9" x14ac:dyDescent="0.3">
      <c r="I10491"/>
    </row>
    <row r="10492" spans="9:9" x14ac:dyDescent="0.3">
      <c r="I10492"/>
    </row>
    <row r="10493" spans="9:9" x14ac:dyDescent="0.3">
      <c r="I10493"/>
    </row>
    <row r="10494" spans="9:9" x14ac:dyDescent="0.3">
      <c r="I10494"/>
    </row>
    <row r="10495" spans="9:9" x14ac:dyDescent="0.3">
      <c r="I10495"/>
    </row>
    <row r="10496" spans="9:9" x14ac:dyDescent="0.3">
      <c r="I10496"/>
    </row>
    <row r="10497" spans="9:9" x14ac:dyDescent="0.3">
      <c r="I10497"/>
    </row>
    <row r="10498" spans="9:9" x14ac:dyDescent="0.3">
      <c r="I10498"/>
    </row>
    <row r="10499" spans="9:9" x14ac:dyDescent="0.3">
      <c r="I10499"/>
    </row>
    <row r="10500" spans="9:9" x14ac:dyDescent="0.3">
      <c r="I10500"/>
    </row>
    <row r="10501" spans="9:9" x14ac:dyDescent="0.3">
      <c r="I10501"/>
    </row>
    <row r="10502" spans="9:9" x14ac:dyDescent="0.3">
      <c r="I10502"/>
    </row>
    <row r="10503" spans="9:9" x14ac:dyDescent="0.3">
      <c r="I10503"/>
    </row>
    <row r="10504" spans="9:9" x14ac:dyDescent="0.3">
      <c r="I10504"/>
    </row>
    <row r="10505" spans="9:9" x14ac:dyDescent="0.3">
      <c r="I10505"/>
    </row>
    <row r="10506" spans="9:9" x14ac:dyDescent="0.3">
      <c r="I10506"/>
    </row>
    <row r="10507" spans="9:9" x14ac:dyDescent="0.3">
      <c r="I10507"/>
    </row>
    <row r="10508" spans="9:9" x14ac:dyDescent="0.3">
      <c r="I10508"/>
    </row>
    <row r="10509" spans="9:9" x14ac:dyDescent="0.3">
      <c r="I10509"/>
    </row>
    <row r="10510" spans="9:9" x14ac:dyDescent="0.3">
      <c r="I10510"/>
    </row>
    <row r="10511" spans="9:9" x14ac:dyDescent="0.3">
      <c r="I10511"/>
    </row>
    <row r="10512" spans="9:9" x14ac:dyDescent="0.3">
      <c r="I10512"/>
    </row>
    <row r="10513" spans="9:9" x14ac:dyDescent="0.3">
      <c r="I10513"/>
    </row>
    <row r="10514" spans="9:9" x14ac:dyDescent="0.3">
      <c r="I10514"/>
    </row>
    <row r="10515" spans="9:9" x14ac:dyDescent="0.3">
      <c r="I10515"/>
    </row>
    <row r="10516" spans="9:9" x14ac:dyDescent="0.3">
      <c r="I10516"/>
    </row>
    <row r="10517" spans="9:9" x14ac:dyDescent="0.3">
      <c r="I10517"/>
    </row>
    <row r="10518" spans="9:9" x14ac:dyDescent="0.3">
      <c r="I10518"/>
    </row>
    <row r="10519" spans="9:9" x14ac:dyDescent="0.3">
      <c r="I10519"/>
    </row>
    <row r="10520" spans="9:9" x14ac:dyDescent="0.3">
      <c r="I10520"/>
    </row>
    <row r="10521" spans="9:9" x14ac:dyDescent="0.3">
      <c r="I10521"/>
    </row>
    <row r="10522" spans="9:9" x14ac:dyDescent="0.3">
      <c r="I10522"/>
    </row>
    <row r="10523" spans="9:9" x14ac:dyDescent="0.3">
      <c r="I10523"/>
    </row>
    <row r="10524" spans="9:9" x14ac:dyDescent="0.3">
      <c r="I10524"/>
    </row>
    <row r="10525" spans="9:9" x14ac:dyDescent="0.3">
      <c r="I10525"/>
    </row>
    <row r="10526" spans="9:9" x14ac:dyDescent="0.3">
      <c r="I10526"/>
    </row>
    <row r="10527" spans="9:9" x14ac:dyDescent="0.3">
      <c r="I10527"/>
    </row>
    <row r="10528" spans="9:9" x14ac:dyDescent="0.3">
      <c r="I10528"/>
    </row>
    <row r="10529" spans="9:9" x14ac:dyDescent="0.3">
      <c r="I10529"/>
    </row>
    <row r="10530" spans="9:9" x14ac:dyDescent="0.3">
      <c r="I10530"/>
    </row>
    <row r="10531" spans="9:9" x14ac:dyDescent="0.3">
      <c r="I10531"/>
    </row>
    <row r="10532" spans="9:9" x14ac:dyDescent="0.3">
      <c r="I10532"/>
    </row>
    <row r="10533" spans="9:9" x14ac:dyDescent="0.3">
      <c r="I10533"/>
    </row>
    <row r="10534" spans="9:9" x14ac:dyDescent="0.3">
      <c r="I10534"/>
    </row>
    <row r="10535" spans="9:9" x14ac:dyDescent="0.3">
      <c r="I10535"/>
    </row>
    <row r="10536" spans="9:9" x14ac:dyDescent="0.3">
      <c r="I10536"/>
    </row>
    <row r="10537" spans="9:9" x14ac:dyDescent="0.3">
      <c r="I10537"/>
    </row>
    <row r="10538" spans="9:9" x14ac:dyDescent="0.3">
      <c r="I10538"/>
    </row>
    <row r="10539" spans="9:9" x14ac:dyDescent="0.3">
      <c r="I10539"/>
    </row>
    <row r="10540" spans="9:9" x14ac:dyDescent="0.3">
      <c r="I10540"/>
    </row>
    <row r="10541" spans="9:9" x14ac:dyDescent="0.3">
      <c r="I10541"/>
    </row>
    <row r="10542" spans="9:9" x14ac:dyDescent="0.3">
      <c r="I10542"/>
    </row>
    <row r="10543" spans="9:9" x14ac:dyDescent="0.3">
      <c r="I10543"/>
    </row>
    <row r="10544" spans="9:9" x14ac:dyDescent="0.3">
      <c r="I10544"/>
    </row>
    <row r="10545" spans="9:9" x14ac:dyDescent="0.3">
      <c r="I10545"/>
    </row>
    <row r="10546" spans="9:9" x14ac:dyDescent="0.3">
      <c r="I10546"/>
    </row>
    <row r="10547" spans="9:9" x14ac:dyDescent="0.3">
      <c r="I10547"/>
    </row>
    <row r="10548" spans="9:9" x14ac:dyDescent="0.3">
      <c r="I10548"/>
    </row>
    <row r="10549" spans="9:9" x14ac:dyDescent="0.3">
      <c r="I10549"/>
    </row>
    <row r="10550" spans="9:9" x14ac:dyDescent="0.3">
      <c r="I10550"/>
    </row>
    <row r="10551" spans="9:9" x14ac:dyDescent="0.3">
      <c r="I10551"/>
    </row>
    <row r="10552" spans="9:9" x14ac:dyDescent="0.3">
      <c r="I10552"/>
    </row>
    <row r="10553" spans="9:9" x14ac:dyDescent="0.3">
      <c r="I10553"/>
    </row>
    <row r="10554" spans="9:9" x14ac:dyDescent="0.3">
      <c r="I10554"/>
    </row>
    <row r="10555" spans="9:9" x14ac:dyDescent="0.3">
      <c r="I10555"/>
    </row>
    <row r="10556" spans="9:9" x14ac:dyDescent="0.3">
      <c r="I10556"/>
    </row>
    <row r="10557" spans="9:9" x14ac:dyDescent="0.3">
      <c r="I10557"/>
    </row>
    <row r="10558" spans="9:9" x14ac:dyDescent="0.3">
      <c r="I10558"/>
    </row>
    <row r="10559" spans="9:9" x14ac:dyDescent="0.3">
      <c r="I10559"/>
    </row>
    <row r="10560" spans="9:9" x14ac:dyDescent="0.3">
      <c r="I10560"/>
    </row>
    <row r="10561" spans="9:9" x14ac:dyDescent="0.3">
      <c r="I10561"/>
    </row>
    <row r="10562" spans="9:9" x14ac:dyDescent="0.3">
      <c r="I10562"/>
    </row>
    <row r="10563" spans="9:9" x14ac:dyDescent="0.3">
      <c r="I10563"/>
    </row>
    <row r="10564" spans="9:9" x14ac:dyDescent="0.3">
      <c r="I10564"/>
    </row>
    <row r="10565" spans="9:9" x14ac:dyDescent="0.3">
      <c r="I10565"/>
    </row>
    <row r="10566" spans="9:9" x14ac:dyDescent="0.3">
      <c r="I10566"/>
    </row>
    <row r="10567" spans="9:9" x14ac:dyDescent="0.3">
      <c r="I10567"/>
    </row>
    <row r="10568" spans="9:9" x14ac:dyDescent="0.3">
      <c r="I10568"/>
    </row>
    <row r="10569" spans="9:9" x14ac:dyDescent="0.3">
      <c r="I10569"/>
    </row>
    <row r="10570" spans="9:9" x14ac:dyDescent="0.3">
      <c r="I10570"/>
    </row>
    <row r="10571" spans="9:9" x14ac:dyDescent="0.3">
      <c r="I10571"/>
    </row>
    <row r="10572" spans="9:9" x14ac:dyDescent="0.3">
      <c r="I10572"/>
    </row>
    <row r="10573" spans="9:9" x14ac:dyDescent="0.3">
      <c r="I10573"/>
    </row>
    <row r="10574" spans="9:9" x14ac:dyDescent="0.3">
      <c r="I10574"/>
    </row>
    <row r="10575" spans="9:9" x14ac:dyDescent="0.3">
      <c r="I10575"/>
    </row>
    <row r="10576" spans="9:9" x14ac:dyDescent="0.3">
      <c r="I10576"/>
    </row>
    <row r="10577" spans="9:9" x14ac:dyDescent="0.3">
      <c r="I10577"/>
    </row>
    <row r="10578" spans="9:9" x14ac:dyDescent="0.3">
      <c r="I10578"/>
    </row>
    <row r="10579" spans="9:9" x14ac:dyDescent="0.3">
      <c r="I10579"/>
    </row>
    <row r="10580" spans="9:9" x14ac:dyDescent="0.3">
      <c r="I10580"/>
    </row>
    <row r="10581" spans="9:9" x14ac:dyDescent="0.3">
      <c r="I10581"/>
    </row>
    <row r="10582" spans="9:9" x14ac:dyDescent="0.3">
      <c r="I10582"/>
    </row>
    <row r="10583" spans="9:9" x14ac:dyDescent="0.3">
      <c r="I10583"/>
    </row>
    <row r="10584" spans="9:9" x14ac:dyDescent="0.3">
      <c r="I10584"/>
    </row>
    <row r="10585" spans="9:9" x14ac:dyDescent="0.3">
      <c r="I10585"/>
    </row>
    <row r="10586" spans="9:9" x14ac:dyDescent="0.3">
      <c r="I10586"/>
    </row>
    <row r="10587" spans="9:9" x14ac:dyDescent="0.3">
      <c r="I10587"/>
    </row>
    <row r="10588" spans="9:9" x14ac:dyDescent="0.3">
      <c r="I10588"/>
    </row>
    <row r="10589" spans="9:9" x14ac:dyDescent="0.3">
      <c r="I10589"/>
    </row>
    <row r="10590" spans="9:9" x14ac:dyDescent="0.3">
      <c r="I10590"/>
    </row>
    <row r="10591" spans="9:9" x14ac:dyDescent="0.3">
      <c r="I10591"/>
    </row>
    <row r="10592" spans="9:9" x14ac:dyDescent="0.3">
      <c r="I10592"/>
    </row>
    <row r="10593" spans="9:9" x14ac:dyDescent="0.3">
      <c r="I10593"/>
    </row>
    <row r="10594" spans="9:9" x14ac:dyDescent="0.3">
      <c r="I10594"/>
    </row>
    <row r="10595" spans="9:9" x14ac:dyDescent="0.3">
      <c r="I10595"/>
    </row>
    <row r="10596" spans="9:9" x14ac:dyDescent="0.3">
      <c r="I10596"/>
    </row>
    <row r="10597" spans="9:9" x14ac:dyDescent="0.3">
      <c r="I10597"/>
    </row>
    <row r="10598" spans="9:9" x14ac:dyDescent="0.3">
      <c r="I10598"/>
    </row>
    <row r="10599" spans="9:9" x14ac:dyDescent="0.3">
      <c r="I10599"/>
    </row>
    <row r="10600" spans="9:9" x14ac:dyDescent="0.3">
      <c r="I10600"/>
    </row>
    <row r="10601" spans="9:9" x14ac:dyDescent="0.3">
      <c r="I10601"/>
    </row>
    <row r="10602" spans="9:9" x14ac:dyDescent="0.3">
      <c r="I10602"/>
    </row>
    <row r="10603" spans="9:9" x14ac:dyDescent="0.3">
      <c r="I10603"/>
    </row>
    <row r="10604" spans="9:9" x14ac:dyDescent="0.3">
      <c r="I10604"/>
    </row>
    <row r="10605" spans="9:9" x14ac:dyDescent="0.3">
      <c r="I10605"/>
    </row>
    <row r="10606" spans="9:9" x14ac:dyDescent="0.3">
      <c r="I10606"/>
    </row>
    <row r="10607" spans="9:9" x14ac:dyDescent="0.3">
      <c r="I10607"/>
    </row>
    <row r="10608" spans="9:9" x14ac:dyDescent="0.3">
      <c r="I10608"/>
    </row>
    <row r="10609" spans="9:9" x14ac:dyDescent="0.3">
      <c r="I10609"/>
    </row>
    <row r="10610" spans="9:9" x14ac:dyDescent="0.3">
      <c r="I10610"/>
    </row>
    <row r="10611" spans="9:9" x14ac:dyDescent="0.3">
      <c r="I10611"/>
    </row>
    <row r="10612" spans="9:9" x14ac:dyDescent="0.3">
      <c r="I10612"/>
    </row>
    <row r="10613" spans="9:9" x14ac:dyDescent="0.3">
      <c r="I10613"/>
    </row>
    <row r="10614" spans="9:9" x14ac:dyDescent="0.3">
      <c r="I10614"/>
    </row>
    <row r="10615" spans="9:9" x14ac:dyDescent="0.3">
      <c r="I10615"/>
    </row>
    <row r="10616" spans="9:9" x14ac:dyDescent="0.3">
      <c r="I10616"/>
    </row>
    <row r="10617" spans="9:9" x14ac:dyDescent="0.3">
      <c r="I10617"/>
    </row>
    <row r="10618" spans="9:9" x14ac:dyDescent="0.3">
      <c r="I10618"/>
    </row>
    <row r="10619" spans="9:9" x14ac:dyDescent="0.3">
      <c r="I10619"/>
    </row>
    <row r="10620" spans="9:9" x14ac:dyDescent="0.3">
      <c r="I10620"/>
    </row>
    <row r="10621" spans="9:9" x14ac:dyDescent="0.3">
      <c r="I10621"/>
    </row>
    <row r="10622" spans="9:9" x14ac:dyDescent="0.3">
      <c r="I10622"/>
    </row>
    <row r="10623" spans="9:9" x14ac:dyDescent="0.3">
      <c r="I10623"/>
    </row>
    <row r="10624" spans="9:9" x14ac:dyDescent="0.3">
      <c r="I10624"/>
    </row>
    <row r="10625" spans="9:9" x14ac:dyDescent="0.3">
      <c r="I10625"/>
    </row>
    <row r="10626" spans="9:9" x14ac:dyDescent="0.3">
      <c r="I10626"/>
    </row>
    <row r="10627" spans="9:9" x14ac:dyDescent="0.3">
      <c r="I10627"/>
    </row>
    <row r="10628" spans="9:9" x14ac:dyDescent="0.3">
      <c r="I10628"/>
    </row>
    <row r="10629" spans="9:9" x14ac:dyDescent="0.3">
      <c r="I10629"/>
    </row>
    <row r="10630" spans="9:9" x14ac:dyDescent="0.3">
      <c r="I10630"/>
    </row>
    <row r="10631" spans="9:9" x14ac:dyDescent="0.3">
      <c r="I10631"/>
    </row>
    <row r="10632" spans="9:9" x14ac:dyDescent="0.3">
      <c r="I10632"/>
    </row>
    <row r="10633" spans="9:9" x14ac:dyDescent="0.3">
      <c r="I10633"/>
    </row>
    <row r="10634" spans="9:9" x14ac:dyDescent="0.3">
      <c r="I10634"/>
    </row>
    <row r="10635" spans="9:9" x14ac:dyDescent="0.3">
      <c r="I10635"/>
    </row>
    <row r="10636" spans="9:9" x14ac:dyDescent="0.3">
      <c r="I10636"/>
    </row>
    <row r="10637" spans="9:9" x14ac:dyDescent="0.3">
      <c r="I10637"/>
    </row>
    <row r="10638" spans="9:9" x14ac:dyDescent="0.3">
      <c r="I10638"/>
    </row>
    <row r="10639" spans="9:9" x14ac:dyDescent="0.3">
      <c r="I10639"/>
    </row>
    <row r="10640" spans="9:9" x14ac:dyDescent="0.3">
      <c r="I10640"/>
    </row>
    <row r="10641" spans="9:9" x14ac:dyDescent="0.3">
      <c r="I10641"/>
    </row>
    <row r="10642" spans="9:9" x14ac:dyDescent="0.3">
      <c r="I10642"/>
    </row>
    <row r="10643" spans="9:9" x14ac:dyDescent="0.3">
      <c r="I10643"/>
    </row>
    <row r="10644" spans="9:9" x14ac:dyDescent="0.3">
      <c r="I10644"/>
    </row>
    <row r="10645" spans="9:9" x14ac:dyDescent="0.3">
      <c r="I10645"/>
    </row>
    <row r="10646" spans="9:9" x14ac:dyDescent="0.3">
      <c r="I10646"/>
    </row>
    <row r="10647" spans="9:9" x14ac:dyDescent="0.3">
      <c r="I10647"/>
    </row>
    <row r="10648" spans="9:9" x14ac:dyDescent="0.3">
      <c r="I10648"/>
    </row>
    <row r="10649" spans="9:9" x14ac:dyDescent="0.3">
      <c r="I10649"/>
    </row>
    <row r="10650" spans="9:9" x14ac:dyDescent="0.3">
      <c r="I10650"/>
    </row>
    <row r="10651" spans="9:9" x14ac:dyDescent="0.3">
      <c r="I10651"/>
    </row>
    <row r="10652" spans="9:9" x14ac:dyDescent="0.3">
      <c r="I10652"/>
    </row>
    <row r="10653" spans="9:9" x14ac:dyDescent="0.3">
      <c r="I10653"/>
    </row>
    <row r="10654" spans="9:9" x14ac:dyDescent="0.3">
      <c r="I10654"/>
    </row>
    <row r="10655" spans="9:9" x14ac:dyDescent="0.3">
      <c r="I10655"/>
    </row>
    <row r="10656" spans="9:9" x14ac:dyDescent="0.3">
      <c r="I10656"/>
    </row>
    <row r="10657" spans="9:9" x14ac:dyDescent="0.3">
      <c r="I10657"/>
    </row>
    <row r="10658" spans="9:9" x14ac:dyDescent="0.3">
      <c r="I10658"/>
    </row>
    <row r="10659" spans="9:9" x14ac:dyDescent="0.3">
      <c r="I10659"/>
    </row>
    <row r="10660" spans="9:9" x14ac:dyDescent="0.3">
      <c r="I10660"/>
    </row>
    <row r="10661" spans="9:9" x14ac:dyDescent="0.3">
      <c r="I10661"/>
    </row>
    <row r="10662" spans="9:9" x14ac:dyDescent="0.3">
      <c r="I10662"/>
    </row>
    <row r="10663" spans="9:9" x14ac:dyDescent="0.3">
      <c r="I10663"/>
    </row>
    <row r="10664" spans="9:9" x14ac:dyDescent="0.3">
      <c r="I10664"/>
    </row>
    <row r="10665" spans="9:9" x14ac:dyDescent="0.3">
      <c r="I10665"/>
    </row>
    <row r="10666" spans="9:9" x14ac:dyDescent="0.3">
      <c r="I10666"/>
    </row>
    <row r="10667" spans="9:9" x14ac:dyDescent="0.3">
      <c r="I10667"/>
    </row>
    <row r="10668" spans="9:9" x14ac:dyDescent="0.3">
      <c r="I10668"/>
    </row>
    <row r="10669" spans="9:9" x14ac:dyDescent="0.3">
      <c r="I10669"/>
    </row>
    <row r="10670" spans="9:9" x14ac:dyDescent="0.3">
      <c r="I10670"/>
    </row>
    <row r="10671" spans="9:9" x14ac:dyDescent="0.3">
      <c r="I10671"/>
    </row>
    <row r="10672" spans="9:9" x14ac:dyDescent="0.3">
      <c r="I10672"/>
    </row>
    <row r="10673" spans="9:9" x14ac:dyDescent="0.3">
      <c r="I10673"/>
    </row>
    <row r="10674" spans="9:9" x14ac:dyDescent="0.3">
      <c r="I10674"/>
    </row>
    <row r="10675" spans="9:9" x14ac:dyDescent="0.3">
      <c r="I10675"/>
    </row>
    <row r="10676" spans="9:9" x14ac:dyDescent="0.3">
      <c r="I10676"/>
    </row>
    <row r="10677" spans="9:9" x14ac:dyDescent="0.3">
      <c r="I10677"/>
    </row>
    <row r="10678" spans="9:9" x14ac:dyDescent="0.3">
      <c r="I10678"/>
    </row>
    <row r="10679" spans="9:9" x14ac:dyDescent="0.3">
      <c r="I10679"/>
    </row>
    <row r="10680" spans="9:9" x14ac:dyDescent="0.3">
      <c r="I10680"/>
    </row>
    <row r="10681" spans="9:9" x14ac:dyDescent="0.3">
      <c r="I10681"/>
    </row>
    <row r="10682" spans="9:9" x14ac:dyDescent="0.3">
      <c r="I10682"/>
    </row>
    <row r="10683" spans="9:9" x14ac:dyDescent="0.3">
      <c r="I10683"/>
    </row>
    <row r="10684" spans="9:9" x14ac:dyDescent="0.3">
      <c r="I10684"/>
    </row>
    <row r="10685" spans="9:9" x14ac:dyDescent="0.3">
      <c r="I10685"/>
    </row>
    <row r="10686" spans="9:9" x14ac:dyDescent="0.3">
      <c r="I10686"/>
    </row>
    <row r="10687" spans="9:9" x14ac:dyDescent="0.3">
      <c r="I10687"/>
    </row>
    <row r="10688" spans="9:9" x14ac:dyDescent="0.3">
      <c r="I10688"/>
    </row>
    <row r="10689" spans="9:9" x14ac:dyDescent="0.3">
      <c r="I10689"/>
    </row>
    <row r="10690" spans="9:9" x14ac:dyDescent="0.3">
      <c r="I10690"/>
    </row>
    <row r="10691" spans="9:9" x14ac:dyDescent="0.3">
      <c r="I10691"/>
    </row>
    <row r="10692" spans="9:9" x14ac:dyDescent="0.3">
      <c r="I10692"/>
    </row>
    <row r="10693" spans="9:9" x14ac:dyDescent="0.3">
      <c r="I10693"/>
    </row>
    <row r="10694" spans="9:9" x14ac:dyDescent="0.3">
      <c r="I10694"/>
    </row>
    <row r="10695" spans="9:9" x14ac:dyDescent="0.3">
      <c r="I10695"/>
    </row>
    <row r="10696" spans="9:9" x14ac:dyDescent="0.3">
      <c r="I10696"/>
    </row>
    <row r="10697" spans="9:9" x14ac:dyDescent="0.3">
      <c r="I10697"/>
    </row>
    <row r="10698" spans="9:9" x14ac:dyDescent="0.3">
      <c r="I10698"/>
    </row>
    <row r="10699" spans="9:9" x14ac:dyDescent="0.3">
      <c r="I10699"/>
    </row>
    <row r="10700" spans="9:9" x14ac:dyDescent="0.3">
      <c r="I10700"/>
    </row>
    <row r="10701" spans="9:9" x14ac:dyDescent="0.3">
      <c r="I10701"/>
    </row>
    <row r="10702" spans="9:9" x14ac:dyDescent="0.3">
      <c r="I10702"/>
    </row>
    <row r="10703" spans="9:9" x14ac:dyDescent="0.3">
      <c r="I10703"/>
    </row>
    <row r="10704" spans="9:9" x14ac:dyDescent="0.3">
      <c r="I10704"/>
    </row>
    <row r="10705" spans="9:9" x14ac:dyDescent="0.3">
      <c r="I10705"/>
    </row>
    <row r="10706" spans="9:9" x14ac:dyDescent="0.3">
      <c r="I10706"/>
    </row>
    <row r="10707" spans="9:9" x14ac:dyDescent="0.3">
      <c r="I10707"/>
    </row>
    <row r="10708" spans="9:9" x14ac:dyDescent="0.3">
      <c r="I10708"/>
    </row>
    <row r="10709" spans="9:9" x14ac:dyDescent="0.3">
      <c r="I10709"/>
    </row>
    <row r="10710" spans="9:9" x14ac:dyDescent="0.3">
      <c r="I10710"/>
    </row>
    <row r="10711" spans="9:9" x14ac:dyDescent="0.3">
      <c r="I10711"/>
    </row>
    <row r="10712" spans="9:9" x14ac:dyDescent="0.3">
      <c r="I10712"/>
    </row>
    <row r="10713" spans="9:9" x14ac:dyDescent="0.3">
      <c r="I10713"/>
    </row>
    <row r="10714" spans="9:9" x14ac:dyDescent="0.3">
      <c r="I10714"/>
    </row>
    <row r="10715" spans="9:9" x14ac:dyDescent="0.3">
      <c r="I10715"/>
    </row>
    <row r="10716" spans="9:9" x14ac:dyDescent="0.3">
      <c r="I10716"/>
    </row>
    <row r="10717" spans="9:9" x14ac:dyDescent="0.3">
      <c r="I10717"/>
    </row>
    <row r="10718" spans="9:9" x14ac:dyDescent="0.3">
      <c r="I10718"/>
    </row>
    <row r="10719" spans="9:9" x14ac:dyDescent="0.3">
      <c r="I10719"/>
    </row>
    <row r="10720" spans="9:9" x14ac:dyDescent="0.3">
      <c r="I10720"/>
    </row>
    <row r="10721" spans="9:9" x14ac:dyDescent="0.3">
      <c r="I10721"/>
    </row>
    <row r="10722" spans="9:9" x14ac:dyDescent="0.3">
      <c r="I10722"/>
    </row>
    <row r="10723" spans="9:9" x14ac:dyDescent="0.3">
      <c r="I10723"/>
    </row>
    <row r="10724" spans="9:9" x14ac:dyDescent="0.3">
      <c r="I10724"/>
    </row>
    <row r="10725" spans="9:9" x14ac:dyDescent="0.3">
      <c r="I10725"/>
    </row>
    <row r="10726" spans="9:9" x14ac:dyDescent="0.3">
      <c r="I10726"/>
    </row>
    <row r="10727" spans="9:9" x14ac:dyDescent="0.3">
      <c r="I10727"/>
    </row>
    <row r="10728" spans="9:9" x14ac:dyDescent="0.3">
      <c r="I10728"/>
    </row>
    <row r="10729" spans="9:9" x14ac:dyDescent="0.3">
      <c r="I10729"/>
    </row>
    <row r="10730" spans="9:9" x14ac:dyDescent="0.3">
      <c r="I10730"/>
    </row>
    <row r="10731" spans="9:9" x14ac:dyDescent="0.3">
      <c r="I10731"/>
    </row>
    <row r="10732" spans="9:9" x14ac:dyDescent="0.3">
      <c r="I10732"/>
    </row>
    <row r="10733" spans="9:9" x14ac:dyDescent="0.3">
      <c r="I10733"/>
    </row>
    <row r="10734" spans="9:9" x14ac:dyDescent="0.3">
      <c r="I10734"/>
    </row>
    <row r="10735" spans="9:9" x14ac:dyDescent="0.3">
      <c r="I10735"/>
    </row>
    <row r="10736" spans="9:9" x14ac:dyDescent="0.3">
      <c r="I10736"/>
    </row>
    <row r="10737" spans="9:9" x14ac:dyDescent="0.3">
      <c r="I10737"/>
    </row>
    <row r="10738" spans="9:9" x14ac:dyDescent="0.3">
      <c r="I10738"/>
    </row>
    <row r="10739" spans="9:9" x14ac:dyDescent="0.3">
      <c r="I10739"/>
    </row>
    <row r="10740" spans="9:9" x14ac:dyDescent="0.3">
      <c r="I10740"/>
    </row>
    <row r="10741" spans="9:9" x14ac:dyDescent="0.3">
      <c r="I10741"/>
    </row>
    <row r="10742" spans="9:9" x14ac:dyDescent="0.3">
      <c r="I10742"/>
    </row>
    <row r="10743" spans="9:9" x14ac:dyDescent="0.3">
      <c r="I10743"/>
    </row>
    <row r="10744" spans="9:9" x14ac:dyDescent="0.3">
      <c r="I10744"/>
    </row>
    <row r="10745" spans="9:9" x14ac:dyDescent="0.3">
      <c r="I10745"/>
    </row>
    <row r="10746" spans="9:9" x14ac:dyDescent="0.3">
      <c r="I10746"/>
    </row>
    <row r="10747" spans="9:9" x14ac:dyDescent="0.3">
      <c r="I10747"/>
    </row>
    <row r="10748" spans="9:9" x14ac:dyDescent="0.3">
      <c r="I10748"/>
    </row>
    <row r="10749" spans="9:9" x14ac:dyDescent="0.3">
      <c r="I10749"/>
    </row>
    <row r="10750" spans="9:9" x14ac:dyDescent="0.3">
      <c r="I10750"/>
    </row>
    <row r="10751" spans="9:9" x14ac:dyDescent="0.3">
      <c r="I10751"/>
    </row>
    <row r="10752" spans="9:9" x14ac:dyDescent="0.3">
      <c r="I10752"/>
    </row>
    <row r="10753" spans="9:9" x14ac:dyDescent="0.3">
      <c r="I10753"/>
    </row>
    <row r="10754" spans="9:9" x14ac:dyDescent="0.3">
      <c r="I10754"/>
    </row>
    <row r="10755" spans="9:9" x14ac:dyDescent="0.3">
      <c r="I10755"/>
    </row>
    <row r="10756" spans="9:9" x14ac:dyDescent="0.3">
      <c r="I10756"/>
    </row>
    <row r="10757" spans="9:9" x14ac:dyDescent="0.3">
      <c r="I10757"/>
    </row>
    <row r="10758" spans="9:9" x14ac:dyDescent="0.3">
      <c r="I10758"/>
    </row>
    <row r="10759" spans="9:9" x14ac:dyDescent="0.3">
      <c r="I10759"/>
    </row>
    <row r="10760" spans="9:9" x14ac:dyDescent="0.3">
      <c r="I10760"/>
    </row>
    <row r="10761" spans="9:9" x14ac:dyDescent="0.3">
      <c r="I10761"/>
    </row>
    <row r="10762" spans="9:9" x14ac:dyDescent="0.3">
      <c r="I10762"/>
    </row>
    <row r="10763" spans="9:9" x14ac:dyDescent="0.3">
      <c r="I10763"/>
    </row>
    <row r="10764" spans="9:9" x14ac:dyDescent="0.3">
      <c r="I10764"/>
    </row>
    <row r="10765" spans="9:9" x14ac:dyDescent="0.3">
      <c r="I10765"/>
    </row>
    <row r="10766" spans="9:9" x14ac:dyDescent="0.3">
      <c r="I10766"/>
    </row>
    <row r="10767" spans="9:9" x14ac:dyDescent="0.3">
      <c r="I10767"/>
    </row>
    <row r="10768" spans="9:9" x14ac:dyDescent="0.3">
      <c r="I10768"/>
    </row>
    <row r="10769" spans="9:9" x14ac:dyDescent="0.3">
      <c r="I10769"/>
    </row>
    <row r="10770" spans="9:9" x14ac:dyDescent="0.3">
      <c r="I10770"/>
    </row>
    <row r="10771" spans="9:9" x14ac:dyDescent="0.3">
      <c r="I10771"/>
    </row>
    <row r="10772" spans="9:9" x14ac:dyDescent="0.3">
      <c r="I10772"/>
    </row>
    <row r="10773" spans="9:9" x14ac:dyDescent="0.3">
      <c r="I10773"/>
    </row>
    <row r="10774" spans="9:9" x14ac:dyDescent="0.3">
      <c r="I10774"/>
    </row>
    <row r="10775" spans="9:9" x14ac:dyDescent="0.3">
      <c r="I10775"/>
    </row>
    <row r="10776" spans="9:9" x14ac:dyDescent="0.3">
      <c r="I10776"/>
    </row>
    <row r="10777" spans="9:9" x14ac:dyDescent="0.3">
      <c r="I10777"/>
    </row>
    <row r="10778" spans="9:9" x14ac:dyDescent="0.3">
      <c r="I10778"/>
    </row>
    <row r="10779" spans="9:9" x14ac:dyDescent="0.3">
      <c r="I10779"/>
    </row>
    <row r="10780" spans="9:9" x14ac:dyDescent="0.3">
      <c r="I10780"/>
    </row>
    <row r="10781" spans="9:9" x14ac:dyDescent="0.3">
      <c r="I10781"/>
    </row>
    <row r="10782" spans="9:9" x14ac:dyDescent="0.3">
      <c r="I10782"/>
    </row>
    <row r="10783" spans="9:9" x14ac:dyDescent="0.3">
      <c r="I10783"/>
    </row>
    <row r="10784" spans="9:9" x14ac:dyDescent="0.3">
      <c r="I10784"/>
    </row>
    <row r="10785" spans="9:9" x14ac:dyDescent="0.3">
      <c r="I10785"/>
    </row>
    <row r="10786" spans="9:9" x14ac:dyDescent="0.3">
      <c r="I10786"/>
    </row>
    <row r="10787" spans="9:9" x14ac:dyDescent="0.3">
      <c r="I10787"/>
    </row>
    <row r="10788" spans="9:9" x14ac:dyDescent="0.3">
      <c r="I10788"/>
    </row>
    <row r="10789" spans="9:9" x14ac:dyDescent="0.3">
      <c r="I10789"/>
    </row>
    <row r="10790" spans="9:9" x14ac:dyDescent="0.3">
      <c r="I10790"/>
    </row>
    <row r="10791" spans="9:9" x14ac:dyDescent="0.3">
      <c r="I10791"/>
    </row>
    <row r="10792" spans="9:9" x14ac:dyDescent="0.3">
      <c r="I10792"/>
    </row>
    <row r="10793" spans="9:9" x14ac:dyDescent="0.3">
      <c r="I10793"/>
    </row>
    <row r="10794" spans="9:9" x14ac:dyDescent="0.3">
      <c r="I10794"/>
    </row>
    <row r="10795" spans="9:9" x14ac:dyDescent="0.3">
      <c r="I10795"/>
    </row>
    <row r="10796" spans="9:9" x14ac:dyDescent="0.3">
      <c r="I10796"/>
    </row>
    <row r="10797" spans="9:9" x14ac:dyDescent="0.3">
      <c r="I10797"/>
    </row>
    <row r="10798" spans="9:9" x14ac:dyDescent="0.3">
      <c r="I10798"/>
    </row>
    <row r="10799" spans="9:9" x14ac:dyDescent="0.3">
      <c r="I10799"/>
    </row>
    <row r="10800" spans="9:9" x14ac:dyDescent="0.3">
      <c r="I10800"/>
    </row>
    <row r="10801" spans="9:9" x14ac:dyDescent="0.3">
      <c r="I10801"/>
    </row>
    <row r="10802" spans="9:9" x14ac:dyDescent="0.3">
      <c r="I10802"/>
    </row>
    <row r="10803" spans="9:9" x14ac:dyDescent="0.3">
      <c r="I10803"/>
    </row>
    <row r="10804" spans="9:9" x14ac:dyDescent="0.3">
      <c r="I10804"/>
    </row>
    <row r="10805" spans="9:9" x14ac:dyDescent="0.3">
      <c r="I10805"/>
    </row>
    <row r="10806" spans="9:9" x14ac:dyDescent="0.3">
      <c r="I10806"/>
    </row>
    <row r="10807" spans="9:9" x14ac:dyDescent="0.3">
      <c r="I10807"/>
    </row>
    <row r="10808" spans="9:9" x14ac:dyDescent="0.3">
      <c r="I10808"/>
    </row>
    <row r="10809" spans="9:9" x14ac:dyDescent="0.3">
      <c r="I10809"/>
    </row>
    <row r="10810" spans="9:9" x14ac:dyDescent="0.3">
      <c r="I10810"/>
    </row>
    <row r="10811" spans="9:9" x14ac:dyDescent="0.3">
      <c r="I10811"/>
    </row>
    <row r="10812" spans="9:9" x14ac:dyDescent="0.3">
      <c r="I10812"/>
    </row>
    <row r="10813" spans="9:9" x14ac:dyDescent="0.3">
      <c r="I10813"/>
    </row>
    <row r="10814" spans="9:9" x14ac:dyDescent="0.3">
      <c r="I10814"/>
    </row>
    <row r="10815" spans="9:9" x14ac:dyDescent="0.3">
      <c r="I10815"/>
    </row>
    <row r="10816" spans="9:9" x14ac:dyDescent="0.3">
      <c r="I10816"/>
    </row>
    <row r="10817" spans="9:9" x14ac:dyDescent="0.3">
      <c r="I10817"/>
    </row>
    <row r="10818" spans="9:9" x14ac:dyDescent="0.3">
      <c r="I10818"/>
    </row>
    <row r="10819" spans="9:9" x14ac:dyDescent="0.3">
      <c r="I10819"/>
    </row>
    <row r="10820" spans="9:9" x14ac:dyDescent="0.3">
      <c r="I10820"/>
    </row>
    <row r="10821" spans="9:9" x14ac:dyDescent="0.3">
      <c r="I10821"/>
    </row>
    <row r="10822" spans="9:9" x14ac:dyDescent="0.3">
      <c r="I10822"/>
    </row>
    <row r="10823" spans="9:9" x14ac:dyDescent="0.3">
      <c r="I10823"/>
    </row>
    <row r="10824" spans="9:9" x14ac:dyDescent="0.3">
      <c r="I10824"/>
    </row>
    <row r="10825" spans="9:9" x14ac:dyDescent="0.3">
      <c r="I10825"/>
    </row>
    <row r="10826" spans="9:9" x14ac:dyDescent="0.3">
      <c r="I10826"/>
    </row>
    <row r="10827" spans="9:9" x14ac:dyDescent="0.3">
      <c r="I10827"/>
    </row>
    <row r="10828" spans="9:9" x14ac:dyDescent="0.3">
      <c r="I10828"/>
    </row>
    <row r="10829" spans="9:9" x14ac:dyDescent="0.3">
      <c r="I10829"/>
    </row>
    <row r="10830" spans="9:9" x14ac:dyDescent="0.3">
      <c r="I10830"/>
    </row>
    <row r="10831" spans="9:9" x14ac:dyDescent="0.3">
      <c r="I10831"/>
    </row>
    <row r="10832" spans="9:9" x14ac:dyDescent="0.3">
      <c r="I10832"/>
    </row>
    <row r="10833" spans="9:9" x14ac:dyDescent="0.3">
      <c r="I10833"/>
    </row>
    <row r="10834" spans="9:9" x14ac:dyDescent="0.3">
      <c r="I10834"/>
    </row>
    <row r="10835" spans="9:9" x14ac:dyDescent="0.3">
      <c r="I10835"/>
    </row>
    <row r="10836" spans="9:9" x14ac:dyDescent="0.3">
      <c r="I10836"/>
    </row>
    <row r="10837" spans="9:9" x14ac:dyDescent="0.3">
      <c r="I10837"/>
    </row>
    <row r="10838" spans="9:9" x14ac:dyDescent="0.3">
      <c r="I10838"/>
    </row>
    <row r="10839" spans="9:9" x14ac:dyDescent="0.3">
      <c r="I10839"/>
    </row>
    <row r="10840" spans="9:9" x14ac:dyDescent="0.3">
      <c r="I10840"/>
    </row>
    <row r="10841" spans="9:9" x14ac:dyDescent="0.3">
      <c r="I10841"/>
    </row>
    <row r="10842" spans="9:9" x14ac:dyDescent="0.3">
      <c r="I10842"/>
    </row>
    <row r="10843" spans="9:9" x14ac:dyDescent="0.3">
      <c r="I10843"/>
    </row>
    <row r="10844" spans="9:9" x14ac:dyDescent="0.3">
      <c r="I10844"/>
    </row>
    <row r="10845" spans="9:9" x14ac:dyDescent="0.3">
      <c r="I10845"/>
    </row>
    <row r="10846" spans="9:9" x14ac:dyDescent="0.3">
      <c r="I10846"/>
    </row>
    <row r="10847" spans="9:9" x14ac:dyDescent="0.3">
      <c r="I10847"/>
    </row>
    <row r="10848" spans="9:9" x14ac:dyDescent="0.3">
      <c r="I10848"/>
    </row>
    <row r="10849" spans="9:9" x14ac:dyDescent="0.3">
      <c r="I10849"/>
    </row>
    <row r="10850" spans="9:9" x14ac:dyDescent="0.3">
      <c r="I10850"/>
    </row>
    <row r="10851" spans="9:9" x14ac:dyDescent="0.3">
      <c r="I10851"/>
    </row>
    <row r="10852" spans="9:9" x14ac:dyDescent="0.3">
      <c r="I10852"/>
    </row>
    <row r="10853" spans="9:9" x14ac:dyDescent="0.3">
      <c r="I10853"/>
    </row>
    <row r="10854" spans="9:9" x14ac:dyDescent="0.3">
      <c r="I10854"/>
    </row>
    <row r="10855" spans="9:9" x14ac:dyDescent="0.3">
      <c r="I10855"/>
    </row>
    <row r="10856" spans="9:9" x14ac:dyDescent="0.3">
      <c r="I10856"/>
    </row>
    <row r="10857" spans="9:9" x14ac:dyDescent="0.3">
      <c r="I10857"/>
    </row>
    <row r="10858" spans="9:9" x14ac:dyDescent="0.3">
      <c r="I10858"/>
    </row>
    <row r="10859" spans="9:9" x14ac:dyDescent="0.3">
      <c r="I10859"/>
    </row>
    <row r="10860" spans="9:9" x14ac:dyDescent="0.3">
      <c r="I10860"/>
    </row>
    <row r="10861" spans="9:9" x14ac:dyDescent="0.3">
      <c r="I10861"/>
    </row>
    <row r="10862" spans="9:9" x14ac:dyDescent="0.3">
      <c r="I10862"/>
    </row>
    <row r="10863" spans="9:9" x14ac:dyDescent="0.3">
      <c r="I10863"/>
    </row>
    <row r="10864" spans="9:9" x14ac:dyDescent="0.3">
      <c r="I10864"/>
    </row>
    <row r="10865" spans="9:9" x14ac:dyDescent="0.3">
      <c r="I10865"/>
    </row>
    <row r="10866" spans="9:9" x14ac:dyDescent="0.3">
      <c r="I10866"/>
    </row>
    <row r="10867" spans="9:9" x14ac:dyDescent="0.3">
      <c r="I10867"/>
    </row>
    <row r="10868" spans="9:9" x14ac:dyDescent="0.3">
      <c r="I10868"/>
    </row>
    <row r="10869" spans="9:9" x14ac:dyDescent="0.3">
      <c r="I10869"/>
    </row>
    <row r="10870" spans="9:9" x14ac:dyDescent="0.3">
      <c r="I10870"/>
    </row>
    <row r="10871" spans="9:9" x14ac:dyDescent="0.3">
      <c r="I10871"/>
    </row>
    <row r="10872" spans="9:9" x14ac:dyDescent="0.3">
      <c r="I10872"/>
    </row>
    <row r="10873" spans="9:9" x14ac:dyDescent="0.3">
      <c r="I10873"/>
    </row>
    <row r="10874" spans="9:9" x14ac:dyDescent="0.3">
      <c r="I10874"/>
    </row>
    <row r="10875" spans="9:9" x14ac:dyDescent="0.3">
      <c r="I10875"/>
    </row>
    <row r="10876" spans="9:9" x14ac:dyDescent="0.3">
      <c r="I10876"/>
    </row>
    <row r="10877" spans="9:9" x14ac:dyDescent="0.3">
      <c r="I10877"/>
    </row>
    <row r="10878" spans="9:9" x14ac:dyDescent="0.3">
      <c r="I10878"/>
    </row>
    <row r="10879" spans="9:9" x14ac:dyDescent="0.3">
      <c r="I10879"/>
    </row>
    <row r="10880" spans="9:9" x14ac:dyDescent="0.3">
      <c r="I10880"/>
    </row>
    <row r="10881" spans="9:9" x14ac:dyDescent="0.3">
      <c r="I10881"/>
    </row>
    <row r="10882" spans="9:9" x14ac:dyDescent="0.3">
      <c r="I10882"/>
    </row>
    <row r="10883" spans="9:9" x14ac:dyDescent="0.3">
      <c r="I10883"/>
    </row>
    <row r="10884" spans="9:9" x14ac:dyDescent="0.3">
      <c r="I10884"/>
    </row>
    <row r="10885" spans="9:9" x14ac:dyDescent="0.3">
      <c r="I10885"/>
    </row>
    <row r="10886" spans="9:9" x14ac:dyDescent="0.3">
      <c r="I10886"/>
    </row>
    <row r="10887" spans="9:9" x14ac:dyDescent="0.3">
      <c r="I10887"/>
    </row>
    <row r="10888" spans="9:9" x14ac:dyDescent="0.3">
      <c r="I10888"/>
    </row>
    <row r="10889" spans="9:9" x14ac:dyDescent="0.3">
      <c r="I10889"/>
    </row>
    <row r="10890" spans="9:9" x14ac:dyDescent="0.3">
      <c r="I10890"/>
    </row>
    <row r="10891" spans="9:9" x14ac:dyDescent="0.3">
      <c r="I10891"/>
    </row>
    <row r="10892" spans="9:9" x14ac:dyDescent="0.3">
      <c r="I10892"/>
    </row>
    <row r="10893" spans="9:9" x14ac:dyDescent="0.3">
      <c r="I10893"/>
    </row>
    <row r="10894" spans="9:9" x14ac:dyDescent="0.3">
      <c r="I10894"/>
    </row>
    <row r="10895" spans="9:9" x14ac:dyDescent="0.3">
      <c r="I10895"/>
    </row>
    <row r="10896" spans="9:9" x14ac:dyDescent="0.3">
      <c r="I10896"/>
    </row>
    <row r="10897" spans="9:9" x14ac:dyDescent="0.3">
      <c r="I10897"/>
    </row>
    <row r="10898" spans="9:9" x14ac:dyDescent="0.3">
      <c r="I10898"/>
    </row>
    <row r="10899" spans="9:9" x14ac:dyDescent="0.3">
      <c r="I10899"/>
    </row>
    <row r="10900" spans="9:9" x14ac:dyDescent="0.3">
      <c r="I10900"/>
    </row>
    <row r="10901" spans="9:9" x14ac:dyDescent="0.3">
      <c r="I10901"/>
    </row>
    <row r="10902" spans="9:9" x14ac:dyDescent="0.3">
      <c r="I10902"/>
    </row>
    <row r="10903" spans="9:9" x14ac:dyDescent="0.3">
      <c r="I10903"/>
    </row>
    <row r="10904" spans="9:9" x14ac:dyDescent="0.3">
      <c r="I10904"/>
    </row>
    <row r="10905" spans="9:9" x14ac:dyDescent="0.3">
      <c r="I10905"/>
    </row>
    <row r="10906" spans="9:9" x14ac:dyDescent="0.3">
      <c r="I10906"/>
    </row>
    <row r="10907" spans="9:9" x14ac:dyDescent="0.3">
      <c r="I10907"/>
    </row>
    <row r="10908" spans="9:9" x14ac:dyDescent="0.3">
      <c r="I10908"/>
    </row>
    <row r="10909" spans="9:9" x14ac:dyDescent="0.3">
      <c r="I10909"/>
    </row>
    <row r="10910" spans="9:9" x14ac:dyDescent="0.3">
      <c r="I10910"/>
    </row>
    <row r="10911" spans="9:9" x14ac:dyDescent="0.3">
      <c r="I10911"/>
    </row>
    <row r="10912" spans="9:9" x14ac:dyDescent="0.3">
      <c r="I10912"/>
    </row>
    <row r="10913" spans="9:9" x14ac:dyDescent="0.3">
      <c r="I10913"/>
    </row>
    <row r="10914" spans="9:9" x14ac:dyDescent="0.3">
      <c r="I10914"/>
    </row>
    <row r="10915" spans="9:9" x14ac:dyDescent="0.3">
      <c r="I10915"/>
    </row>
    <row r="10916" spans="9:9" x14ac:dyDescent="0.3">
      <c r="I10916"/>
    </row>
    <row r="10917" spans="9:9" x14ac:dyDescent="0.3">
      <c r="I10917"/>
    </row>
    <row r="10918" spans="9:9" x14ac:dyDescent="0.3">
      <c r="I10918"/>
    </row>
    <row r="10919" spans="9:9" x14ac:dyDescent="0.3">
      <c r="I10919"/>
    </row>
    <row r="10920" spans="9:9" x14ac:dyDescent="0.3">
      <c r="I10920"/>
    </row>
    <row r="10921" spans="9:9" x14ac:dyDescent="0.3">
      <c r="I10921"/>
    </row>
    <row r="10922" spans="9:9" x14ac:dyDescent="0.3">
      <c r="I10922"/>
    </row>
    <row r="10923" spans="9:9" x14ac:dyDescent="0.3">
      <c r="I10923"/>
    </row>
    <row r="10924" spans="9:9" x14ac:dyDescent="0.3">
      <c r="I10924"/>
    </row>
    <row r="10925" spans="9:9" x14ac:dyDescent="0.3">
      <c r="I10925"/>
    </row>
    <row r="10926" spans="9:9" x14ac:dyDescent="0.3">
      <c r="I10926"/>
    </row>
    <row r="10927" spans="9:9" x14ac:dyDescent="0.3">
      <c r="I10927"/>
    </row>
    <row r="10928" spans="9:9" x14ac:dyDescent="0.3">
      <c r="I10928"/>
    </row>
    <row r="10929" spans="9:9" x14ac:dyDescent="0.3">
      <c r="I10929"/>
    </row>
    <row r="10930" spans="9:9" x14ac:dyDescent="0.3">
      <c r="I10930"/>
    </row>
    <row r="10931" spans="9:9" x14ac:dyDescent="0.3">
      <c r="I10931"/>
    </row>
    <row r="10932" spans="9:9" x14ac:dyDescent="0.3">
      <c r="I10932"/>
    </row>
    <row r="10933" spans="9:9" x14ac:dyDescent="0.3">
      <c r="I10933"/>
    </row>
    <row r="10934" spans="9:9" x14ac:dyDescent="0.3">
      <c r="I10934"/>
    </row>
    <row r="10935" spans="9:9" x14ac:dyDescent="0.3">
      <c r="I10935"/>
    </row>
    <row r="10936" spans="9:9" x14ac:dyDescent="0.3">
      <c r="I10936"/>
    </row>
    <row r="10937" spans="9:9" x14ac:dyDescent="0.3">
      <c r="I10937"/>
    </row>
    <row r="10938" spans="9:9" x14ac:dyDescent="0.3">
      <c r="I10938"/>
    </row>
    <row r="10939" spans="9:9" x14ac:dyDescent="0.3">
      <c r="I10939"/>
    </row>
    <row r="10940" spans="9:9" x14ac:dyDescent="0.3">
      <c r="I10940"/>
    </row>
    <row r="10941" spans="9:9" x14ac:dyDescent="0.3">
      <c r="I10941"/>
    </row>
    <row r="10942" spans="9:9" x14ac:dyDescent="0.3">
      <c r="I10942"/>
    </row>
    <row r="10943" spans="9:9" x14ac:dyDescent="0.3">
      <c r="I10943"/>
    </row>
    <row r="10944" spans="9:9" x14ac:dyDescent="0.3">
      <c r="I10944"/>
    </row>
    <row r="10945" spans="9:9" x14ac:dyDescent="0.3">
      <c r="I10945"/>
    </row>
    <row r="10946" spans="9:9" x14ac:dyDescent="0.3">
      <c r="I10946"/>
    </row>
    <row r="10947" spans="9:9" x14ac:dyDescent="0.3">
      <c r="I10947"/>
    </row>
    <row r="10948" spans="9:9" x14ac:dyDescent="0.3">
      <c r="I10948"/>
    </row>
    <row r="10949" spans="9:9" x14ac:dyDescent="0.3">
      <c r="I10949"/>
    </row>
    <row r="10950" spans="9:9" x14ac:dyDescent="0.3">
      <c r="I10950"/>
    </row>
    <row r="10951" spans="9:9" x14ac:dyDescent="0.3">
      <c r="I10951"/>
    </row>
    <row r="10952" spans="9:9" x14ac:dyDescent="0.3">
      <c r="I10952"/>
    </row>
    <row r="10953" spans="9:9" x14ac:dyDescent="0.3">
      <c r="I10953"/>
    </row>
    <row r="10954" spans="9:9" x14ac:dyDescent="0.3">
      <c r="I10954"/>
    </row>
    <row r="10955" spans="9:9" x14ac:dyDescent="0.3">
      <c r="I10955"/>
    </row>
    <row r="10956" spans="9:9" x14ac:dyDescent="0.3">
      <c r="I10956"/>
    </row>
    <row r="10957" spans="9:9" x14ac:dyDescent="0.3">
      <c r="I10957"/>
    </row>
    <row r="10958" spans="9:9" x14ac:dyDescent="0.3">
      <c r="I10958"/>
    </row>
    <row r="10959" spans="9:9" x14ac:dyDescent="0.3">
      <c r="I10959"/>
    </row>
    <row r="10960" spans="9:9" x14ac:dyDescent="0.3">
      <c r="I10960"/>
    </row>
    <row r="10961" spans="9:9" x14ac:dyDescent="0.3">
      <c r="I10961"/>
    </row>
    <row r="10962" spans="9:9" x14ac:dyDescent="0.3">
      <c r="I10962"/>
    </row>
    <row r="10963" spans="9:9" x14ac:dyDescent="0.3">
      <c r="I10963"/>
    </row>
    <row r="10964" spans="9:9" x14ac:dyDescent="0.3">
      <c r="I10964"/>
    </row>
    <row r="10965" spans="9:9" x14ac:dyDescent="0.3">
      <c r="I10965"/>
    </row>
    <row r="10966" spans="9:9" x14ac:dyDescent="0.3">
      <c r="I10966"/>
    </row>
    <row r="10967" spans="9:9" x14ac:dyDescent="0.3">
      <c r="I10967"/>
    </row>
    <row r="10968" spans="9:9" x14ac:dyDescent="0.3">
      <c r="I10968"/>
    </row>
    <row r="10969" spans="9:9" x14ac:dyDescent="0.3">
      <c r="I10969"/>
    </row>
    <row r="10970" spans="9:9" x14ac:dyDescent="0.3">
      <c r="I10970"/>
    </row>
    <row r="10971" spans="9:9" x14ac:dyDescent="0.3">
      <c r="I10971"/>
    </row>
    <row r="10972" spans="9:9" x14ac:dyDescent="0.3">
      <c r="I10972"/>
    </row>
    <row r="10973" spans="9:9" x14ac:dyDescent="0.3">
      <c r="I10973"/>
    </row>
    <row r="10974" spans="9:9" x14ac:dyDescent="0.3">
      <c r="I10974"/>
    </row>
    <row r="10975" spans="9:9" x14ac:dyDescent="0.3">
      <c r="I10975"/>
    </row>
    <row r="10976" spans="9:9" x14ac:dyDescent="0.3">
      <c r="I10976"/>
    </row>
    <row r="10977" spans="9:9" x14ac:dyDescent="0.3">
      <c r="I10977"/>
    </row>
    <row r="10978" spans="9:9" x14ac:dyDescent="0.3">
      <c r="I10978"/>
    </row>
    <row r="10979" spans="9:9" x14ac:dyDescent="0.3">
      <c r="I10979"/>
    </row>
    <row r="10980" spans="9:9" x14ac:dyDescent="0.3">
      <c r="I10980"/>
    </row>
    <row r="10981" spans="9:9" x14ac:dyDescent="0.3">
      <c r="I10981"/>
    </row>
    <row r="10982" spans="9:9" x14ac:dyDescent="0.3">
      <c r="I10982"/>
    </row>
    <row r="10983" spans="9:9" x14ac:dyDescent="0.3">
      <c r="I10983"/>
    </row>
    <row r="10984" spans="9:9" x14ac:dyDescent="0.3">
      <c r="I10984"/>
    </row>
    <row r="10985" spans="9:9" x14ac:dyDescent="0.3">
      <c r="I10985"/>
    </row>
    <row r="10986" spans="9:9" x14ac:dyDescent="0.3">
      <c r="I10986"/>
    </row>
    <row r="10987" spans="9:9" x14ac:dyDescent="0.3">
      <c r="I10987"/>
    </row>
    <row r="10988" spans="9:9" x14ac:dyDescent="0.3">
      <c r="I10988"/>
    </row>
    <row r="10989" spans="9:9" x14ac:dyDescent="0.3">
      <c r="I10989"/>
    </row>
    <row r="10990" spans="9:9" x14ac:dyDescent="0.3">
      <c r="I10990"/>
    </row>
    <row r="10991" spans="9:9" x14ac:dyDescent="0.3">
      <c r="I10991"/>
    </row>
    <row r="10992" spans="9:9" x14ac:dyDescent="0.3">
      <c r="I10992"/>
    </row>
    <row r="10993" spans="9:9" x14ac:dyDescent="0.3">
      <c r="I10993"/>
    </row>
    <row r="10994" spans="9:9" x14ac:dyDescent="0.3">
      <c r="I10994"/>
    </row>
    <row r="10995" spans="9:9" x14ac:dyDescent="0.3">
      <c r="I10995"/>
    </row>
    <row r="10996" spans="9:9" x14ac:dyDescent="0.3">
      <c r="I10996"/>
    </row>
    <row r="10997" spans="9:9" x14ac:dyDescent="0.3">
      <c r="I10997"/>
    </row>
    <row r="10998" spans="9:9" x14ac:dyDescent="0.3">
      <c r="I10998"/>
    </row>
    <row r="10999" spans="9:9" x14ac:dyDescent="0.3">
      <c r="I10999"/>
    </row>
    <row r="11000" spans="9:9" x14ac:dyDescent="0.3">
      <c r="I11000"/>
    </row>
    <row r="11001" spans="9:9" x14ac:dyDescent="0.3">
      <c r="I11001"/>
    </row>
    <row r="11002" spans="9:9" x14ac:dyDescent="0.3">
      <c r="I11002"/>
    </row>
    <row r="11003" spans="9:9" x14ac:dyDescent="0.3">
      <c r="I11003"/>
    </row>
    <row r="11004" spans="9:9" x14ac:dyDescent="0.3">
      <c r="I11004"/>
    </row>
    <row r="11005" spans="9:9" x14ac:dyDescent="0.3">
      <c r="I11005"/>
    </row>
    <row r="11006" spans="9:9" x14ac:dyDescent="0.3">
      <c r="I11006"/>
    </row>
    <row r="11007" spans="9:9" x14ac:dyDescent="0.3">
      <c r="I11007"/>
    </row>
    <row r="11008" spans="9:9" x14ac:dyDescent="0.3">
      <c r="I11008"/>
    </row>
    <row r="11009" spans="9:9" x14ac:dyDescent="0.3">
      <c r="I11009"/>
    </row>
    <row r="11010" spans="9:9" x14ac:dyDescent="0.3">
      <c r="I11010"/>
    </row>
    <row r="11011" spans="9:9" x14ac:dyDescent="0.3">
      <c r="I11011"/>
    </row>
    <row r="11012" spans="9:9" x14ac:dyDescent="0.3">
      <c r="I11012"/>
    </row>
    <row r="11013" spans="9:9" x14ac:dyDescent="0.3">
      <c r="I11013"/>
    </row>
    <row r="11014" spans="9:9" x14ac:dyDescent="0.3">
      <c r="I11014"/>
    </row>
    <row r="11015" spans="9:9" x14ac:dyDescent="0.3">
      <c r="I11015"/>
    </row>
    <row r="11016" spans="9:9" x14ac:dyDescent="0.3">
      <c r="I11016"/>
    </row>
    <row r="11017" spans="9:9" x14ac:dyDescent="0.3">
      <c r="I11017"/>
    </row>
    <row r="11018" spans="9:9" x14ac:dyDescent="0.3">
      <c r="I11018"/>
    </row>
    <row r="11019" spans="9:9" x14ac:dyDescent="0.3">
      <c r="I11019"/>
    </row>
    <row r="11020" spans="9:9" x14ac:dyDescent="0.3">
      <c r="I11020"/>
    </row>
    <row r="11021" spans="9:9" x14ac:dyDescent="0.3">
      <c r="I11021"/>
    </row>
    <row r="11022" spans="9:9" x14ac:dyDescent="0.3">
      <c r="I11022"/>
    </row>
    <row r="11023" spans="9:9" x14ac:dyDescent="0.3">
      <c r="I11023"/>
    </row>
    <row r="11024" spans="9:9" x14ac:dyDescent="0.3">
      <c r="I11024"/>
    </row>
    <row r="11025" spans="9:9" x14ac:dyDescent="0.3">
      <c r="I11025"/>
    </row>
    <row r="11026" spans="9:9" x14ac:dyDescent="0.3">
      <c r="I11026"/>
    </row>
    <row r="11027" spans="9:9" x14ac:dyDescent="0.3">
      <c r="I11027"/>
    </row>
    <row r="11028" spans="9:9" x14ac:dyDescent="0.3">
      <c r="I11028"/>
    </row>
    <row r="11029" spans="9:9" x14ac:dyDescent="0.3">
      <c r="I11029"/>
    </row>
    <row r="11030" spans="9:9" x14ac:dyDescent="0.3">
      <c r="I11030"/>
    </row>
    <row r="11031" spans="9:9" x14ac:dyDescent="0.3">
      <c r="I11031"/>
    </row>
    <row r="11032" spans="9:9" x14ac:dyDescent="0.3">
      <c r="I11032"/>
    </row>
    <row r="11033" spans="9:9" x14ac:dyDescent="0.3">
      <c r="I11033"/>
    </row>
    <row r="11034" spans="9:9" x14ac:dyDescent="0.3">
      <c r="I11034"/>
    </row>
    <row r="11035" spans="9:9" x14ac:dyDescent="0.3">
      <c r="I11035"/>
    </row>
    <row r="11036" spans="9:9" x14ac:dyDescent="0.3">
      <c r="I11036"/>
    </row>
    <row r="11037" spans="9:9" x14ac:dyDescent="0.3">
      <c r="I11037"/>
    </row>
    <row r="11038" spans="9:9" x14ac:dyDescent="0.3">
      <c r="I11038"/>
    </row>
    <row r="11039" spans="9:9" x14ac:dyDescent="0.3">
      <c r="I11039"/>
    </row>
    <row r="11040" spans="9:9" x14ac:dyDescent="0.3">
      <c r="I11040"/>
    </row>
    <row r="11041" spans="9:9" x14ac:dyDescent="0.3">
      <c r="I11041"/>
    </row>
    <row r="11042" spans="9:9" x14ac:dyDescent="0.3">
      <c r="I11042"/>
    </row>
    <row r="11043" spans="9:9" x14ac:dyDescent="0.3">
      <c r="I11043"/>
    </row>
    <row r="11044" spans="9:9" x14ac:dyDescent="0.3">
      <c r="I11044"/>
    </row>
    <row r="11045" spans="9:9" x14ac:dyDescent="0.3">
      <c r="I11045"/>
    </row>
    <row r="11046" spans="9:9" x14ac:dyDescent="0.3">
      <c r="I11046"/>
    </row>
    <row r="11047" spans="9:9" x14ac:dyDescent="0.3">
      <c r="I11047"/>
    </row>
    <row r="11048" spans="9:9" x14ac:dyDescent="0.3">
      <c r="I11048"/>
    </row>
    <row r="11049" spans="9:9" x14ac:dyDescent="0.3">
      <c r="I11049"/>
    </row>
    <row r="11050" spans="9:9" x14ac:dyDescent="0.3">
      <c r="I11050"/>
    </row>
    <row r="11051" spans="9:9" x14ac:dyDescent="0.3">
      <c r="I11051"/>
    </row>
    <row r="11052" spans="9:9" x14ac:dyDescent="0.3">
      <c r="I11052"/>
    </row>
    <row r="11053" spans="9:9" x14ac:dyDescent="0.3">
      <c r="I11053"/>
    </row>
    <row r="11054" spans="9:9" x14ac:dyDescent="0.3">
      <c r="I11054"/>
    </row>
    <row r="11055" spans="9:9" x14ac:dyDescent="0.3">
      <c r="I11055"/>
    </row>
    <row r="11056" spans="9:9" x14ac:dyDescent="0.3">
      <c r="I11056"/>
    </row>
    <row r="11057" spans="9:9" x14ac:dyDescent="0.3">
      <c r="I11057"/>
    </row>
    <row r="11058" spans="9:9" x14ac:dyDescent="0.3">
      <c r="I11058"/>
    </row>
    <row r="11059" spans="9:9" x14ac:dyDescent="0.3">
      <c r="I11059"/>
    </row>
    <row r="11060" spans="9:9" x14ac:dyDescent="0.3">
      <c r="I11060"/>
    </row>
    <row r="11061" spans="9:9" x14ac:dyDescent="0.3">
      <c r="I11061"/>
    </row>
    <row r="11062" spans="9:9" x14ac:dyDescent="0.3">
      <c r="I11062"/>
    </row>
    <row r="11063" spans="9:9" x14ac:dyDescent="0.3">
      <c r="I11063"/>
    </row>
    <row r="11064" spans="9:9" x14ac:dyDescent="0.3">
      <c r="I11064"/>
    </row>
    <row r="11065" spans="9:9" x14ac:dyDescent="0.3">
      <c r="I11065"/>
    </row>
    <row r="11066" spans="9:9" x14ac:dyDescent="0.3">
      <c r="I11066"/>
    </row>
    <row r="11067" spans="9:9" x14ac:dyDescent="0.3">
      <c r="I11067"/>
    </row>
    <row r="11068" spans="9:9" x14ac:dyDescent="0.3">
      <c r="I11068"/>
    </row>
    <row r="11069" spans="9:9" x14ac:dyDescent="0.3">
      <c r="I11069"/>
    </row>
    <row r="11070" spans="9:9" x14ac:dyDescent="0.3">
      <c r="I11070"/>
    </row>
    <row r="11071" spans="9:9" x14ac:dyDescent="0.3">
      <c r="I11071"/>
    </row>
    <row r="11072" spans="9:9" x14ac:dyDescent="0.3">
      <c r="I11072"/>
    </row>
    <row r="11073" spans="9:9" x14ac:dyDescent="0.3">
      <c r="I11073"/>
    </row>
    <row r="11074" spans="9:9" x14ac:dyDescent="0.3">
      <c r="I11074"/>
    </row>
    <row r="11075" spans="9:9" x14ac:dyDescent="0.3">
      <c r="I11075"/>
    </row>
    <row r="11076" spans="9:9" x14ac:dyDescent="0.3">
      <c r="I11076"/>
    </row>
    <row r="11077" spans="9:9" x14ac:dyDescent="0.3">
      <c r="I11077"/>
    </row>
    <row r="11078" spans="9:9" x14ac:dyDescent="0.3">
      <c r="I11078"/>
    </row>
    <row r="11079" spans="9:9" x14ac:dyDescent="0.3">
      <c r="I11079"/>
    </row>
    <row r="11080" spans="9:9" x14ac:dyDescent="0.3">
      <c r="I11080"/>
    </row>
    <row r="11081" spans="9:9" x14ac:dyDescent="0.3">
      <c r="I11081"/>
    </row>
    <row r="11082" spans="9:9" x14ac:dyDescent="0.3">
      <c r="I11082"/>
    </row>
    <row r="11083" spans="9:9" x14ac:dyDescent="0.3">
      <c r="I11083"/>
    </row>
    <row r="11084" spans="9:9" x14ac:dyDescent="0.3">
      <c r="I11084"/>
    </row>
    <row r="11085" spans="9:9" x14ac:dyDescent="0.3">
      <c r="I11085"/>
    </row>
    <row r="11086" spans="9:9" x14ac:dyDescent="0.3">
      <c r="I11086"/>
    </row>
    <row r="11087" spans="9:9" x14ac:dyDescent="0.3">
      <c r="I11087"/>
    </row>
    <row r="11088" spans="9:9" x14ac:dyDescent="0.3">
      <c r="I11088"/>
    </row>
    <row r="11089" spans="9:9" x14ac:dyDescent="0.3">
      <c r="I11089"/>
    </row>
    <row r="11090" spans="9:9" x14ac:dyDescent="0.3">
      <c r="I11090"/>
    </row>
    <row r="11091" spans="9:9" x14ac:dyDescent="0.3">
      <c r="I11091"/>
    </row>
    <row r="11092" spans="9:9" x14ac:dyDescent="0.3">
      <c r="I11092"/>
    </row>
    <row r="11093" spans="9:9" x14ac:dyDescent="0.3">
      <c r="I11093"/>
    </row>
    <row r="11094" spans="9:9" x14ac:dyDescent="0.3">
      <c r="I11094"/>
    </row>
    <row r="11095" spans="9:9" x14ac:dyDescent="0.3">
      <c r="I11095"/>
    </row>
    <row r="11096" spans="9:9" x14ac:dyDescent="0.3">
      <c r="I11096"/>
    </row>
    <row r="11097" spans="9:9" x14ac:dyDescent="0.3">
      <c r="I11097"/>
    </row>
    <row r="11098" spans="9:9" x14ac:dyDescent="0.3">
      <c r="I11098"/>
    </row>
    <row r="11099" spans="9:9" x14ac:dyDescent="0.3">
      <c r="I11099"/>
    </row>
    <row r="11100" spans="9:9" x14ac:dyDescent="0.3">
      <c r="I11100"/>
    </row>
    <row r="11101" spans="9:9" x14ac:dyDescent="0.3">
      <c r="I11101"/>
    </row>
    <row r="11102" spans="9:9" x14ac:dyDescent="0.3">
      <c r="I11102"/>
    </row>
    <row r="11103" spans="9:9" x14ac:dyDescent="0.3">
      <c r="I11103"/>
    </row>
    <row r="11104" spans="9:9" x14ac:dyDescent="0.3">
      <c r="I11104"/>
    </row>
    <row r="11105" spans="9:9" x14ac:dyDescent="0.3">
      <c r="I11105"/>
    </row>
    <row r="11106" spans="9:9" x14ac:dyDescent="0.3">
      <c r="I11106"/>
    </row>
    <row r="11107" spans="9:9" x14ac:dyDescent="0.3">
      <c r="I11107"/>
    </row>
    <row r="11108" spans="9:9" x14ac:dyDescent="0.3">
      <c r="I11108"/>
    </row>
    <row r="11109" spans="9:9" x14ac:dyDescent="0.3">
      <c r="I11109"/>
    </row>
    <row r="11110" spans="9:9" x14ac:dyDescent="0.3">
      <c r="I11110"/>
    </row>
    <row r="11111" spans="9:9" x14ac:dyDescent="0.3">
      <c r="I11111"/>
    </row>
    <row r="11112" spans="9:9" x14ac:dyDescent="0.3">
      <c r="I11112"/>
    </row>
    <row r="11113" spans="9:9" x14ac:dyDescent="0.3">
      <c r="I11113"/>
    </row>
    <row r="11114" spans="9:9" x14ac:dyDescent="0.3">
      <c r="I11114"/>
    </row>
    <row r="11115" spans="9:9" x14ac:dyDescent="0.3">
      <c r="I11115"/>
    </row>
    <row r="11116" spans="9:9" x14ac:dyDescent="0.3">
      <c r="I11116"/>
    </row>
    <row r="11117" spans="9:9" x14ac:dyDescent="0.3">
      <c r="I11117"/>
    </row>
    <row r="11118" spans="9:9" x14ac:dyDescent="0.3">
      <c r="I11118"/>
    </row>
    <row r="11119" spans="9:9" x14ac:dyDescent="0.3">
      <c r="I11119"/>
    </row>
    <row r="11120" spans="9:9" x14ac:dyDescent="0.3">
      <c r="I11120"/>
    </row>
    <row r="11121" spans="9:9" x14ac:dyDescent="0.3">
      <c r="I11121"/>
    </row>
    <row r="11122" spans="9:9" x14ac:dyDescent="0.3">
      <c r="I11122"/>
    </row>
    <row r="11123" spans="9:9" x14ac:dyDescent="0.3">
      <c r="I11123"/>
    </row>
    <row r="11124" spans="9:9" x14ac:dyDescent="0.3">
      <c r="I11124"/>
    </row>
    <row r="11125" spans="9:9" x14ac:dyDescent="0.3">
      <c r="I11125"/>
    </row>
    <row r="11126" spans="9:9" x14ac:dyDescent="0.3">
      <c r="I11126"/>
    </row>
    <row r="11127" spans="9:9" x14ac:dyDescent="0.3">
      <c r="I11127"/>
    </row>
    <row r="11128" spans="9:9" x14ac:dyDescent="0.3">
      <c r="I11128"/>
    </row>
    <row r="11129" spans="9:9" x14ac:dyDescent="0.3">
      <c r="I11129"/>
    </row>
    <row r="11130" spans="9:9" x14ac:dyDescent="0.3">
      <c r="I11130"/>
    </row>
    <row r="11131" spans="9:9" x14ac:dyDescent="0.3">
      <c r="I11131"/>
    </row>
    <row r="11132" spans="9:9" x14ac:dyDescent="0.3">
      <c r="I11132"/>
    </row>
    <row r="11133" spans="9:9" x14ac:dyDescent="0.3">
      <c r="I11133"/>
    </row>
    <row r="11134" spans="9:9" x14ac:dyDescent="0.3">
      <c r="I11134"/>
    </row>
    <row r="11135" spans="9:9" x14ac:dyDescent="0.3">
      <c r="I11135"/>
    </row>
    <row r="11136" spans="9:9" x14ac:dyDescent="0.3">
      <c r="I11136"/>
    </row>
    <row r="11137" spans="9:9" x14ac:dyDescent="0.3">
      <c r="I11137"/>
    </row>
    <row r="11138" spans="9:9" x14ac:dyDescent="0.3">
      <c r="I11138"/>
    </row>
    <row r="11139" spans="9:9" x14ac:dyDescent="0.3">
      <c r="I11139"/>
    </row>
    <row r="11140" spans="9:9" x14ac:dyDescent="0.3">
      <c r="I11140"/>
    </row>
    <row r="11141" spans="9:9" x14ac:dyDescent="0.3">
      <c r="I11141"/>
    </row>
    <row r="11142" spans="9:9" x14ac:dyDescent="0.3">
      <c r="I11142"/>
    </row>
    <row r="11143" spans="9:9" x14ac:dyDescent="0.3">
      <c r="I11143"/>
    </row>
    <row r="11144" spans="9:9" x14ac:dyDescent="0.3">
      <c r="I11144"/>
    </row>
    <row r="11145" spans="9:9" x14ac:dyDescent="0.3">
      <c r="I11145"/>
    </row>
    <row r="11146" spans="9:9" x14ac:dyDescent="0.3">
      <c r="I11146"/>
    </row>
    <row r="11147" spans="9:9" x14ac:dyDescent="0.3">
      <c r="I11147"/>
    </row>
    <row r="11148" spans="9:9" x14ac:dyDescent="0.3">
      <c r="I11148"/>
    </row>
    <row r="11149" spans="9:9" x14ac:dyDescent="0.3">
      <c r="I11149"/>
    </row>
    <row r="11150" spans="9:9" x14ac:dyDescent="0.3">
      <c r="I11150"/>
    </row>
    <row r="11151" spans="9:9" x14ac:dyDescent="0.3">
      <c r="I11151"/>
    </row>
    <row r="11152" spans="9:9" x14ac:dyDescent="0.3">
      <c r="I11152"/>
    </row>
    <row r="11153" spans="9:9" x14ac:dyDescent="0.3">
      <c r="I11153"/>
    </row>
    <row r="11154" spans="9:9" x14ac:dyDescent="0.3">
      <c r="I11154"/>
    </row>
    <row r="11155" spans="9:9" x14ac:dyDescent="0.3">
      <c r="I11155"/>
    </row>
    <row r="11156" spans="9:9" x14ac:dyDescent="0.3">
      <c r="I11156"/>
    </row>
    <row r="11157" spans="9:9" x14ac:dyDescent="0.3">
      <c r="I11157"/>
    </row>
    <row r="11158" spans="9:9" x14ac:dyDescent="0.3">
      <c r="I11158"/>
    </row>
    <row r="11159" spans="9:9" x14ac:dyDescent="0.3">
      <c r="I11159"/>
    </row>
    <row r="11160" spans="9:9" x14ac:dyDescent="0.3">
      <c r="I11160"/>
    </row>
    <row r="11161" spans="9:9" x14ac:dyDescent="0.3">
      <c r="I11161"/>
    </row>
    <row r="11162" spans="9:9" x14ac:dyDescent="0.3">
      <c r="I11162"/>
    </row>
    <row r="11163" spans="9:9" x14ac:dyDescent="0.3">
      <c r="I11163"/>
    </row>
    <row r="11164" spans="9:9" x14ac:dyDescent="0.3">
      <c r="I11164"/>
    </row>
    <row r="11165" spans="9:9" x14ac:dyDescent="0.3">
      <c r="I11165"/>
    </row>
    <row r="11166" spans="9:9" x14ac:dyDescent="0.3">
      <c r="I11166"/>
    </row>
    <row r="11167" spans="9:9" x14ac:dyDescent="0.3">
      <c r="I11167"/>
    </row>
    <row r="11168" spans="9:9" x14ac:dyDescent="0.3">
      <c r="I11168"/>
    </row>
    <row r="11169" spans="9:9" x14ac:dyDescent="0.3">
      <c r="I11169"/>
    </row>
    <row r="11170" spans="9:9" x14ac:dyDescent="0.3">
      <c r="I11170"/>
    </row>
    <row r="11171" spans="9:9" x14ac:dyDescent="0.3">
      <c r="I11171"/>
    </row>
    <row r="11172" spans="9:9" x14ac:dyDescent="0.3">
      <c r="I11172"/>
    </row>
    <row r="11173" spans="9:9" x14ac:dyDescent="0.3">
      <c r="I11173"/>
    </row>
    <row r="11174" spans="9:9" x14ac:dyDescent="0.3">
      <c r="I11174"/>
    </row>
    <row r="11175" spans="9:9" x14ac:dyDescent="0.3">
      <c r="I11175"/>
    </row>
    <row r="11176" spans="9:9" x14ac:dyDescent="0.3">
      <c r="I11176"/>
    </row>
    <row r="11177" spans="9:9" x14ac:dyDescent="0.3">
      <c r="I11177"/>
    </row>
    <row r="11178" spans="9:9" x14ac:dyDescent="0.3">
      <c r="I11178"/>
    </row>
    <row r="11179" spans="9:9" x14ac:dyDescent="0.3">
      <c r="I11179"/>
    </row>
    <row r="11180" spans="9:9" x14ac:dyDescent="0.3">
      <c r="I11180"/>
    </row>
    <row r="11181" spans="9:9" x14ac:dyDescent="0.3">
      <c r="I11181"/>
    </row>
    <row r="11182" spans="9:9" x14ac:dyDescent="0.3">
      <c r="I11182"/>
    </row>
    <row r="11183" spans="9:9" x14ac:dyDescent="0.3">
      <c r="I11183"/>
    </row>
    <row r="11184" spans="9:9" x14ac:dyDescent="0.3">
      <c r="I11184"/>
    </row>
    <row r="11185" spans="9:9" x14ac:dyDescent="0.3">
      <c r="I11185"/>
    </row>
    <row r="11186" spans="9:9" x14ac:dyDescent="0.3">
      <c r="I11186"/>
    </row>
    <row r="11187" spans="9:9" x14ac:dyDescent="0.3">
      <c r="I11187"/>
    </row>
    <row r="11188" spans="9:9" x14ac:dyDescent="0.3">
      <c r="I11188"/>
    </row>
    <row r="11189" spans="9:9" x14ac:dyDescent="0.3">
      <c r="I11189"/>
    </row>
    <row r="11190" spans="9:9" x14ac:dyDescent="0.3">
      <c r="I11190"/>
    </row>
    <row r="11191" spans="9:9" x14ac:dyDescent="0.3">
      <c r="I11191"/>
    </row>
    <row r="11192" spans="9:9" x14ac:dyDescent="0.3">
      <c r="I11192"/>
    </row>
    <row r="11193" spans="9:9" x14ac:dyDescent="0.3">
      <c r="I11193"/>
    </row>
    <row r="11194" spans="9:9" x14ac:dyDescent="0.3">
      <c r="I11194"/>
    </row>
    <row r="11195" spans="9:9" x14ac:dyDescent="0.3">
      <c r="I11195"/>
    </row>
    <row r="11196" spans="9:9" x14ac:dyDescent="0.3">
      <c r="I11196"/>
    </row>
    <row r="11197" spans="9:9" x14ac:dyDescent="0.3">
      <c r="I11197"/>
    </row>
    <row r="11198" spans="9:9" x14ac:dyDescent="0.3">
      <c r="I11198"/>
    </row>
    <row r="11199" spans="9:9" x14ac:dyDescent="0.3">
      <c r="I11199"/>
    </row>
    <row r="11200" spans="9:9" x14ac:dyDescent="0.3">
      <c r="I11200"/>
    </row>
    <row r="11201" spans="9:9" x14ac:dyDescent="0.3">
      <c r="I11201"/>
    </row>
    <row r="11202" spans="9:9" x14ac:dyDescent="0.3">
      <c r="I11202"/>
    </row>
    <row r="11203" spans="9:9" x14ac:dyDescent="0.3">
      <c r="I11203"/>
    </row>
    <row r="11204" spans="9:9" x14ac:dyDescent="0.3">
      <c r="I11204"/>
    </row>
    <row r="11205" spans="9:9" x14ac:dyDescent="0.3">
      <c r="I11205"/>
    </row>
    <row r="11206" spans="9:9" x14ac:dyDescent="0.3">
      <c r="I11206"/>
    </row>
    <row r="11207" spans="9:9" x14ac:dyDescent="0.3">
      <c r="I11207"/>
    </row>
    <row r="11208" spans="9:9" x14ac:dyDescent="0.3">
      <c r="I11208"/>
    </row>
    <row r="11209" spans="9:9" x14ac:dyDescent="0.3">
      <c r="I11209"/>
    </row>
    <row r="11210" spans="9:9" x14ac:dyDescent="0.3">
      <c r="I11210"/>
    </row>
    <row r="11211" spans="9:9" x14ac:dyDescent="0.3">
      <c r="I11211"/>
    </row>
    <row r="11212" spans="9:9" x14ac:dyDescent="0.3">
      <c r="I11212"/>
    </row>
    <row r="11213" spans="9:9" x14ac:dyDescent="0.3">
      <c r="I11213"/>
    </row>
    <row r="11214" spans="9:9" x14ac:dyDescent="0.3">
      <c r="I11214"/>
    </row>
    <row r="11215" spans="9:9" x14ac:dyDescent="0.3">
      <c r="I11215"/>
    </row>
    <row r="11216" spans="9:9" x14ac:dyDescent="0.3">
      <c r="I11216"/>
    </row>
    <row r="11217" spans="9:9" x14ac:dyDescent="0.3">
      <c r="I11217"/>
    </row>
    <row r="11218" spans="9:9" x14ac:dyDescent="0.3">
      <c r="I11218"/>
    </row>
    <row r="11219" spans="9:9" x14ac:dyDescent="0.3">
      <c r="I11219"/>
    </row>
    <row r="11220" spans="9:9" x14ac:dyDescent="0.3">
      <c r="I11220"/>
    </row>
    <row r="11221" spans="9:9" x14ac:dyDescent="0.3">
      <c r="I11221"/>
    </row>
    <row r="11222" spans="9:9" x14ac:dyDescent="0.3">
      <c r="I11222"/>
    </row>
    <row r="11223" spans="9:9" x14ac:dyDescent="0.3">
      <c r="I11223"/>
    </row>
    <row r="11224" spans="9:9" x14ac:dyDescent="0.3">
      <c r="I11224"/>
    </row>
    <row r="11225" spans="9:9" x14ac:dyDescent="0.3">
      <c r="I11225"/>
    </row>
    <row r="11226" spans="9:9" x14ac:dyDescent="0.3">
      <c r="I11226"/>
    </row>
    <row r="11227" spans="9:9" x14ac:dyDescent="0.3">
      <c r="I11227"/>
    </row>
    <row r="11228" spans="9:9" x14ac:dyDescent="0.3">
      <c r="I11228"/>
    </row>
    <row r="11229" spans="9:9" x14ac:dyDescent="0.3">
      <c r="I11229"/>
    </row>
    <row r="11230" spans="9:9" x14ac:dyDescent="0.3">
      <c r="I11230"/>
    </row>
    <row r="11231" spans="9:9" x14ac:dyDescent="0.3">
      <c r="I11231"/>
    </row>
    <row r="11232" spans="9:9" x14ac:dyDescent="0.3">
      <c r="I11232"/>
    </row>
    <row r="11233" spans="9:9" x14ac:dyDescent="0.3">
      <c r="I11233"/>
    </row>
    <row r="11234" spans="9:9" x14ac:dyDescent="0.3">
      <c r="I11234"/>
    </row>
    <row r="11235" spans="9:9" x14ac:dyDescent="0.3">
      <c r="I11235"/>
    </row>
    <row r="11236" spans="9:9" x14ac:dyDescent="0.3">
      <c r="I11236"/>
    </row>
    <row r="11237" spans="9:9" x14ac:dyDescent="0.3">
      <c r="I11237"/>
    </row>
    <row r="11238" spans="9:9" x14ac:dyDescent="0.3">
      <c r="I11238"/>
    </row>
    <row r="11239" spans="9:9" x14ac:dyDescent="0.3">
      <c r="I11239"/>
    </row>
    <row r="11240" spans="9:9" x14ac:dyDescent="0.3">
      <c r="I11240"/>
    </row>
    <row r="11241" spans="9:9" x14ac:dyDescent="0.3">
      <c r="I11241"/>
    </row>
    <row r="11242" spans="9:9" x14ac:dyDescent="0.3">
      <c r="I11242"/>
    </row>
    <row r="11243" spans="9:9" x14ac:dyDescent="0.3">
      <c r="I11243"/>
    </row>
    <row r="11244" spans="9:9" x14ac:dyDescent="0.3">
      <c r="I11244"/>
    </row>
    <row r="11245" spans="9:9" x14ac:dyDescent="0.3">
      <c r="I11245"/>
    </row>
    <row r="11246" spans="9:9" x14ac:dyDescent="0.3">
      <c r="I11246"/>
    </row>
    <row r="11247" spans="9:9" x14ac:dyDescent="0.3">
      <c r="I11247"/>
    </row>
    <row r="11248" spans="9:9" x14ac:dyDescent="0.3">
      <c r="I11248"/>
    </row>
    <row r="11249" spans="9:9" x14ac:dyDescent="0.3">
      <c r="I11249"/>
    </row>
    <row r="11250" spans="9:9" x14ac:dyDescent="0.3">
      <c r="I11250"/>
    </row>
    <row r="11251" spans="9:9" x14ac:dyDescent="0.3">
      <c r="I11251"/>
    </row>
    <row r="11252" spans="9:9" x14ac:dyDescent="0.3">
      <c r="I11252"/>
    </row>
    <row r="11253" spans="9:9" x14ac:dyDescent="0.3">
      <c r="I11253"/>
    </row>
    <row r="11254" spans="9:9" x14ac:dyDescent="0.3">
      <c r="I11254"/>
    </row>
    <row r="11255" spans="9:9" x14ac:dyDescent="0.3">
      <c r="I11255"/>
    </row>
    <row r="11256" spans="9:9" x14ac:dyDescent="0.3">
      <c r="I11256"/>
    </row>
    <row r="11257" spans="9:9" x14ac:dyDescent="0.3">
      <c r="I11257"/>
    </row>
    <row r="11258" spans="9:9" x14ac:dyDescent="0.3">
      <c r="I11258"/>
    </row>
    <row r="11259" spans="9:9" x14ac:dyDescent="0.3">
      <c r="I11259"/>
    </row>
    <row r="11260" spans="9:9" x14ac:dyDescent="0.3">
      <c r="I11260"/>
    </row>
    <row r="11261" spans="9:9" x14ac:dyDescent="0.3">
      <c r="I11261"/>
    </row>
    <row r="11262" spans="9:9" x14ac:dyDescent="0.3">
      <c r="I11262"/>
    </row>
    <row r="11263" spans="9:9" x14ac:dyDescent="0.3">
      <c r="I11263"/>
    </row>
    <row r="11264" spans="9:9" x14ac:dyDescent="0.3">
      <c r="I11264"/>
    </row>
    <row r="11265" spans="9:9" x14ac:dyDescent="0.3">
      <c r="I11265"/>
    </row>
    <row r="11266" spans="9:9" x14ac:dyDescent="0.3">
      <c r="I11266"/>
    </row>
    <row r="11267" spans="9:9" x14ac:dyDescent="0.3">
      <c r="I11267"/>
    </row>
    <row r="11268" spans="9:9" x14ac:dyDescent="0.3">
      <c r="I11268"/>
    </row>
    <row r="11269" spans="9:9" x14ac:dyDescent="0.3">
      <c r="I11269"/>
    </row>
    <row r="11270" spans="9:9" x14ac:dyDescent="0.3">
      <c r="I11270"/>
    </row>
    <row r="11271" spans="9:9" x14ac:dyDescent="0.3">
      <c r="I11271"/>
    </row>
    <row r="11272" spans="9:9" x14ac:dyDescent="0.3">
      <c r="I11272"/>
    </row>
    <row r="11273" spans="9:9" x14ac:dyDescent="0.3">
      <c r="I11273"/>
    </row>
    <row r="11274" spans="9:9" x14ac:dyDescent="0.3">
      <c r="I11274"/>
    </row>
    <row r="11275" spans="9:9" x14ac:dyDescent="0.3">
      <c r="I11275"/>
    </row>
    <row r="11276" spans="9:9" x14ac:dyDescent="0.3">
      <c r="I11276"/>
    </row>
    <row r="11277" spans="9:9" x14ac:dyDescent="0.3">
      <c r="I11277"/>
    </row>
    <row r="11278" spans="9:9" x14ac:dyDescent="0.3">
      <c r="I11278"/>
    </row>
    <row r="11279" spans="9:9" x14ac:dyDescent="0.3">
      <c r="I11279"/>
    </row>
    <row r="11280" spans="9:9" x14ac:dyDescent="0.3">
      <c r="I11280"/>
    </row>
    <row r="11281" spans="9:9" x14ac:dyDescent="0.3">
      <c r="I11281"/>
    </row>
    <row r="11282" spans="9:9" x14ac:dyDescent="0.3">
      <c r="I11282"/>
    </row>
    <row r="11283" spans="9:9" x14ac:dyDescent="0.3">
      <c r="I11283"/>
    </row>
    <row r="11284" spans="9:9" x14ac:dyDescent="0.3">
      <c r="I11284"/>
    </row>
    <row r="11285" spans="9:9" x14ac:dyDescent="0.3">
      <c r="I11285"/>
    </row>
    <row r="11286" spans="9:9" x14ac:dyDescent="0.3">
      <c r="I11286"/>
    </row>
    <row r="11287" spans="9:9" x14ac:dyDescent="0.3">
      <c r="I11287"/>
    </row>
    <row r="11288" spans="9:9" x14ac:dyDescent="0.3">
      <c r="I11288"/>
    </row>
    <row r="11289" spans="9:9" x14ac:dyDescent="0.3">
      <c r="I11289"/>
    </row>
    <row r="11290" spans="9:9" x14ac:dyDescent="0.3">
      <c r="I11290"/>
    </row>
    <row r="11291" spans="9:9" x14ac:dyDescent="0.3">
      <c r="I11291"/>
    </row>
    <row r="11292" spans="9:9" x14ac:dyDescent="0.3">
      <c r="I11292"/>
    </row>
    <row r="11293" spans="9:9" x14ac:dyDescent="0.3">
      <c r="I11293"/>
    </row>
    <row r="11294" spans="9:9" x14ac:dyDescent="0.3">
      <c r="I11294"/>
    </row>
    <row r="11295" spans="9:9" x14ac:dyDescent="0.3">
      <c r="I11295"/>
    </row>
    <row r="11296" spans="9:9" x14ac:dyDescent="0.3">
      <c r="I11296"/>
    </row>
    <row r="11297" spans="9:9" x14ac:dyDescent="0.3">
      <c r="I11297"/>
    </row>
    <row r="11298" spans="9:9" x14ac:dyDescent="0.3">
      <c r="I11298"/>
    </row>
    <row r="11299" spans="9:9" x14ac:dyDescent="0.3">
      <c r="I11299"/>
    </row>
    <row r="11300" spans="9:9" x14ac:dyDescent="0.3">
      <c r="I11300"/>
    </row>
    <row r="11301" spans="9:9" x14ac:dyDescent="0.3">
      <c r="I11301"/>
    </row>
    <row r="11302" spans="9:9" x14ac:dyDescent="0.3">
      <c r="I11302"/>
    </row>
    <row r="11303" spans="9:9" x14ac:dyDescent="0.3">
      <c r="I11303"/>
    </row>
    <row r="11304" spans="9:9" x14ac:dyDescent="0.3">
      <c r="I11304"/>
    </row>
    <row r="11305" spans="9:9" x14ac:dyDescent="0.3">
      <c r="I11305"/>
    </row>
    <row r="11306" spans="9:9" x14ac:dyDescent="0.3">
      <c r="I11306"/>
    </row>
    <row r="11307" spans="9:9" x14ac:dyDescent="0.3">
      <c r="I11307"/>
    </row>
    <row r="11308" spans="9:9" x14ac:dyDescent="0.3">
      <c r="I11308"/>
    </row>
    <row r="11309" spans="9:9" x14ac:dyDescent="0.3">
      <c r="I11309"/>
    </row>
    <row r="11310" spans="9:9" x14ac:dyDescent="0.3">
      <c r="I11310"/>
    </row>
    <row r="11311" spans="9:9" x14ac:dyDescent="0.3">
      <c r="I11311"/>
    </row>
    <row r="11312" spans="9:9" x14ac:dyDescent="0.3">
      <c r="I11312"/>
    </row>
    <row r="11313" spans="9:9" x14ac:dyDescent="0.3">
      <c r="I11313"/>
    </row>
    <row r="11314" spans="9:9" x14ac:dyDescent="0.3">
      <c r="I11314"/>
    </row>
    <row r="11315" spans="9:9" x14ac:dyDescent="0.3">
      <c r="I11315"/>
    </row>
    <row r="11316" spans="9:9" x14ac:dyDescent="0.3">
      <c r="I11316"/>
    </row>
    <row r="11317" spans="9:9" x14ac:dyDescent="0.3">
      <c r="I11317"/>
    </row>
    <row r="11318" spans="9:9" x14ac:dyDescent="0.3">
      <c r="I11318"/>
    </row>
    <row r="11319" spans="9:9" x14ac:dyDescent="0.3">
      <c r="I11319"/>
    </row>
    <row r="11320" spans="9:9" x14ac:dyDescent="0.3">
      <c r="I11320"/>
    </row>
    <row r="11321" spans="9:9" x14ac:dyDescent="0.3">
      <c r="I11321"/>
    </row>
    <row r="11322" spans="9:9" x14ac:dyDescent="0.3">
      <c r="I11322"/>
    </row>
    <row r="11323" spans="9:9" x14ac:dyDescent="0.3">
      <c r="I11323"/>
    </row>
    <row r="11324" spans="9:9" x14ac:dyDescent="0.3">
      <c r="I11324"/>
    </row>
    <row r="11325" spans="9:9" x14ac:dyDescent="0.3">
      <c r="I11325"/>
    </row>
    <row r="11326" spans="9:9" x14ac:dyDescent="0.3">
      <c r="I11326"/>
    </row>
    <row r="11327" spans="9:9" x14ac:dyDescent="0.3">
      <c r="I11327"/>
    </row>
    <row r="11328" spans="9:9" x14ac:dyDescent="0.3">
      <c r="I11328"/>
    </row>
    <row r="11329" spans="9:9" x14ac:dyDescent="0.3">
      <c r="I11329"/>
    </row>
    <row r="11330" spans="9:9" x14ac:dyDescent="0.3">
      <c r="I11330"/>
    </row>
    <row r="11331" spans="9:9" x14ac:dyDescent="0.3">
      <c r="I11331"/>
    </row>
    <row r="11332" spans="9:9" x14ac:dyDescent="0.3">
      <c r="I11332"/>
    </row>
    <row r="11333" spans="9:9" x14ac:dyDescent="0.3">
      <c r="I11333"/>
    </row>
    <row r="11334" spans="9:9" x14ac:dyDescent="0.3">
      <c r="I11334"/>
    </row>
    <row r="11335" spans="9:9" x14ac:dyDescent="0.3">
      <c r="I11335"/>
    </row>
    <row r="11336" spans="9:9" x14ac:dyDescent="0.3">
      <c r="I11336"/>
    </row>
    <row r="11337" spans="9:9" x14ac:dyDescent="0.3">
      <c r="I11337"/>
    </row>
    <row r="11338" spans="9:9" x14ac:dyDescent="0.3">
      <c r="I11338"/>
    </row>
    <row r="11339" spans="9:9" x14ac:dyDescent="0.3">
      <c r="I11339"/>
    </row>
    <row r="11340" spans="9:9" x14ac:dyDescent="0.3">
      <c r="I11340"/>
    </row>
    <row r="11341" spans="9:9" x14ac:dyDescent="0.3">
      <c r="I11341"/>
    </row>
    <row r="11342" spans="9:9" x14ac:dyDescent="0.3">
      <c r="I11342"/>
    </row>
    <row r="11343" spans="9:9" x14ac:dyDescent="0.3">
      <c r="I11343"/>
    </row>
    <row r="11344" spans="9:9" x14ac:dyDescent="0.3">
      <c r="I11344"/>
    </row>
    <row r="11345" spans="9:9" x14ac:dyDescent="0.3">
      <c r="I11345"/>
    </row>
    <row r="11346" spans="9:9" x14ac:dyDescent="0.3">
      <c r="I11346"/>
    </row>
    <row r="11347" spans="9:9" x14ac:dyDescent="0.3">
      <c r="I11347"/>
    </row>
    <row r="11348" spans="9:9" x14ac:dyDescent="0.3">
      <c r="I11348"/>
    </row>
    <row r="11349" spans="9:9" x14ac:dyDescent="0.3">
      <c r="I11349"/>
    </row>
    <row r="11350" spans="9:9" x14ac:dyDescent="0.3">
      <c r="I11350"/>
    </row>
    <row r="11351" spans="9:9" x14ac:dyDescent="0.3">
      <c r="I11351"/>
    </row>
    <row r="11352" spans="9:9" x14ac:dyDescent="0.3">
      <c r="I11352"/>
    </row>
    <row r="11353" spans="9:9" x14ac:dyDescent="0.3">
      <c r="I11353"/>
    </row>
    <row r="11354" spans="9:9" x14ac:dyDescent="0.3">
      <c r="I11354"/>
    </row>
    <row r="11355" spans="9:9" x14ac:dyDescent="0.3">
      <c r="I11355"/>
    </row>
    <row r="11356" spans="9:9" x14ac:dyDescent="0.3">
      <c r="I11356"/>
    </row>
    <row r="11357" spans="9:9" x14ac:dyDescent="0.3">
      <c r="I11357"/>
    </row>
    <row r="11358" spans="9:9" x14ac:dyDescent="0.3">
      <c r="I11358"/>
    </row>
    <row r="11359" spans="9:9" x14ac:dyDescent="0.3">
      <c r="I11359"/>
    </row>
    <row r="11360" spans="9:9" x14ac:dyDescent="0.3">
      <c r="I11360"/>
    </row>
    <row r="11361" spans="9:9" x14ac:dyDescent="0.3">
      <c r="I11361"/>
    </row>
    <row r="11362" spans="9:9" x14ac:dyDescent="0.3">
      <c r="I11362"/>
    </row>
    <row r="11363" spans="9:9" x14ac:dyDescent="0.3">
      <c r="I11363"/>
    </row>
    <row r="11364" spans="9:9" x14ac:dyDescent="0.3">
      <c r="I11364"/>
    </row>
    <row r="11365" spans="9:9" x14ac:dyDescent="0.3">
      <c r="I11365"/>
    </row>
    <row r="11366" spans="9:9" x14ac:dyDescent="0.3">
      <c r="I11366"/>
    </row>
    <row r="11367" spans="9:9" x14ac:dyDescent="0.3">
      <c r="I11367"/>
    </row>
    <row r="11368" spans="9:9" x14ac:dyDescent="0.3">
      <c r="I11368"/>
    </row>
    <row r="11369" spans="9:9" x14ac:dyDescent="0.3">
      <c r="I11369"/>
    </row>
    <row r="11370" spans="9:9" x14ac:dyDescent="0.3">
      <c r="I11370"/>
    </row>
    <row r="11371" spans="9:9" x14ac:dyDescent="0.3">
      <c r="I11371"/>
    </row>
    <row r="11372" spans="9:9" x14ac:dyDescent="0.3">
      <c r="I11372"/>
    </row>
    <row r="11373" spans="9:9" x14ac:dyDescent="0.3">
      <c r="I11373"/>
    </row>
    <row r="11374" spans="9:9" x14ac:dyDescent="0.3">
      <c r="I11374"/>
    </row>
    <row r="11375" spans="9:9" x14ac:dyDescent="0.3">
      <c r="I11375"/>
    </row>
    <row r="11376" spans="9:9" x14ac:dyDescent="0.3">
      <c r="I11376"/>
    </row>
    <row r="11377" spans="9:9" x14ac:dyDescent="0.3">
      <c r="I11377"/>
    </row>
    <row r="11378" spans="9:9" x14ac:dyDescent="0.3">
      <c r="I11378"/>
    </row>
    <row r="11379" spans="9:9" x14ac:dyDescent="0.3">
      <c r="I11379"/>
    </row>
    <row r="11380" spans="9:9" x14ac:dyDescent="0.3">
      <c r="I11380"/>
    </row>
    <row r="11381" spans="9:9" x14ac:dyDescent="0.3">
      <c r="I11381"/>
    </row>
    <row r="11382" spans="9:9" x14ac:dyDescent="0.3">
      <c r="I11382"/>
    </row>
    <row r="11383" spans="9:9" x14ac:dyDescent="0.3">
      <c r="I11383"/>
    </row>
    <row r="11384" spans="9:9" x14ac:dyDescent="0.3">
      <c r="I11384"/>
    </row>
    <row r="11385" spans="9:9" x14ac:dyDescent="0.3">
      <c r="I11385"/>
    </row>
    <row r="11386" spans="9:9" x14ac:dyDescent="0.3">
      <c r="I11386"/>
    </row>
    <row r="11387" spans="9:9" x14ac:dyDescent="0.3">
      <c r="I11387"/>
    </row>
    <row r="11388" spans="9:9" x14ac:dyDescent="0.3">
      <c r="I11388"/>
    </row>
    <row r="11389" spans="9:9" x14ac:dyDescent="0.3">
      <c r="I11389"/>
    </row>
    <row r="11390" spans="9:9" x14ac:dyDescent="0.3">
      <c r="I11390"/>
    </row>
    <row r="11391" spans="9:9" x14ac:dyDescent="0.3">
      <c r="I11391"/>
    </row>
    <row r="11392" spans="9:9" x14ac:dyDescent="0.3">
      <c r="I11392"/>
    </row>
    <row r="11393" spans="9:9" x14ac:dyDescent="0.3">
      <c r="I11393"/>
    </row>
    <row r="11394" spans="9:9" x14ac:dyDescent="0.3">
      <c r="I11394"/>
    </row>
    <row r="11395" spans="9:9" x14ac:dyDescent="0.3">
      <c r="I11395"/>
    </row>
    <row r="11396" spans="9:9" x14ac:dyDescent="0.3">
      <c r="I11396"/>
    </row>
    <row r="11397" spans="9:9" x14ac:dyDescent="0.3">
      <c r="I11397"/>
    </row>
    <row r="11398" spans="9:9" x14ac:dyDescent="0.3">
      <c r="I11398"/>
    </row>
    <row r="11399" spans="9:9" x14ac:dyDescent="0.3">
      <c r="I11399"/>
    </row>
    <row r="11400" spans="9:9" x14ac:dyDescent="0.3">
      <c r="I11400"/>
    </row>
    <row r="11401" spans="9:9" x14ac:dyDescent="0.3">
      <c r="I11401"/>
    </row>
    <row r="11402" spans="9:9" x14ac:dyDescent="0.3">
      <c r="I11402"/>
    </row>
    <row r="11403" spans="9:9" x14ac:dyDescent="0.3">
      <c r="I11403"/>
    </row>
    <row r="11404" spans="9:9" x14ac:dyDescent="0.3">
      <c r="I11404"/>
    </row>
    <row r="11405" spans="9:9" x14ac:dyDescent="0.3">
      <c r="I11405"/>
    </row>
    <row r="11406" spans="9:9" x14ac:dyDescent="0.3">
      <c r="I11406"/>
    </row>
    <row r="11407" spans="9:9" x14ac:dyDescent="0.3">
      <c r="I11407"/>
    </row>
    <row r="11408" spans="9:9" x14ac:dyDescent="0.3">
      <c r="I11408"/>
    </row>
    <row r="11409" spans="9:9" x14ac:dyDescent="0.3">
      <c r="I11409"/>
    </row>
    <row r="11410" spans="9:9" x14ac:dyDescent="0.3">
      <c r="I11410"/>
    </row>
    <row r="11411" spans="9:9" x14ac:dyDescent="0.3">
      <c r="I11411"/>
    </row>
    <row r="11412" spans="9:9" x14ac:dyDescent="0.3">
      <c r="I11412"/>
    </row>
    <row r="11413" spans="9:9" x14ac:dyDescent="0.3">
      <c r="I11413"/>
    </row>
    <row r="11414" spans="9:9" x14ac:dyDescent="0.3">
      <c r="I11414"/>
    </row>
    <row r="11415" spans="9:9" x14ac:dyDescent="0.3">
      <c r="I11415"/>
    </row>
    <row r="11416" spans="9:9" x14ac:dyDescent="0.3">
      <c r="I11416"/>
    </row>
    <row r="11417" spans="9:9" x14ac:dyDescent="0.3">
      <c r="I11417"/>
    </row>
    <row r="11418" spans="9:9" x14ac:dyDescent="0.3">
      <c r="I11418"/>
    </row>
    <row r="11419" spans="9:9" x14ac:dyDescent="0.3">
      <c r="I11419"/>
    </row>
    <row r="11420" spans="9:9" x14ac:dyDescent="0.3">
      <c r="I11420"/>
    </row>
    <row r="11421" spans="9:9" x14ac:dyDescent="0.3">
      <c r="I11421"/>
    </row>
    <row r="11422" spans="9:9" x14ac:dyDescent="0.3">
      <c r="I11422"/>
    </row>
    <row r="11423" spans="9:9" x14ac:dyDescent="0.3">
      <c r="I11423"/>
    </row>
    <row r="11424" spans="9:9" x14ac:dyDescent="0.3">
      <c r="I11424"/>
    </row>
    <row r="11425" spans="9:9" x14ac:dyDescent="0.3">
      <c r="I11425"/>
    </row>
    <row r="11426" spans="9:9" x14ac:dyDescent="0.3">
      <c r="I11426"/>
    </row>
    <row r="11427" spans="9:9" x14ac:dyDescent="0.3">
      <c r="I11427"/>
    </row>
    <row r="11428" spans="9:9" x14ac:dyDescent="0.3">
      <c r="I11428"/>
    </row>
    <row r="11429" spans="9:9" x14ac:dyDescent="0.3">
      <c r="I11429"/>
    </row>
    <row r="11430" spans="9:9" x14ac:dyDescent="0.3">
      <c r="I11430"/>
    </row>
    <row r="11431" spans="9:9" x14ac:dyDescent="0.3">
      <c r="I11431"/>
    </row>
    <row r="11432" spans="9:9" x14ac:dyDescent="0.3">
      <c r="I11432"/>
    </row>
    <row r="11433" spans="9:9" x14ac:dyDescent="0.3">
      <c r="I11433"/>
    </row>
    <row r="11434" spans="9:9" x14ac:dyDescent="0.3">
      <c r="I11434"/>
    </row>
    <row r="11435" spans="9:9" x14ac:dyDescent="0.3">
      <c r="I11435"/>
    </row>
    <row r="11436" spans="9:9" x14ac:dyDescent="0.3">
      <c r="I11436"/>
    </row>
    <row r="11437" spans="9:9" x14ac:dyDescent="0.3">
      <c r="I11437"/>
    </row>
    <row r="11438" spans="9:9" x14ac:dyDescent="0.3">
      <c r="I11438"/>
    </row>
    <row r="11439" spans="9:9" x14ac:dyDescent="0.3">
      <c r="I11439"/>
    </row>
    <row r="11440" spans="9:9" x14ac:dyDescent="0.3">
      <c r="I11440"/>
    </row>
    <row r="11441" spans="9:9" x14ac:dyDescent="0.3">
      <c r="I11441"/>
    </row>
    <row r="11442" spans="9:9" x14ac:dyDescent="0.3">
      <c r="I11442"/>
    </row>
    <row r="11443" spans="9:9" x14ac:dyDescent="0.3">
      <c r="I11443"/>
    </row>
    <row r="11444" spans="9:9" x14ac:dyDescent="0.3">
      <c r="I11444"/>
    </row>
    <row r="11445" spans="9:9" x14ac:dyDescent="0.3">
      <c r="I11445"/>
    </row>
    <row r="11446" spans="9:9" x14ac:dyDescent="0.3">
      <c r="I11446"/>
    </row>
    <row r="11447" spans="9:9" x14ac:dyDescent="0.3">
      <c r="I11447"/>
    </row>
    <row r="11448" spans="9:9" x14ac:dyDescent="0.3">
      <c r="I11448"/>
    </row>
    <row r="11449" spans="9:9" x14ac:dyDescent="0.3">
      <c r="I11449"/>
    </row>
    <row r="11450" spans="9:9" x14ac:dyDescent="0.3">
      <c r="I11450"/>
    </row>
    <row r="11451" spans="9:9" x14ac:dyDescent="0.3">
      <c r="I11451"/>
    </row>
    <row r="11452" spans="9:9" x14ac:dyDescent="0.3">
      <c r="I11452"/>
    </row>
    <row r="11453" spans="9:9" x14ac:dyDescent="0.3">
      <c r="I11453"/>
    </row>
    <row r="11454" spans="9:9" x14ac:dyDescent="0.3">
      <c r="I11454"/>
    </row>
    <row r="11455" spans="9:9" x14ac:dyDescent="0.3">
      <c r="I11455"/>
    </row>
    <row r="11456" spans="9:9" x14ac:dyDescent="0.3">
      <c r="I11456"/>
    </row>
    <row r="11457" spans="9:9" x14ac:dyDescent="0.3">
      <c r="I11457"/>
    </row>
    <row r="11458" spans="9:9" x14ac:dyDescent="0.3">
      <c r="I11458"/>
    </row>
    <row r="11459" spans="9:9" x14ac:dyDescent="0.3">
      <c r="I11459"/>
    </row>
    <row r="11460" spans="9:9" x14ac:dyDescent="0.3">
      <c r="I11460"/>
    </row>
    <row r="11461" spans="9:9" x14ac:dyDescent="0.3">
      <c r="I11461"/>
    </row>
    <row r="11462" spans="9:9" x14ac:dyDescent="0.3">
      <c r="I11462"/>
    </row>
    <row r="11463" spans="9:9" x14ac:dyDescent="0.3">
      <c r="I11463"/>
    </row>
    <row r="11464" spans="9:9" x14ac:dyDescent="0.3">
      <c r="I11464"/>
    </row>
    <row r="11465" spans="9:9" x14ac:dyDescent="0.3">
      <c r="I11465"/>
    </row>
    <row r="11466" spans="9:9" x14ac:dyDescent="0.3">
      <c r="I11466"/>
    </row>
    <row r="11467" spans="9:9" x14ac:dyDescent="0.3">
      <c r="I11467"/>
    </row>
    <row r="11468" spans="9:9" x14ac:dyDescent="0.3">
      <c r="I11468"/>
    </row>
    <row r="11469" spans="9:9" x14ac:dyDescent="0.3">
      <c r="I11469"/>
    </row>
    <row r="11470" spans="9:9" x14ac:dyDescent="0.3">
      <c r="I11470"/>
    </row>
    <row r="11471" spans="9:9" x14ac:dyDescent="0.3">
      <c r="I11471"/>
    </row>
    <row r="11472" spans="9:9" x14ac:dyDescent="0.3">
      <c r="I11472"/>
    </row>
    <row r="11473" spans="9:9" x14ac:dyDescent="0.3">
      <c r="I11473"/>
    </row>
    <row r="11474" spans="9:9" x14ac:dyDescent="0.3">
      <c r="I11474"/>
    </row>
    <row r="11475" spans="9:9" x14ac:dyDescent="0.3">
      <c r="I11475"/>
    </row>
    <row r="11476" spans="9:9" x14ac:dyDescent="0.3">
      <c r="I11476"/>
    </row>
    <row r="11477" spans="9:9" x14ac:dyDescent="0.3">
      <c r="I11477"/>
    </row>
    <row r="11478" spans="9:9" x14ac:dyDescent="0.3">
      <c r="I11478"/>
    </row>
    <row r="11479" spans="9:9" x14ac:dyDescent="0.3">
      <c r="I11479"/>
    </row>
    <row r="11480" spans="9:9" x14ac:dyDescent="0.3">
      <c r="I11480"/>
    </row>
    <row r="11481" spans="9:9" x14ac:dyDescent="0.3">
      <c r="I11481"/>
    </row>
    <row r="11482" spans="9:9" x14ac:dyDescent="0.3">
      <c r="I11482"/>
    </row>
    <row r="11483" spans="9:9" x14ac:dyDescent="0.3">
      <c r="I11483"/>
    </row>
    <row r="11484" spans="9:9" x14ac:dyDescent="0.3">
      <c r="I11484"/>
    </row>
    <row r="11485" spans="9:9" x14ac:dyDescent="0.3">
      <c r="I11485"/>
    </row>
    <row r="11486" spans="9:9" x14ac:dyDescent="0.3">
      <c r="I11486"/>
    </row>
    <row r="11487" spans="9:9" x14ac:dyDescent="0.3">
      <c r="I11487"/>
    </row>
    <row r="11488" spans="9:9" x14ac:dyDescent="0.3">
      <c r="I11488"/>
    </row>
    <row r="11489" spans="9:9" x14ac:dyDescent="0.3">
      <c r="I11489"/>
    </row>
    <row r="11490" spans="9:9" x14ac:dyDescent="0.3">
      <c r="I11490"/>
    </row>
    <row r="11491" spans="9:9" x14ac:dyDescent="0.3">
      <c r="I11491"/>
    </row>
    <row r="11492" spans="9:9" x14ac:dyDescent="0.3">
      <c r="I11492"/>
    </row>
    <row r="11493" spans="9:9" x14ac:dyDescent="0.3">
      <c r="I11493"/>
    </row>
    <row r="11494" spans="9:9" x14ac:dyDescent="0.3">
      <c r="I11494"/>
    </row>
    <row r="11495" spans="9:9" x14ac:dyDescent="0.3">
      <c r="I11495"/>
    </row>
    <row r="11496" spans="9:9" x14ac:dyDescent="0.3">
      <c r="I11496"/>
    </row>
    <row r="11497" spans="9:9" x14ac:dyDescent="0.3">
      <c r="I11497"/>
    </row>
    <row r="11498" spans="9:9" x14ac:dyDescent="0.3">
      <c r="I11498"/>
    </row>
    <row r="11499" spans="9:9" x14ac:dyDescent="0.3">
      <c r="I11499"/>
    </row>
    <row r="11500" spans="9:9" x14ac:dyDescent="0.3">
      <c r="I11500"/>
    </row>
    <row r="11501" spans="9:9" x14ac:dyDescent="0.3">
      <c r="I11501"/>
    </row>
    <row r="11502" spans="9:9" x14ac:dyDescent="0.3">
      <c r="I11502"/>
    </row>
    <row r="11503" spans="9:9" x14ac:dyDescent="0.3">
      <c r="I11503"/>
    </row>
    <row r="11504" spans="9:9" x14ac:dyDescent="0.3">
      <c r="I11504"/>
    </row>
    <row r="11505" spans="9:9" x14ac:dyDescent="0.3">
      <c r="I11505"/>
    </row>
    <row r="11506" spans="9:9" x14ac:dyDescent="0.3">
      <c r="I11506"/>
    </row>
    <row r="11507" spans="9:9" x14ac:dyDescent="0.3">
      <c r="I11507"/>
    </row>
    <row r="11508" spans="9:9" x14ac:dyDescent="0.3">
      <c r="I11508"/>
    </row>
    <row r="11509" spans="9:9" x14ac:dyDescent="0.3">
      <c r="I11509"/>
    </row>
    <row r="11510" spans="9:9" x14ac:dyDescent="0.3">
      <c r="I11510"/>
    </row>
    <row r="11511" spans="9:9" x14ac:dyDescent="0.3">
      <c r="I11511"/>
    </row>
    <row r="11512" spans="9:9" x14ac:dyDescent="0.3">
      <c r="I11512"/>
    </row>
    <row r="11513" spans="9:9" x14ac:dyDescent="0.3">
      <c r="I11513"/>
    </row>
    <row r="11514" spans="9:9" x14ac:dyDescent="0.3">
      <c r="I11514"/>
    </row>
    <row r="11515" spans="9:9" x14ac:dyDescent="0.3">
      <c r="I11515"/>
    </row>
    <row r="11516" spans="9:9" x14ac:dyDescent="0.3">
      <c r="I11516"/>
    </row>
    <row r="11517" spans="9:9" x14ac:dyDescent="0.3">
      <c r="I11517"/>
    </row>
    <row r="11518" spans="9:9" x14ac:dyDescent="0.3">
      <c r="I11518"/>
    </row>
    <row r="11519" spans="9:9" x14ac:dyDescent="0.3">
      <c r="I11519"/>
    </row>
    <row r="11520" spans="9:9" x14ac:dyDescent="0.3">
      <c r="I11520"/>
    </row>
    <row r="11521" spans="9:9" x14ac:dyDescent="0.3">
      <c r="I11521"/>
    </row>
    <row r="11522" spans="9:9" x14ac:dyDescent="0.3">
      <c r="I11522"/>
    </row>
    <row r="11523" spans="9:9" x14ac:dyDescent="0.3">
      <c r="I11523"/>
    </row>
    <row r="11524" spans="9:9" x14ac:dyDescent="0.3">
      <c r="I11524"/>
    </row>
    <row r="11525" spans="9:9" x14ac:dyDescent="0.3">
      <c r="I11525"/>
    </row>
    <row r="11526" spans="9:9" x14ac:dyDescent="0.3">
      <c r="I11526"/>
    </row>
    <row r="11527" spans="9:9" x14ac:dyDescent="0.3">
      <c r="I11527"/>
    </row>
    <row r="11528" spans="9:9" x14ac:dyDescent="0.3">
      <c r="I11528"/>
    </row>
    <row r="11529" spans="9:9" x14ac:dyDescent="0.3">
      <c r="I11529"/>
    </row>
    <row r="11530" spans="9:9" x14ac:dyDescent="0.3">
      <c r="I11530"/>
    </row>
    <row r="11531" spans="9:9" x14ac:dyDescent="0.3">
      <c r="I11531"/>
    </row>
    <row r="11532" spans="9:9" x14ac:dyDescent="0.3">
      <c r="I11532"/>
    </row>
    <row r="11533" spans="9:9" x14ac:dyDescent="0.3">
      <c r="I11533"/>
    </row>
    <row r="11534" spans="9:9" x14ac:dyDescent="0.3">
      <c r="I11534"/>
    </row>
    <row r="11535" spans="9:9" x14ac:dyDescent="0.3">
      <c r="I11535"/>
    </row>
    <row r="11536" spans="9:9" x14ac:dyDescent="0.3">
      <c r="I11536"/>
    </row>
    <row r="11537" spans="9:9" x14ac:dyDescent="0.3">
      <c r="I11537"/>
    </row>
    <row r="11538" spans="9:9" x14ac:dyDescent="0.3">
      <c r="I11538"/>
    </row>
    <row r="11539" spans="9:9" x14ac:dyDescent="0.3">
      <c r="I11539"/>
    </row>
    <row r="11540" spans="9:9" x14ac:dyDescent="0.3">
      <c r="I11540"/>
    </row>
    <row r="11541" spans="9:9" x14ac:dyDescent="0.3">
      <c r="I11541"/>
    </row>
    <row r="11542" spans="9:9" x14ac:dyDescent="0.3">
      <c r="I11542"/>
    </row>
    <row r="11543" spans="9:9" x14ac:dyDescent="0.3">
      <c r="I11543"/>
    </row>
    <row r="11544" spans="9:9" x14ac:dyDescent="0.3">
      <c r="I11544"/>
    </row>
    <row r="11545" spans="9:9" x14ac:dyDescent="0.3">
      <c r="I11545"/>
    </row>
    <row r="11546" spans="9:9" x14ac:dyDescent="0.3">
      <c r="I11546"/>
    </row>
    <row r="11547" spans="9:9" x14ac:dyDescent="0.3">
      <c r="I11547"/>
    </row>
    <row r="11548" spans="9:9" x14ac:dyDescent="0.3">
      <c r="I11548"/>
    </row>
    <row r="11549" spans="9:9" x14ac:dyDescent="0.3">
      <c r="I11549"/>
    </row>
    <row r="11550" spans="9:9" x14ac:dyDescent="0.3">
      <c r="I11550"/>
    </row>
    <row r="11551" spans="9:9" x14ac:dyDescent="0.3">
      <c r="I11551"/>
    </row>
    <row r="11552" spans="9:9" x14ac:dyDescent="0.3">
      <c r="I11552"/>
    </row>
    <row r="11553" spans="9:9" x14ac:dyDescent="0.3">
      <c r="I11553"/>
    </row>
    <row r="11554" spans="9:9" x14ac:dyDescent="0.3">
      <c r="I11554"/>
    </row>
    <row r="11555" spans="9:9" x14ac:dyDescent="0.3">
      <c r="I11555"/>
    </row>
    <row r="11556" spans="9:9" x14ac:dyDescent="0.3">
      <c r="I11556"/>
    </row>
    <row r="11557" spans="9:9" x14ac:dyDescent="0.3">
      <c r="I11557"/>
    </row>
    <row r="11558" spans="9:9" x14ac:dyDescent="0.3">
      <c r="I11558"/>
    </row>
    <row r="11559" spans="9:9" x14ac:dyDescent="0.3">
      <c r="I11559"/>
    </row>
    <row r="11560" spans="9:9" x14ac:dyDescent="0.3">
      <c r="I11560"/>
    </row>
    <row r="11561" spans="9:9" x14ac:dyDescent="0.3">
      <c r="I11561"/>
    </row>
    <row r="11562" spans="9:9" x14ac:dyDescent="0.3">
      <c r="I11562"/>
    </row>
    <row r="11563" spans="9:9" x14ac:dyDescent="0.3">
      <c r="I11563"/>
    </row>
    <row r="11564" spans="9:9" x14ac:dyDescent="0.3">
      <c r="I11564"/>
    </row>
    <row r="11565" spans="9:9" x14ac:dyDescent="0.3">
      <c r="I11565"/>
    </row>
    <row r="11566" spans="9:9" x14ac:dyDescent="0.3">
      <c r="I11566"/>
    </row>
    <row r="11567" spans="9:9" x14ac:dyDescent="0.3">
      <c r="I11567"/>
    </row>
    <row r="11568" spans="9:9" x14ac:dyDescent="0.3">
      <c r="I11568"/>
    </row>
    <row r="11569" spans="9:9" x14ac:dyDescent="0.3">
      <c r="I11569"/>
    </row>
    <row r="11570" spans="9:9" x14ac:dyDescent="0.3">
      <c r="I11570"/>
    </row>
    <row r="11571" spans="9:9" x14ac:dyDescent="0.3">
      <c r="I11571"/>
    </row>
    <row r="11572" spans="9:9" x14ac:dyDescent="0.3">
      <c r="I11572"/>
    </row>
    <row r="11573" spans="9:9" x14ac:dyDescent="0.3">
      <c r="I11573"/>
    </row>
    <row r="11574" spans="9:9" x14ac:dyDescent="0.3">
      <c r="I11574"/>
    </row>
    <row r="11575" spans="9:9" x14ac:dyDescent="0.3">
      <c r="I11575"/>
    </row>
    <row r="11576" spans="9:9" x14ac:dyDescent="0.3">
      <c r="I11576"/>
    </row>
    <row r="11577" spans="9:9" x14ac:dyDescent="0.3">
      <c r="I11577"/>
    </row>
    <row r="11578" spans="9:9" x14ac:dyDescent="0.3">
      <c r="I11578"/>
    </row>
    <row r="11579" spans="9:9" x14ac:dyDescent="0.3">
      <c r="I11579"/>
    </row>
    <row r="11580" spans="9:9" x14ac:dyDescent="0.3">
      <c r="I11580"/>
    </row>
    <row r="11581" spans="9:9" x14ac:dyDescent="0.3">
      <c r="I11581"/>
    </row>
    <row r="11582" spans="9:9" x14ac:dyDescent="0.3">
      <c r="I11582"/>
    </row>
    <row r="11583" spans="9:9" x14ac:dyDescent="0.3">
      <c r="I11583"/>
    </row>
    <row r="11584" spans="9:9" x14ac:dyDescent="0.3">
      <c r="I11584"/>
    </row>
    <row r="11585" spans="9:9" x14ac:dyDescent="0.3">
      <c r="I11585"/>
    </row>
    <row r="11586" spans="9:9" x14ac:dyDescent="0.3">
      <c r="I11586"/>
    </row>
    <row r="11587" spans="9:9" x14ac:dyDescent="0.3">
      <c r="I11587"/>
    </row>
    <row r="11588" spans="9:9" x14ac:dyDescent="0.3">
      <c r="I11588"/>
    </row>
    <row r="11589" spans="9:9" x14ac:dyDescent="0.3">
      <c r="I11589"/>
    </row>
    <row r="11590" spans="9:9" x14ac:dyDescent="0.3">
      <c r="I11590"/>
    </row>
    <row r="11591" spans="9:9" x14ac:dyDescent="0.3">
      <c r="I11591"/>
    </row>
    <row r="11592" spans="9:9" x14ac:dyDescent="0.3">
      <c r="I11592"/>
    </row>
    <row r="11593" spans="9:9" x14ac:dyDescent="0.3">
      <c r="I11593"/>
    </row>
    <row r="11594" spans="9:9" x14ac:dyDescent="0.3">
      <c r="I11594"/>
    </row>
    <row r="11595" spans="9:9" x14ac:dyDescent="0.3">
      <c r="I11595"/>
    </row>
    <row r="11596" spans="9:9" x14ac:dyDescent="0.3">
      <c r="I11596"/>
    </row>
    <row r="11597" spans="9:9" x14ac:dyDescent="0.3">
      <c r="I11597"/>
    </row>
    <row r="11598" spans="9:9" x14ac:dyDescent="0.3">
      <c r="I11598"/>
    </row>
    <row r="11599" spans="9:9" x14ac:dyDescent="0.3">
      <c r="I11599"/>
    </row>
    <row r="11600" spans="9:9" x14ac:dyDescent="0.3">
      <c r="I11600"/>
    </row>
    <row r="11601" spans="9:9" x14ac:dyDescent="0.3">
      <c r="I11601"/>
    </row>
    <row r="11602" spans="9:9" x14ac:dyDescent="0.3">
      <c r="I11602"/>
    </row>
    <row r="11603" spans="9:9" x14ac:dyDescent="0.3">
      <c r="I11603"/>
    </row>
    <row r="11604" spans="9:9" x14ac:dyDescent="0.3">
      <c r="I11604"/>
    </row>
    <row r="11605" spans="9:9" x14ac:dyDescent="0.3">
      <c r="I11605"/>
    </row>
    <row r="11606" spans="9:9" x14ac:dyDescent="0.3">
      <c r="I11606"/>
    </row>
    <row r="11607" spans="9:9" x14ac:dyDescent="0.3">
      <c r="I11607"/>
    </row>
    <row r="11608" spans="9:9" x14ac:dyDescent="0.3">
      <c r="I11608"/>
    </row>
    <row r="11609" spans="9:9" x14ac:dyDescent="0.3">
      <c r="I11609"/>
    </row>
    <row r="11610" spans="9:9" x14ac:dyDescent="0.3">
      <c r="I11610"/>
    </row>
    <row r="11611" spans="9:9" x14ac:dyDescent="0.3">
      <c r="I11611"/>
    </row>
    <row r="11612" spans="9:9" x14ac:dyDescent="0.3">
      <c r="I11612"/>
    </row>
    <row r="11613" spans="9:9" x14ac:dyDescent="0.3">
      <c r="I11613"/>
    </row>
    <row r="11614" spans="9:9" x14ac:dyDescent="0.3">
      <c r="I11614"/>
    </row>
    <row r="11615" spans="9:9" x14ac:dyDescent="0.3">
      <c r="I11615"/>
    </row>
    <row r="11616" spans="9:9" x14ac:dyDescent="0.3">
      <c r="I11616"/>
    </row>
    <row r="11617" spans="9:9" x14ac:dyDescent="0.3">
      <c r="I11617"/>
    </row>
    <row r="11618" spans="9:9" x14ac:dyDescent="0.3">
      <c r="I11618"/>
    </row>
    <row r="11619" spans="9:9" x14ac:dyDescent="0.3">
      <c r="I11619"/>
    </row>
    <row r="11620" spans="9:9" x14ac:dyDescent="0.3">
      <c r="I11620"/>
    </row>
    <row r="11621" spans="9:9" x14ac:dyDescent="0.3">
      <c r="I11621"/>
    </row>
    <row r="11622" spans="9:9" x14ac:dyDescent="0.3">
      <c r="I11622"/>
    </row>
    <row r="11623" spans="9:9" x14ac:dyDescent="0.3">
      <c r="I11623"/>
    </row>
    <row r="11624" spans="9:9" x14ac:dyDescent="0.3">
      <c r="I11624"/>
    </row>
    <row r="11625" spans="9:9" x14ac:dyDescent="0.3">
      <c r="I11625"/>
    </row>
    <row r="11626" spans="9:9" x14ac:dyDescent="0.3">
      <c r="I11626"/>
    </row>
    <row r="11627" spans="9:9" x14ac:dyDescent="0.3">
      <c r="I11627"/>
    </row>
    <row r="11628" spans="9:9" x14ac:dyDescent="0.3">
      <c r="I11628"/>
    </row>
    <row r="11629" spans="9:9" x14ac:dyDescent="0.3">
      <c r="I11629"/>
    </row>
    <row r="11630" spans="9:9" x14ac:dyDescent="0.3">
      <c r="I11630"/>
    </row>
    <row r="11631" spans="9:9" x14ac:dyDescent="0.3">
      <c r="I11631"/>
    </row>
    <row r="11632" spans="9:9" x14ac:dyDescent="0.3">
      <c r="I11632"/>
    </row>
    <row r="11633" spans="9:9" x14ac:dyDescent="0.3">
      <c r="I11633"/>
    </row>
    <row r="11634" spans="9:9" x14ac:dyDescent="0.3">
      <c r="I11634"/>
    </row>
    <row r="11635" spans="9:9" x14ac:dyDescent="0.3">
      <c r="I11635"/>
    </row>
    <row r="11636" spans="9:9" x14ac:dyDescent="0.3">
      <c r="I11636"/>
    </row>
    <row r="11637" spans="9:9" x14ac:dyDescent="0.3">
      <c r="I11637"/>
    </row>
    <row r="11638" spans="9:9" x14ac:dyDescent="0.3">
      <c r="I11638"/>
    </row>
    <row r="11639" spans="9:9" x14ac:dyDescent="0.3">
      <c r="I11639"/>
    </row>
    <row r="11640" spans="9:9" x14ac:dyDescent="0.3">
      <c r="I11640"/>
    </row>
    <row r="11641" spans="9:9" x14ac:dyDescent="0.3">
      <c r="I11641"/>
    </row>
    <row r="11642" spans="9:9" x14ac:dyDescent="0.3">
      <c r="I11642"/>
    </row>
    <row r="11643" spans="9:9" x14ac:dyDescent="0.3">
      <c r="I11643"/>
    </row>
    <row r="11644" spans="9:9" x14ac:dyDescent="0.3">
      <c r="I11644"/>
    </row>
    <row r="11645" spans="9:9" x14ac:dyDescent="0.3">
      <c r="I11645"/>
    </row>
    <row r="11646" spans="9:9" x14ac:dyDescent="0.3">
      <c r="I11646"/>
    </row>
    <row r="11647" spans="9:9" x14ac:dyDescent="0.3">
      <c r="I11647"/>
    </row>
    <row r="11648" spans="9:9" x14ac:dyDescent="0.3">
      <c r="I11648"/>
    </row>
    <row r="11649" spans="9:9" x14ac:dyDescent="0.3">
      <c r="I11649"/>
    </row>
    <row r="11650" spans="9:9" x14ac:dyDescent="0.3">
      <c r="I11650"/>
    </row>
    <row r="11651" spans="9:9" x14ac:dyDescent="0.3">
      <c r="I11651"/>
    </row>
    <row r="11652" spans="9:9" x14ac:dyDescent="0.3">
      <c r="I11652"/>
    </row>
    <row r="11653" spans="9:9" x14ac:dyDescent="0.3">
      <c r="I11653"/>
    </row>
    <row r="11654" spans="9:9" x14ac:dyDescent="0.3">
      <c r="I11654"/>
    </row>
    <row r="11655" spans="9:9" x14ac:dyDescent="0.3">
      <c r="I11655"/>
    </row>
    <row r="11656" spans="9:9" x14ac:dyDescent="0.3">
      <c r="I11656"/>
    </row>
    <row r="11657" spans="9:9" x14ac:dyDescent="0.3">
      <c r="I11657"/>
    </row>
    <row r="11658" spans="9:9" x14ac:dyDescent="0.3">
      <c r="I11658"/>
    </row>
    <row r="11659" spans="9:9" x14ac:dyDescent="0.3">
      <c r="I11659"/>
    </row>
    <row r="11660" spans="9:9" x14ac:dyDescent="0.3">
      <c r="I11660"/>
    </row>
    <row r="11661" spans="9:9" x14ac:dyDescent="0.3">
      <c r="I11661"/>
    </row>
    <row r="11662" spans="9:9" x14ac:dyDescent="0.3">
      <c r="I11662"/>
    </row>
    <row r="11663" spans="9:9" x14ac:dyDescent="0.3">
      <c r="I11663"/>
    </row>
    <row r="11664" spans="9:9" x14ac:dyDescent="0.3">
      <c r="I11664"/>
    </row>
    <row r="11665" spans="9:9" x14ac:dyDescent="0.3">
      <c r="I11665"/>
    </row>
    <row r="11666" spans="9:9" x14ac:dyDescent="0.3">
      <c r="I11666"/>
    </row>
    <row r="11667" spans="9:9" x14ac:dyDescent="0.3">
      <c r="I11667"/>
    </row>
    <row r="11668" spans="9:9" x14ac:dyDescent="0.3">
      <c r="I11668"/>
    </row>
    <row r="11669" spans="9:9" x14ac:dyDescent="0.3">
      <c r="I11669"/>
    </row>
    <row r="11670" spans="9:9" x14ac:dyDescent="0.3">
      <c r="I11670"/>
    </row>
    <row r="11671" spans="9:9" x14ac:dyDescent="0.3">
      <c r="I11671"/>
    </row>
    <row r="11672" spans="9:9" x14ac:dyDescent="0.3">
      <c r="I11672"/>
    </row>
    <row r="11673" spans="9:9" x14ac:dyDescent="0.3">
      <c r="I11673"/>
    </row>
    <row r="11674" spans="9:9" x14ac:dyDescent="0.3">
      <c r="I11674"/>
    </row>
    <row r="11675" spans="9:9" x14ac:dyDescent="0.3">
      <c r="I11675"/>
    </row>
    <row r="11676" spans="9:9" x14ac:dyDescent="0.3">
      <c r="I11676"/>
    </row>
    <row r="11677" spans="9:9" x14ac:dyDescent="0.3">
      <c r="I11677"/>
    </row>
    <row r="11678" spans="9:9" x14ac:dyDescent="0.3">
      <c r="I11678"/>
    </row>
    <row r="11679" spans="9:9" x14ac:dyDescent="0.3">
      <c r="I11679"/>
    </row>
    <row r="11680" spans="9:9" x14ac:dyDescent="0.3">
      <c r="I11680"/>
    </row>
    <row r="11681" spans="9:9" x14ac:dyDescent="0.3">
      <c r="I11681"/>
    </row>
    <row r="11682" spans="9:9" x14ac:dyDescent="0.3">
      <c r="I11682"/>
    </row>
    <row r="11683" spans="9:9" x14ac:dyDescent="0.3">
      <c r="I11683"/>
    </row>
    <row r="11684" spans="9:9" x14ac:dyDescent="0.3">
      <c r="I11684"/>
    </row>
    <row r="11685" spans="9:9" x14ac:dyDescent="0.3">
      <c r="I11685"/>
    </row>
    <row r="11686" spans="9:9" x14ac:dyDescent="0.3">
      <c r="I11686"/>
    </row>
    <row r="11687" spans="9:9" x14ac:dyDescent="0.3">
      <c r="I11687"/>
    </row>
    <row r="11688" spans="9:9" x14ac:dyDescent="0.3">
      <c r="I11688"/>
    </row>
    <row r="11689" spans="9:9" x14ac:dyDescent="0.3">
      <c r="I11689"/>
    </row>
    <row r="11690" spans="9:9" x14ac:dyDescent="0.3">
      <c r="I11690"/>
    </row>
    <row r="11691" spans="9:9" x14ac:dyDescent="0.3">
      <c r="I11691"/>
    </row>
    <row r="11692" spans="9:9" x14ac:dyDescent="0.3">
      <c r="I11692"/>
    </row>
    <row r="11693" spans="9:9" x14ac:dyDescent="0.3">
      <c r="I11693"/>
    </row>
    <row r="11694" spans="9:9" x14ac:dyDescent="0.3">
      <c r="I11694"/>
    </row>
    <row r="11695" spans="9:9" x14ac:dyDescent="0.3">
      <c r="I11695"/>
    </row>
    <row r="11696" spans="9:9" x14ac:dyDescent="0.3">
      <c r="I11696"/>
    </row>
    <row r="11697" spans="9:9" x14ac:dyDescent="0.3">
      <c r="I11697"/>
    </row>
    <row r="11698" spans="9:9" x14ac:dyDescent="0.3">
      <c r="I11698"/>
    </row>
    <row r="11699" spans="9:9" x14ac:dyDescent="0.3">
      <c r="I11699"/>
    </row>
    <row r="11700" spans="9:9" x14ac:dyDescent="0.3">
      <c r="I11700"/>
    </row>
    <row r="11701" spans="9:9" x14ac:dyDescent="0.3">
      <c r="I11701"/>
    </row>
    <row r="11702" spans="9:9" x14ac:dyDescent="0.3">
      <c r="I11702"/>
    </row>
    <row r="11703" spans="9:9" x14ac:dyDescent="0.3">
      <c r="I11703"/>
    </row>
    <row r="11704" spans="9:9" x14ac:dyDescent="0.3">
      <c r="I11704"/>
    </row>
    <row r="11705" spans="9:9" x14ac:dyDescent="0.3">
      <c r="I11705"/>
    </row>
    <row r="11706" spans="9:9" x14ac:dyDescent="0.3">
      <c r="I11706"/>
    </row>
    <row r="11707" spans="9:9" x14ac:dyDescent="0.3">
      <c r="I11707"/>
    </row>
    <row r="11708" spans="9:9" x14ac:dyDescent="0.3">
      <c r="I11708"/>
    </row>
    <row r="11709" spans="9:9" x14ac:dyDescent="0.3">
      <c r="I11709"/>
    </row>
    <row r="11710" spans="9:9" x14ac:dyDescent="0.3">
      <c r="I11710"/>
    </row>
    <row r="11711" spans="9:9" x14ac:dyDescent="0.3">
      <c r="I11711"/>
    </row>
    <row r="11712" spans="9:9" x14ac:dyDescent="0.3">
      <c r="I11712"/>
    </row>
    <row r="11713" spans="9:9" x14ac:dyDescent="0.3">
      <c r="I11713"/>
    </row>
    <row r="11714" spans="9:9" x14ac:dyDescent="0.3">
      <c r="I11714"/>
    </row>
    <row r="11715" spans="9:9" x14ac:dyDescent="0.3">
      <c r="I11715"/>
    </row>
    <row r="11716" spans="9:9" x14ac:dyDescent="0.3">
      <c r="I11716"/>
    </row>
    <row r="11717" spans="9:9" x14ac:dyDescent="0.3">
      <c r="I11717"/>
    </row>
    <row r="11718" spans="9:9" x14ac:dyDescent="0.3">
      <c r="I11718"/>
    </row>
    <row r="11719" spans="9:9" x14ac:dyDescent="0.3">
      <c r="I11719"/>
    </row>
    <row r="11720" spans="9:9" x14ac:dyDescent="0.3">
      <c r="I11720"/>
    </row>
    <row r="11721" spans="9:9" x14ac:dyDescent="0.3">
      <c r="I11721"/>
    </row>
    <row r="11722" spans="9:9" x14ac:dyDescent="0.3">
      <c r="I11722"/>
    </row>
    <row r="11723" spans="9:9" x14ac:dyDescent="0.3">
      <c r="I11723"/>
    </row>
    <row r="11724" spans="9:9" x14ac:dyDescent="0.3">
      <c r="I11724"/>
    </row>
    <row r="11725" spans="9:9" x14ac:dyDescent="0.3">
      <c r="I11725"/>
    </row>
    <row r="11726" spans="9:9" x14ac:dyDescent="0.3">
      <c r="I11726"/>
    </row>
    <row r="11727" spans="9:9" x14ac:dyDescent="0.3">
      <c r="I11727"/>
    </row>
    <row r="11728" spans="9:9" x14ac:dyDescent="0.3">
      <c r="I11728"/>
    </row>
    <row r="11729" spans="9:9" x14ac:dyDescent="0.3">
      <c r="I11729"/>
    </row>
    <row r="11730" spans="9:9" x14ac:dyDescent="0.3">
      <c r="I11730"/>
    </row>
    <row r="11731" spans="9:9" x14ac:dyDescent="0.3">
      <c r="I11731"/>
    </row>
    <row r="11732" spans="9:9" x14ac:dyDescent="0.3">
      <c r="I11732"/>
    </row>
    <row r="11733" spans="9:9" x14ac:dyDescent="0.3">
      <c r="I11733"/>
    </row>
    <row r="11734" spans="9:9" x14ac:dyDescent="0.3">
      <c r="I11734"/>
    </row>
    <row r="11735" spans="9:9" x14ac:dyDescent="0.3">
      <c r="I11735"/>
    </row>
    <row r="11736" spans="9:9" x14ac:dyDescent="0.3">
      <c r="I11736"/>
    </row>
    <row r="11737" spans="9:9" x14ac:dyDescent="0.3">
      <c r="I11737"/>
    </row>
    <row r="11738" spans="9:9" x14ac:dyDescent="0.3">
      <c r="I11738"/>
    </row>
    <row r="11739" spans="9:9" x14ac:dyDescent="0.3">
      <c r="I11739"/>
    </row>
    <row r="11740" spans="9:9" x14ac:dyDescent="0.3">
      <c r="I11740"/>
    </row>
    <row r="11741" spans="9:9" x14ac:dyDescent="0.3">
      <c r="I11741"/>
    </row>
    <row r="11742" spans="9:9" x14ac:dyDescent="0.3">
      <c r="I11742"/>
    </row>
    <row r="11743" spans="9:9" x14ac:dyDescent="0.3">
      <c r="I11743"/>
    </row>
    <row r="11744" spans="9:9" x14ac:dyDescent="0.3">
      <c r="I11744"/>
    </row>
    <row r="11745" spans="9:9" x14ac:dyDescent="0.3">
      <c r="I11745"/>
    </row>
    <row r="11746" spans="9:9" x14ac:dyDescent="0.3">
      <c r="I11746"/>
    </row>
    <row r="11747" spans="9:9" x14ac:dyDescent="0.3">
      <c r="I11747"/>
    </row>
    <row r="11748" spans="9:9" x14ac:dyDescent="0.3">
      <c r="I11748"/>
    </row>
    <row r="11749" spans="9:9" x14ac:dyDescent="0.3">
      <c r="I11749"/>
    </row>
    <row r="11750" spans="9:9" x14ac:dyDescent="0.3">
      <c r="I11750"/>
    </row>
    <row r="11751" spans="9:9" x14ac:dyDescent="0.3">
      <c r="I11751"/>
    </row>
    <row r="11752" spans="9:9" x14ac:dyDescent="0.3">
      <c r="I11752"/>
    </row>
    <row r="11753" spans="9:9" x14ac:dyDescent="0.3">
      <c r="I11753"/>
    </row>
    <row r="11754" spans="9:9" x14ac:dyDescent="0.3">
      <c r="I11754"/>
    </row>
    <row r="11755" spans="9:9" x14ac:dyDescent="0.3">
      <c r="I11755"/>
    </row>
    <row r="11756" spans="9:9" x14ac:dyDescent="0.3">
      <c r="I11756"/>
    </row>
    <row r="11757" spans="9:9" x14ac:dyDescent="0.3">
      <c r="I11757"/>
    </row>
    <row r="11758" spans="9:9" x14ac:dyDescent="0.3">
      <c r="I11758"/>
    </row>
    <row r="11759" spans="9:9" x14ac:dyDescent="0.3">
      <c r="I11759"/>
    </row>
    <row r="11760" spans="9:9" x14ac:dyDescent="0.3">
      <c r="I11760"/>
    </row>
    <row r="11761" spans="9:9" x14ac:dyDescent="0.3">
      <c r="I11761"/>
    </row>
    <row r="11762" spans="9:9" x14ac:dyDescent="0.3">
      <c r="I11762"/>
    </row>
    <row r="11763" spans="9:9" x14ac:dyDescent="0.3">
      <c r="I11763"/>
    </row>
    <row r="11764" spans="9:9" x14ac:dyDescent="0.3">
      <c r="I11764"/>
    </row>
    <row r="11765" spans="9:9" x14ac:dyDescent="0.3">
      <c r="I11765"/>
    </row>
    <row r="11766" spans="9:9" x14ac:dyDescent="0.3">
      <c r="I11766"/>
    </row>
    <row r="11767" spans="9:9" x14ac:dyDescent="0.3">
      <c r="I11767"/>
    </row>
    <row r="11768" spans="9:9" x14ac:dyDescent="0.3">
      <c r="I11768"/>
    </row>
    <row r="11769" spans="9:9" x14ac:dyDescent="0.3">
      <c r="I11769"/>
    </row>
    <row r="11770" spans="9:9" x14ac:dyDescent="0.3">
      <c r="I11770"/>
    </row>
    <row r="11771" spans="9:9" x14ac:dyDescent="0.3">
      <c r="I11771"/>
    </row>
    <row r="11772" spans="9:9" x14ac:dyDescent="0.3">
      <c r="I11772"/>
    </row>
    <row r="11773" spans="9:9" x14ac:dyDescent="0.3">
      <c r="I11773"/>
    </row>
    <row r="11774" spans="9:9" x14ac:dyDescent="0.3">
      <c r="I11774"/>
    </row>
    <row r="11775" spans="9:9" x14ac:dyDescent="0.3">
      <c r="I11775"/>
    </row>
    <row r="11776" spans="9:9" x14ac:dyDescent="0.3">
      <c r="I11776"/>
    </row>
    <row r="11777" spans="9:9" x14ac:dyDescent="0.3">
      <c r="I11777"/>
    </row>
    <row r="11778" spans="9:9" x14ac:dyDescent="0.3">
      <c r="I11778"/>
    </row>
    <row r="11779" spans="9:9" x14ac:dyDescent="0.3">
      <c r="I11779"/>
    </row>
    <row r="11780" spans="9:9" x14ac:dyDescent="0.3">
      <c r="I11780"/>
    </row>
    <row r="11781" spans="9:9" x14ac:dyDescent="0.3">
      <c r="I11781"/>
    </row>
    <row r="11782" spans="9:9" x14ac:dyDescent="0.3">
      <c r="I11782"/>
    </row>
    <row r="11783" spans="9:9" x14ac:dyDescent="0.3">
      <c r="I11783"/>
    </row>
    <row r="11784" spans="9:9" x14ac:dyDescent="0.3">
      <c r="I11784"/>
    </row>
    <row r="11785" spans="9:9" x14ac:dyDescent="0.3">
      <c r="I11785"/>
    </row>
    <row r="11786" spans="9:9" x14ac:dyDescent="0.3">
      <c r="I11786"/>
    </row>
    <row r="11787" spans="9:9" x14ac:dyDescent="0.3">
      <c r="I11787"/>
    </row>
    <row r="11788" spans="9:9" x14ac:dyDescent="0.3">
      <c r="I11788"/>
    </row>
    <row r="11789" spans="9:9" x14ac:dyDescent="0.3">
      <c r="I11789"/>
    </row>
    <row r="11790" spans="9:9" x14ac:dyDescent="0.3">
      <c r="I11790"/>
    </row>
    <row r="11791" spans="9:9" x14ac:dyDescent="0.3">
      <c r="I11791"/>
    </row>
    <row r="11792" spans="9:9" x14ac:dyDescent="0.3">
      <c r="I11792"/>
    </row>
    <row r="11793" spans="9:9" x14ac:dyDescent="0.3">
      <c r="I11793"/>
    </row>
    <row r="11794" spans="9:9" x14ac:dyDescent="0.3">
      <c r="I11794"/>
    </row>
    <row r="11795" spans="9:9" x14ac:dyDescent="0.3">
      <c r="I11795"/>
    </row>
    <row r="11796" spans="9:9" x14ac:dyDescent="0.3">
      <c r="I11796"/>
    </row>
    <row r="11797" spans="9:9" x14ac:dyDescent="0.3">
      <c r="I11797"/>
    </row>
    <row r="11798" spans="9:9" x14ac:dyDescent="0.3">
      <c r="I11798"/>
    </row>
    <row r="11799" spans="9:9" x14ac:dyDescent="0.3">
      <c r="I11799"/>
    </row>
    <row r="11800" spans="9:9" x14ac:dyDescent="0.3">
      <c r="I11800"/>
    </row>
    <row r="11801" spans="9:9" x14ac:dyDescent="0.3">
      <c r="I11801"/>
    </row>
    <row r="11802" spans="9:9" x14ac:dyDescent="0.3">
      <c r="I11802"/>
    </row>
    <row r="11803" spans="9:9" x14ac:dyDescent="0.3">
      <c r="I11803"/>
    </row>
    <row r="11804" spans="9:9" x14ac:dyDescent="0.3">
      <c r="I11804"/>
    </row>
    <row r="11805" spans="9:9" x14ac:dyDescent="0.3">
      <c r="I11805"/>
    </row>
    <row r="11806" spans="9:9" x14ac:dyDescent="0.3">
      <c r="I11806"/>
    </row>
    <row r="11807" spans="9:9" x14ac:dyDescent="0.3">
      <c r="I11807"/>
    </row>
    <row r="11808" spans="9:9" x14ac:dyDescent="0.3">
      <c r="I11808"/>
    </row>
    <row r="11809" spans="9:9" x14ac:dyDescent="0.3">
      <c r="I11809"/>
    </row>
    <row r="11810" spans="9:9" x14ac:dyDescent="0.3">
      <c r="I11810"/>
    </row>
    <row r="11811" spans="9:9" x14ac:dyDescent="0.3">
      <c r="I11811"/>
    </row>
    <row r="11812" spans="9:9" x14ac:dyDescent="0.3">
      <c r="I11812"/>
    </row>
    <row r="11813" spans="9:9" x14ac:dyDescent="0.3">
      <c r="I11813"/>
    </row>
    <row r="11814" spans="9:9" x14ac:dyDescent="0.3">
      <c r="I11814"/>
    </row>
    <row r="11815" spans="9:9" x14ac:dyDescent="0.3">
      <c r="I11815"/>
    </row>
    <row r="11816" spans="9:9" x14ac:dyDescent="0.3">
      <c r="I11816"/>
    </row>
    <row r="11817" spans="9:9" x14ac:dyDescent="0.3">
      <c r="I11817"/>
    </row>
    <row r="11818" spans="9:9" x14ac:dyDescent="0.3">
      <c r="I11818"/>
    </row>
    <row r="11819" spans="9:9" x14ac:dyDescent="0.3">
      <c r="I11819"/>
    </row>
    <row r="11820" spans="9:9" x14ac:dyDescent="0.3">
      <c r="I11820"/>
    </row>
    <row r="11821" spans="9:9" x14ac:dyDescent="0.3">
      <c r="I11821"/>
    </row>
    <row r="11822" spans="9:9" x14ac:dyDescent="0.3">
      <c r="I11822"/>
    </row>
    <row r="11823" spans="9:9" x14ac:dyDescent="0.3">
      <c r="I11823"/>
    </row>
    <row r="11824" spans="9:9" x14ac:dyDescent="0.3">
      <c r="I11824"/>
    </row>
    <row r="11825" spans="9:9" x14ac:dyDescent="0.3">
      <c r="I11825"/>
    </row>
    <row r="11826" spans="9:9" x14ac:dyDescent="0.3">
      <c r="I11826"/>
    </row>
    <row r="11827" spans="9:9" x14ac:dyDescent="0.3">
      <c r="I11827"/>
    </row>
    <row r="11828" spans="9:9" x14ac:dyDescent="0.3">
      <c r="I11828"/>
    </row>
    <row r="11829" spans="9:9" x14ac:dyDescent="0.3">
      <c r="I11829"/>
    </row>
    <row r="11830" spans="9:9" x14ac:dyDescent="0.3">
      <c r="I11830"/>
    </row>
    <row r="11831" spans="9:9" x14ac:dyDescent="0.3">
      <c r="I11831"/>
    </row>
    <row r="11832" spans="9:9" x14ac:dyDescent="0.3">
      <c r="I11832"/>
    </row>
    <row r="11833" spans="9:9" x14ac:dyDescent="0.3">
      <c r="I11833"/>
    </row>
    <row r="11834" spans="9:9" x14ac:dyDescent="0.3">
      <c r="I11834"/>
    </row>
    <row r="11835" spans="9:9" x14ac:dyDescent="0.3">
      <c r="I11835"/>
    </row>
    <row r="11836" spans="9:9" x14ac:dyDescent="0.3">
      <c r="I11836"/>
    </row>
    <row r="11837" spans="9:9" x14ac:dyDescent="0.3">
      <c r="I11837"/>
    </row>
    <row r="11838" spans="9:9" x14ac:dyDescent="0.3">
      <c r="I11838"/>
    </row>
    <row r="11839" spans="9:9" x14ac:dyDescent="0.3">
      <c r="I11839"/>
    </row>
    <row r="11840" spans="9:9" x14ac:dyDescent="0.3">
      <c r="I11840"/>
    </row>
    <row r="11841" spans="9:9" x14ac:dyDescent="0.3">
      <c r="I11841"/>
    </row>
    <row r="11842" spans="9:9" x14ac:dyDescent="0.3">
      <c r="I11842"/>
    </row>
    <row r="11843" spans="9:9" x14ac:dyDescent="0.3">
      <c r="I11843"/>
    </row>
    <row r="11844" spans="9:9" x14ac:dyDescent="0.3">
      <c r="I11844"/>
    </row>
    <row r="11845" spans="9:9" x14ac:dyDescent="0.3">
      <c r="I11845"/>
    </row>
    <row r="11846" spans="9:9" x14ac:dyDescent="0.3">
      <c r="I11846"/>
    </row>
    <row r="11847" spans="9:9" x14ac:dyDescent="0.3">
      <c r="I11847"/>
    </row>
    <row r="11848" spans="9:9" x14ac:dyDescent="0.3">
      <c r="I11848"/>
    </row>
    <row r="11849" spans="9:9" x14ac:dyDescent="0.3">
      <c r="I11849"/>
    </row>
    <row r="11850" spans="9:9" x14ac:dyDescent="0.3">
      <c r="I11850"/>
    </row>
    <row r="11851" spans="9:9" x14ac:dyDescent="0.3">
      <c r="I11851"/>
    </row>
    <row r="11852" spans="9:9" x14ac:dyDescent="0.3">
      <c r="I11852"/>
    </row>
    <row r="11853" spans="9:9" x14ac:dyDescent="0.3">
      <c r="I11853"/>
    </row>
    <row r="11854" spans="9:9" x14ac:dyDescent="0.3">
      <c r="I11854"/>
    </row>
    <row r="11855" spans="9:9" x14ac:dyDescent="0.3">
      <c r="I11855"/>
    </row>
    <row r="11856" spans="9:9" x14ac:dyDescent="0.3">
      <c r="I11856"/>
    </row>
    <row r="11857" spans="9:9" x14ac:dyDescent="0.3">
      <c r="I11857"/>
    </row>
    <row r="11858" spans="9:9" x14ac:dyDescent="0.3">
      <c r="I11858"/>
    </row>
    <row r="11859" spans="9:9" x14ac:dyDescent="0.3">
      <c r="I11859"/>
    </row>
    <row r="11860" spans="9:9" x14ac:dyDescent="0.3">
      <c r="I11860"/>
    </row>
    <row r="11861" spans="9:9" x14ac:dyDescent="0.3">
      <c r="I11861"/>
    </row>
    <row r="11862" spans="9:9" x14ac:dyDescent="0.3">
      <c r="I11862"/>
    </row>
    <row r="11863" spans="9:9" x14ac:dyDescent="0.3">
      <c r="I11863"/>
    </row>
    <row r="11864" spans="9:9" x14ac:dyDescent="0.3">
      <c r="I11864"/>
    </row>
    <row r="11865" spans="9:9" x14ac:dyDescent="0.3">
      <c r="I11865"/>
    </row>
    <row r="11866" spans="9:9" x14ac:dyDescent="0.3">
      <c r="I11866"/>
    </row>
    <row r="11867" spans="9:9" x14ac:dyDescent="0.3">
      <c r="I11867"/>
    </row>
    <row r="11868" spans="9:9" x14ac:dyDescent="0.3">
      <c r="I11868"/>
    </row>
    <row r="11869" spans="9:9" x14ac:dyDescent="0.3">
      <c r="I11869"/>
    </row>
    <row r="11870" spans="9:9" x14ac:dyDescent="0.3">
      <c r="I11870"/>
    </row>
    <row r="11871" spans="9:9" x14ac:dyDescent="0.3">
      <c r="I11871"/>
    </row>
    <row r="11872" spans="9:9" x14ac:dyDescent="0.3">
      <c r="I11872"/>
    </row>
    <row r="11873" spans="9:9" x14ac:dyDescent="0.3">
      <c r="I11873"/>
    </row>
    <row r="11874" spans="9:9" x14ac:dyDescent="0.3">
      <c r="I11874"/>
    </row>
    <row r="11875" spans="9:9" x14ac:dyDescent="0.3">
      <c r="I11875"/>
    </row>
    <row r="11876" spans="9:9" x14ac:dyDescent="0.3">
      <c r="I11876"/>
    </row>
    <row r="11877" spans="9:9" x14ac:dyDescent="0.3">
      <c r="I11877"/>
    </row>
    <row r="11878" spans="9:9" x14ac:dyDescent="0.3">
      <c r="I11878"/>
    </row>
    <row r="11879" spans="9:9" x14ac:dyDescent="0.3">
      <c r="I11879"/>
    </row>
    <row r="11880" spans="9:9" x14ac:dyDescent="0.3">
      <c r="I11880"/>
    </row>
    <row r="11881" spans="9:9" x14ac:dyDescent="0.3">
      <c r="I11881"/>
    </row>
    <row r="11882" spans="9:9" x14ac:dyDescent="0.3">
      <c r="I11882"/>
    </row>
    <row r="11883" spans="9:9" x14ac:dyDescent="0.3">
      <c r="I11883"/>
    </row>
    <row r="11884" spans="9:9" x14ac:dyDescent="0.3">
      <c r="I11884"/>
    </row>
    <row r="11885" spans="9:9" x14ac:dyDescent="0.3">
      <c r="I11885"/>
    </row>
    <row r="11886" spans="9:9" x14ac:dyDescent="0.3">
      <c r="I11886"/>
    </row>
    <row r="11887" spans="9:9" x14ac:dyDescent="0.3">
      <c r="I11887"/>
    </row>
    <row r="11888" spans="9:9" x14ac:dyDescent="0.3">
      <c r="I11888"/>
    </row>
    <row r="11889" spans="9:9" x14ac:dyDescent="0.3">
      <c r="I11889"/>
    </row>
    <row r="11890" spans="9:9" x14ac:dyDescent="0.3">
      <c r="I11890"/>
    </row>
    <row r="11891" spans="9:9" x14ac:dyDescent="0.3">
      <c r="I11891"/>
    </row>
    <row r="11892" spans="9:9" x14ac:dyDescent="0.3">
      <c r="I11892"/>
    </row>
    <row r="11893" spans="9:9" x14ac:dyDescent="0.3">
      <c r="I11893"/>
    </row>
    <row r="11894" spans="9:9" x14ac:dyDescent="0.3">
      <c r="I11894"/>
    </row>
    <row r="11895" spans="9:9" x14ac:dyDescent="0.3">
      <c r="I11895"/>
    </row>
    <row r="11896" spans="9:9" x14ac:dyDescent="0.3">
      <c r="I11896"/>
    </row>
    <row r="11897" spans="9:9" x14ac:dyDescent="0.3">
      <c r="I11897"/>
    </row>
    <row r="11898" spans="9:9" x14ac:dyDescent="0.3">
      <c r="I11898"/>
    </row>
    <row r="11899" spans="9:9" x14ac:dyDescent="0.3">
      <c r="I11899"/>
    </row>
    <row r="11900" spans="9:9" x14ac:dyDescent="0.3">
      <c r="I11900"/>
    </row>
    <row r="11901" spans="9:9" x14ac:dyDescent="0.3">
      <c r="I11901"/>
    </row>
    <row r="11902" spans="9:9" x14ac:dyDescent="0.3">
      <c r="I11902"/>
    </row>
    <row r="11903" spans="9:9" x14ac:dyDescent="0.3">
      <c r="I11903"/>
    </row>
    <row r="11904" spans="9:9" x14ac:dyDescent="0.3">
      <c r="I11904"/>
    </row>
    <row r="11905" spans="9:9" x14ac:dyDescent="0.3">
      <c r="I11905"/>
    </row>
    <row r="11906" spans="9:9" x14ac:dyDescent="0.3">
      <c r="I11906"/>
    </row>
    <row r="11907" spans="9:9" x14ac:dyDescent="0.3">
      <c r="I11907"/>
    </row>
    <row r="11908" spans="9:9" x14ac:dyDescent="0.3">
      <c r="I11908"/>
    </row>
    <row r="11909" spans="9:9" x14ac:dyDescent="0.3">
      <c r="I11909"/>
    </row>
    <row r="11910" spans="9:9" x14ac:dyDescent="0.3">
      <c r="I11910"/>
    </row>
    <row r="11911" spans="9:9" x14ac:dyDescent="0.3">
      <c r="I11911"/>
    </row>
    <row r="11912" spans="9:9" x14ac:dyDescent="0.3">
      <c r="I11912"/>
    </row>
    <row r="11913" spans="9:9" x14ac:dyDescent="0.3">
      <c r="I11913"/>
    </row>
    <row r="11914" spans="9:9" x14ac:dyDescent="0.3">
      <c r="I11914"/>
    </row>
    <row r="11915" spans="9:9" x14ac:dyDescent="0.3">
      <c r="I11915"/>
    </row>
    <row r="11916" spans="9:9" x14ac:dyDescent="0.3">
      <c r="I11916"/>
    </row>
    <row r="11917" spans="9:9" x14ac:dyDescent="0.3">
      <c r="I11917"/>
    </row>
    <row r="11918" spans="9:9" x14ac:dyDescent="0.3">
      <c r="I11918"/>
    </row>
    <row r="11919" spans="9:9" x14ac:dyDescent="0.3">
      <c r="I11919"/>
    </row>
    <row r="11920" spans="9:9" x14ac:dyDescent="0.3">
      <c r="I11920"/>
    </row>
    <row r="11921" spans="9:9" x14ac:dyDescent="0.3">
      <c r="I11921"/>
    </row>
    <row r="11922" spans="9:9" x14ac:dyDescent="0.3">
      <c r="I11922"/>
    </row>
    <row r="11923" spans="9:9" x14ac:dyDescent="0.3">
      <c r="I11923"/>
    </row>
    <row r="11924" spans="9:9" x14ac:dyDescent="0.3">
      <c r="I11924"/>
    </row>
    <row r="11925" spans="9:9" x14ac:dyDescent="0.3">
      <c r="I11925"/>
    </row>
    <row r="11926" spans="9:9" x14ac:dyDescent="0.3">
      <c r="I11926"/>
    </row>
    <row r="11927" spans="9:9" x14ac:dyDescent="0.3">
      <c r="I11927"/>
    </row>
    <row r="11928" spans="9:9" x14ac:dyDescent="0.3">
      <c r="I11928"/>
    </row>
    <row r="11929" spans="9:9" x14ac:dyDescent="0.3">
      <c r="I11929"/>
    </row>
    <row r="11930" spans="9:9" x14ac:dyDescent="0.3">
      <c r="I11930"/>
    </row>
    <row r="11931" spans="9:9" x14ac:dyDescent="0.3">
      <c r="I11931"/>
    </row>
    <row r="11932" spans="9:9" x14ac:dyDescent="0.3">
      <c r="I11932"/>
    </row>
    <row r="11933" spans="9:9" x14ac:dyDescent="0.3">
      <c r="I11933"/>
    </row>
    <row r="11934" spans="9:9" x14ac:dyDescent="0.3">
      <c r="I11934"/>
    </row>
    <row r="11935" spans="9:9" x14ac:dyDescent="0.3">
      <c r="I11935"/>
    </row>
    <row r="11936" spans="9:9" x14ac:dyDescent="0.3">
      <c r="I11936"/>
    </row>
    <row r="11937" spans="9:9" x14ac:dyDescent="0.3">
      <c r="I11937"/>
    </row>
    <row r="11938" spans="9:9" x14ac:dyDescent="0.3">
      <c r="I11938"/>
    </row>
    <row r="11939" spans="9:9" x14ac:dyDescent="0.3">
      <c r="I11939"/>
    </row>
    <row r="11940" spans="9:9" x14ac:dyDescent="0.3">
      <c r="I11940"/>
    </row>
    <row r="11941" spans="9:9" x14ac:dyDescent="0.3">
      <c r="I11941"/>
    </row>
    <row r="11942" spans="9:9" x14ac:dyDescent="0.3">
      <c r="I11942"/>
    </row>
    <row r="11943" spans="9:9" x14ac:dyDescent="0.3">
      <c r="I11943"/>
    </row>
    <row r="11944" spans="9:9" x14ac:dyDescent="0.3">
      <c r="I11944"/>
    </row>
    <row r="11945" spans="9:9" x14ac:dyDescent="0.3">
      <c r="I11945"/>
    </row>
    <row r="11946" spans="9:9" x14ac:dyDescent="0.3">
      <c r="I11946"/>
    </row>
    <row r="11947" spans="9:9" x14ac:dyDescent="0.3">
      <c r="I11947"/>
    </row>
    <row r="11948" spans="9:9" x14ac:dyDescent="0.3">
      <c r="I11948"/>
    </row>
    <row r="11949" spans="9:9" x14ac:dyDescent="0.3">
      <c r="I11949"/>
    </row>
    <row r="11950" spans="9:9" x14ac:dyDescent="0.3">
      <c r="I11950"/>
    </row>
    <row r="11951" spans="9:9" x14ac:dyDescent="0.3">
      <c r="I11951"/>
    </row>
    <row r="11952" spans="9:9" x14ac:dyDescent="0.3">
      <c r="I11952"/>
    </row>
    <row r="11953" spans="9:9" x14ac:dyDescent="0.3">
      <c r="I11953"/>
    </row>
    <row r="11954" spans="9:9" x14ac:dyDescent="0.3">
      <c r="I11954"/>
    </row>
    <row r="11955" spans="9:9" x14ac:dyDescent="0.3">
      <c r="I11955"/>
    </row>
    <row r="11956" spans="9:9" x14ac:dyDescent="0.3">
      <c r="I11956"/>
    </row>
    <row r="11957" spans="9:9" x14ac:dyDescent="0.3">
      <c r="I11957"/>
    </row>
    <row r="11958" spans="9:9" x14ac:dyDescent="0.3">
      <c r="I11958"/>
    </row>
    <row r="11959" spans="9:9" x14ac:dyDescent="0.3">
      <c r="I11959"/>
    </row>
    <row r="11960" spans="9:9" x14ac:dyDescent="0.3">
      <c r="I11960"/>
    </row>
    <row r="11961" spans="9:9" x14ac:dyDescent="0.3">
      <c r="I11961"/>
    </row>
    <row r="11962" spans="9:9" x14ac:dyDescent="0.3">
      <c r="I11962"/>
    </row>
    <row r="11963" spans="9:9" x14ac:dyDescent="0.3">
      <c r="I11963"/>
    </row>
    <row r="11964" spans="9:9" x14ac:dyDescent="0.3">
      <c r="I11964"/>
    </row>
    <row r="11965" spans="9:9" x14ac:dyDescent="0.3">
      <c r="I11965"/>
    </row>
    <row r="11966" spans="9:9" x14ac:dyDescent="0.3">
      <c r="I11966"/>
    </row>
    <row r="11967" spans="9:9" x14ac:dyDescent="0.3">
      <c r="I11967"/>
    </row>
    <row r="11968" spans="9:9" x14ac:dyDescent="0.3">
      <c r="I11968"/>
    </row>
    <row r="11969" spans="9:9" x14ac:dyDescent="0.3">
      <c r="I11969"/>
    </row>
    <row r="11970" spans="9:9" x14ac:dyDescent="0.3">
      <c r="I11970"/>
    </row>
    <row r="11971" spans="9:9" x14ac:dyDescent="0.3">
      <c r="I11971"/>
    </row>
    <row r="11972" spans="9:9" x14ac:dyDescent="0.3">
      <c r="I11972"/>
    </row>
    <row r="11973" spans="9:9" x14ac:dyDescent="0.3">
      <c r="I11973"/>
    </row>
    <row r="11974" spans="9:9" x14ac:dyDescent="0.3">
      <c r="I11974"/>
    </row>
    <row r="11975" spans="9:9" x14ac:dyDescent="0.3">
      <c r="I11975"/>
    </row>
    <row r="11976" spans="9:9" x14ac:dyDescent="0.3">
      <c r="I11976"/>
    </row>
    <row r="11977" spans="9:9" x14ac:dyDescent="0.3">
      <c r="I11977"/>
    </row>
    <row r="11978" spans="9:9" x14ac:dyDescent="0.3">
      <c r="I11978"/>
    </row>
    <row r="11979" spans="9:9" x14ac:dyDescent="0.3">
      <c r="I11979"/>
    </row>
    <row r="11980" spans="9:9" x14ac:dyDescent="0.3">
      <c r="I11980"/>
    </row>
    <row r="11981" spans="9:9" x14ac:dyDescent="0.3">
      <c r="I11981"/>
    </row>
    <row r="11982" spans="9:9" x14ac:dyDescent="0.3">
      <c r="I11982"/>
    </row>
    <row r="11983" spans="9:9" x14ac:dyDescent="0.3">
      <c r="I11983"/>
    </row>
    <row r="11984" spans="9:9" x14ac:dyDescent="0.3">
      <c r="I11984"/>
    </row>
    <row r="11985" spans="9:9" x14ac:dyDescent="0.3">
      <c r="I11985"/>
    </row>
    <row r="11986" spans="9:9" x14ac:dyDescent="0.3">
      <c r="I11986"/>
    </row>
    <row r="11987" spans="9:9" x14ac:dyDescent="0.3">
      <c r="I11987"/>
    </row>
    <row r="11988" spans="9:9" x14ac:dyDescent="0.3">
      <c r="I11988"/>
    </row>
    <row r="11989" spans="9:9" x14ac:dyDescent="0.3">
      <c r="I11989"/>
    </row>
    <row r="11990" spans="9:9" x14ac:dyDescent="0.3">
      <c r="I11990"/>
    </row>
    <row r="11991" spans="9:9" x14ac:dyDescent="0.3">
      <c r="I11991"/>
    </row>
    <row r="11992" spans="9:9" x14ac:dyDescent="0.3">
      <c r="I11992"/>
    </row>
    <row r="11993" spans="9:9" x14ac:dyDescent="0.3">
      <c r="I11993"/>
    </row>
    <row r="11994" spans="9:9" x14ac:dyDescent="0.3">
      <c r="I11994"/>
    </row>
    <row r="11995" spans="9:9" x14ac:dyDescent="0.3">
      <c r="I11995"/>
    </row>
    <row r="11996" spans="9:9" x14ac:dyDescent="0.3">
      <c r="I11996"/>
    </row>
    <row r="11997" spans="9:9" x14ac:dyDescent="0.3">
      <c r="I11997"/>
    </row>
    <row r="11998" spans="9:9" x14ac:dyDescent="0.3">
      <c r="I11998"/>
    </row>
    <row r="11999" spans="9:9" x14ac:dyDescent="0.3">
      <c r="I11999"/>
    </row>
    <row r="12000" spans="9:9" x14ac:dyDescent="0.3">
      <c r="I12000"/>
    </row>
    <row r="12001" spans="9:9" x14ac:dyDescent="0.3">
      <c r="I12001"/>
    </row>
    <row r="12002" spans="9:9" x14ac:dyDescent="0.3">
      <c r="I12002"/>
    </row>
    <row r="12003" spans="9:9" x14ac:dyDescent="0.3">
      <c r="I12003"/>
    </row>
    <row r="12004" spans="9:9" x14ac:dyDescent="0.3">
      <c r="I12004"/>
    </row>
    <row r="12005" spans="9:9" x14ac:dyDescent="0.3">
      <c r="I12005"/>
    </row>
    <row r="12006" spans="9:9" x14ac:dyDescent="0.3">
      <c r="I12006"/>
    </row>
    <row r="12007" spans="9:9" x14ac:dyDescent="0.3">
      <c r="I12007"/>
    </row>
    <row r="12008" spans="9:9" x14ac:dyDescent="0.3">
      <c r="I12008"/>
    </row>
    <row r="12009" spans="9:9" x14ac:dyDescent="0.3">
      <c r="I12009"/>
    </row>
    <row r="12010" spans="9:9" x14ac:dyDescent="0.3">
      <c r="I12010"/>
    </row>
    <row r="12011" spans="9:9" x14ac:dyDescent="0.3">
      <c r="I12011"/>
    </row>
    <row r="12012" spans="9:9" x14ac:dyDescent="0.3">
      <c r="I12012"/>
    </row>
    <row r="12013" spans="9:9" x14ac:dyDescent="0.3">
      <c r="I12013"/>
    </row>
    <row r="12014" spans="9:9" x14ac:dyDescent="0.3">
      <c r="I12014"/>
    </row>
    <row r="12015" spans="9:9" x14ac:dyDescent="0.3">
      <c r="I12015"/>
    </row>
    <row r="12016" spans="9:9" x14ac:dyDescent="0.3">
      <c r="I12016"/>
    </row>
    <row r="12017" spans="9:9" x14ac:dyDescent="0.3">
      <c r="I12017"/>
    </row>
    <row r="12018" spans="9:9" x14ac:dyDescent="0.3">
      <c r="I12018"/>
    </row>
    <row r="12019" spans="9:9" x14ac:dyDescent="0.3">
      <c r="I12019"/>
    </row>
    <row r="12020" spans="9:9" x14ac:dyDescent="0.3">
      <c r="I12020"/>
    </row>
    <row r="12021" spans="9:9" x14ac:dyDescent="0.3">
      <c r="I12021"/>
    </row>
    <row r="12022" spans="9:9" x14ac:dyDescent="0.3">
      <c r="I12022"/>
    </row>
    <row r="12023" spans="9:9" x14ac:dyDescent="0.3">
      <c r="I12023"/>
    </row>
    <row r="12024" spans="9:9" x14ac:dyDescent="0.3">
      <c r="I12024"/>
    </row>
    <row r="12025" spans="9:9" x14ac:dyDescent="0.3">
      <c r="I12025"/>
    </row>
    <row r="12026" spans="9:9" x14ac:dyDescent="0.3">
      <c r="I12026"/>
    </row>
    <row r="12027" spans="9:9" x14ac:dyDescent="0.3">
      <c r="I12027"/>
    </row>
    <row r="12028" spans="9:9" x14ac:dyDescent="0.3">
      <c r="I12028"/>
    </row>
    <row r="12029" spans="9:9" x14ac:dyDescent="0.3">
      <c r="I12029"/>
    </row>
    <row r="12030" spans="9:9" x14ac:dyDescent="0.3">
      <c r="I12030"/>
    </row>
    <row r="12031" spans="9:9" x14ac:dyDescent="0.3">
      <c r="I12031"/>
    </row>
    <row r="12032" spans="9:9" x14ac:dyDescent="0.3">
      <c r="I12032"/>
    </row>
    <row r="12033" spans="9:9" x14ac:dyDescent="0.3">
      <c r="I12033"/>
    </row>
    <row r="12034" spans="9:9" x14ac:dyDescent="0.3">
      <c r="I12034"/>
    </row>
    <row r="12035" spans="9:9" x14ac:dyDescent="0.3">
      <c r="I12035"/>
    </row>
    <row r="12036" spans="9:9" x14ac:dyDescent="0.3">
      <c r="I12036"/>
    </row>
    <row r="12037" spans="9:9" x14ac:dyDescent="0.3">
      <c r="I12037"/>
    </row>
    <row r="12038" spans="9:9" x14ac:dyDescent="0.3">
      <c r="I12038"/>
    </row>
    <row r="12039" spans="9:9" x14ac:dyDescent="0.3">
      <c r="I12039"/>
    </row>
    <row r="12040" spans="9:9" x14ac:dyDescent="0.3">
      <c r="I12040"/>
    </row>
    <row r="12041" spans="9:9" x14ac:dyDescent="0.3">
      <c r="I12041"/>
    </row>
    <row r="12042" spans="9:9" x14ac:dyDescent="0.3">
      <c r="I12042"/>
    </row>
    <row r="12043" spans="9:9" x14ac:dyDescent="0.3">
      <c r="I12043"/>
    </row>
    <row r="12044" spans="9:9" x14ac:dyDescent="0.3">
      <c r="I12044"/>
    </row>
    <row r="12045" spans="9:9" x14ac:dyDescent="0.3">
      <c r="I12045"/>
    </row>
    <row r="12046" spans="9:9" x14ac:dyDescent="0.3">
      <c r="I12046"/>
    </row>
    <row r="12047" spans="9:9" x14ac:dyDescent="0.3">
      <c r="I12047"/>
    </row>
    <row r="12048" spans="9:9" x14ac:dyDescent="0.3">
      <c r="I12048"/>
    </row>
    <row r="12049" spans="9:9" x14ac:dyDescent="0.3">
      <c r="I12049"/>
    </row>
    <row r="12050" spans="9:9" x14ac:dyDescent="0.3">
      <c r="I12050"/>
    </row>
    <row r="12051" spans="9:9" x14ac:dyDescent="0.3">
      <c r="I12051"/>
    </row>
    <row r="12052" spans="9:9" x14ac:dyDescent="0.3">
      <c r="I12052"/>
    </row>
    <row r="12053" spans="9:9" x14ac:dyDescent="0.3">
      <c r="I12053"/>
    </row>
    <row r="12054" spans="9:9" x14ac:dyDescent="0.3">
      <c r="I12054"/>
    </row>
    <row r="12055" spans="9:9" x14ac:dyDescent="0.3">
      <c r="I12055"/>
    </row>
    <row r="12056" spans="9:9" x14ac:dyDescent="0.3">
      <c r="I12056"/>
    </row>
    <row r="12057" spans="9:9" x14ac:dyDescent="0.3">
      <c r="I12057"/>
    </row>
    <row r="12058" spans="9:9" x14ac:dyDescent="0.3">
      <c r="I12058"/>
    </row>
    <row r="12059" spans="9:9" x14ac:dyDescent="0.3">
      <c r="I12059"/>
    </row>
    <row r="12060" spans="9:9" x14ac:dyDescent="0.3">
      <c r="I12060"/>
    </row>
    <row r="12061" spans="9:9" x14ac:dyDescent="0.3">
      <c r="I12061"/>
    </row>
    <row r="12062" spans="9:9" x14ac:dyDescent="0.3">
      <c r="I12062"/>
    </row>
    <row r="12063" spans="9:9" x14ac:dyDescent="0.3">
      <c r="I12063"/>
    </row>
    <row r="12064" spans="9:9" x14ac:dyDescent="0.3">
      <c r="I12064"/>
    </row>
    <row r="12065" spans="9:9" x14ac:dyDescent="0.3">
      <c r="I12065"/>
    </row>
    <row r="12066" spans="9:9" x14ac:dyDescent="0.3">
      <c r="I12066"/>
    </row>
    <row r="12067" spans="9:9" x14ac:dyDescent="0.3">
      <c r="I12067"/>
    </row>
    <row r="12068" spans="9:9" x14ac:dyDescent="0.3">
      <c r="I12068"/>
    </row>
    <row r="12069" spans="9:9" x14ac:dyDescent="0.3">
      <c r="I12069"/>
    </row>
    <row r="12070" spans="9:9" x14ac:dyDescent="0.3">
      <c r="I12070"/>
    </row>
    <row r="12071" spans="9:9" x14ac:dyDescent="0.3">
      <c r="I12071"/>
    </row>
    <row r="12072" spans="9:9" x14ac:dyDescent="0.3">
      <c r="I12072"/>
    </row>
    <row r="12073" spans="9:9" x14ac:dyDescent="0.3">
      <c r="I12073"/>
    </row>
    <row r="12074" spans="9:9" x14ac:dyDescent="0.3">
      <c r="I12074"/>
    </row>
    <row r="12075" spans="9:9" x14ac:dyDescent="0.3">
      <c r="I12075"/>
    </row>
    <row r="12076" spans="9:9" x14ac:dyDescent="0.3">
      <c r="I12076"/>
    </row>
    <row r="12077" spans="9:9" x14ac:dyDescent="0.3">
      <c r="I12077"/>
    </row>
    <row r="12078" spans="9:9" x14ac:dyDescent="0.3">
      <c r="I12078"/>
    </row>
    <row r="12079" spans="9:9" x14ac:dyDescent="0.3">
      <c r="I12079"/>
    </row>
    <row r="12080" spans="9:9" x14ac:dyDescent="0.3">
      <c r="I12080"/>
    </row>
    <row r="12081" spans="9:9" x14ac:dyDescent="0.3">
      <c r="I12081"/>
    </row>
    <row r="12082" spans="9:9" x14ac:dyDescent="0.3">
      <c r="I12082"/>
    </row>
    <row r="12083" spans="9:9" x14ac:dyDescent="0.3">
      <c r="I12083"/>
    </row>
    <row r="12084" spans="9:9" x14ac:dyDescent="0.3">
      <c r="I12084"/>
    </row>
    <row r="12085" spans="9:9" x14ac:dyDescent="0.3">
      <c r="I12085"/>
    </row>
    <row r="12086" spans="9:9" x14ac:dyDescent="0.3">
      <c r="I12086"/>
    </row>
    <row r="12087" spans="9:9" x14ac:dyDescent="0.3">
      <c r="I12087"/>
    </row>
    <row r="12088" spans="9:9" x14ac:dyDescent="0.3">
      <c r="I12088"/>
    </row>
    <row r="12089" spans="9:9" x14ac:dyDescent="0.3">
      <c r="I12089"/>
    </row>
    <row r="12090" spans="9:9" x14ac:dyDescent="0.3">
      <c r="I12090"/>
    </row>
    <row r="12091" spans="9:9" x14ac:dyDescent="0.3">
      <c r="I12091"/>
    </row>
    <row r="12092" spans="9:9" x14ac:dyDescent="0.3">
      <c r="I12092"/>
    </row>
    <row r="12093" spans="9:9" x14ac:dyDescent="0.3">
      <c r="I12093"/>
    </row>
    <row r="12094" spans="9:9" x14ac:dyDescent="0.3">
      <c r="I12094"/>
    </row>
    <row r="12095" spans="9:9" x14ac:dyDescent="0.3">
      <c r="I12095"/>
    </row>
    <row r="12096" spans="9:9" x14ac:dyDescent="0.3">
      <c r="I12096"/>
    </row>
    <row r="12097" spans="9:9" x14ac:dyDescent="0.3">
      <c r="I12097"/>
    </row>
    <row r="12098" spans="9:9" x14ac:dyDescent="0.3">
      <c r="I12098"/>
    </row>
    <row r="12099" spans="9:9" x14ac:dyDescent="0.3">
      <c r="I12099"/>
    </row>
    <row r="12100" spans="9:9" x14ac:dyDescent="0.3">
      <c r="I12100"/>
    </row>
    <row r="12101" spans="9:9" x14ac:dyDescent="0.3">
      <c r="I12101"/>
    </row>
    <row r="12102" spans="9:9" x14ac:dyDescent="0.3">
      <c r="I12102"/>
    </row>
    <row r="12103" spans="9:9" x14ac:dyDescent="0.3">
      <c r="I12103"/>
    </row>
    <row r="12104" spans="9:9" x14ac:dyDescent="0.3">
      <c r="I12104"/>
    </row>
    <row r="12105" spans="9:9" x14ac:dyDescent="0.3">
      <c r="I12105"/>
    </row>
    <row r="12106" spans="9:9" x14ac:dyDescent="0.3">
      <c r="I12106"/>
    </row>
    <row r="12107" spans="9:9" x14ac:dyDescent="0.3">
      <c r="I12107"/>
    </row>
    <row r="12108" spans="9:9" x14ac:dyDescent="0.3">
      <c r="I12108"/>
    </row>
    <row r="12109" spans="9:9" x14ac:dyDescent="0.3">
      <c r="I12109"/>
    </row>
    <row r="12110" spans="9:9" x14ac:dyDescent="0.3">
      <c r="I12110"/>
    </row>
    <row r="12111" spans="9:9" x14ac:dyDescent="0.3">
      <c r="I12111"/>
    </row>
    <row r="12112" spans="9:9" x14ac:dyDescent="0.3">
      <c r="I12112"/>
    </row>
    <row r="12113" spans="9:9" x14ac:dyDescent="0.3">
      <c r="I12113"/>
    </row>
    <row r="12114" spans="9:9" x14ac:dyDescent="0.3">
      <c r="I12114"/>
    </row>
    <row r="12115" spans="9:9" x14ac:dyDescent="0.3">
      <c r="I12115"/>
    </row>
    <row r="12116" spans="9:9" x14ac:dyDescent="0.3">
      <c r="I12116"/>
    </row>
    <row r="12117" spans="9:9" x14ac:dyDescent="0.3">
      <c r="I12117"/>
    </row>
    <row r="12118" spans="9:9" x14ac:dyDescent="0.3">
      <c r="I12118"/>
    </row>
    <row r="12119" spans="9:9" x14ac:dyDescent="0.3">
      <c r="I12119"/>
    </row>
    <row r="12120" spans="9:9" x14ac:dyDescent="0.3">
      <c r="I12120"/>
    </row>
    <row r="12121" spans="9:9" x14ac:dyDescent="0.3">
      <c r="I12121"/>
    </row>
    <row r="12122" spans="9:9" x14ac:dyDescent="0.3">
      <c r="I12122"/>
    </row>
    <row r="12123" spans="9:9" x14ac:dyDescent="0.3">
      <c r="I12123"/>
    </row>
    <row r="12124" spans="9:9" x14ac:dyDescent="0.3">
      <c r="I12124"/>
    </row>
    <row r="12125" spans="9:9" x14ac:dyDescent="0.3">
      <c r="I12125"/>
    </row>
    <row r="12126" spans="9:9" x14ac:dyDescent="0.3">
      <c r="I12126"/>
    </row>
    <row r="12127" spans="9:9" x14ac:dyDescent="0.3">
      <c r="I12127"/>
    </row>
    <row r="12128" spans="9:9" x14ac:dyDescent="0.3">
      <c r="I12128"/>
    </row>
    <row r="12129" spans="9:9" x14ac:dyDescent="0.3">
      <c r="I12129"/>
    </row>
    <row r="12130" spans="9:9" x14ac:dyDescent="0.3">
      <c r="I12130"/>
    </row>
    <row r="12131" spans="9:9" x14ac:dyDescent="0.3">
      <c r="I12131"/>
    </row>
    <row r="12132" spans="9:9" x14ac:dyDescent="0.3">
      <c r="I12132"/>
    </row>
    <row r="12133" spans="9:9" x14ac:dyDescent="0.3">
      <c r="I12133"/>
    </row>
    <row r="12134" spans="9:9" x14ac:dyDescent="0.3">
      <c r="I12134"/>
    </row>
    <row r="12135" spans="9:9" x14ac:dyDescent="0.3">
      <c r="I12135"/>
    </row>
    <row r="12136" spans="9:9" x14ac:dyDescent="0.3">
      <c r="I12136"/>
    </row>
    <row r="12137" spans="9:9" x14ac:dyDescent="0.3">
      <c r="I12137"/>
    </row>
    <row r="12138" spans="9:9" x14ac:dyDescent="0.3">
      <c r="I12138"/>
    </row>
    <row r="12139" spans="9:9" x14ac:dyDescent="0.3">
      <c r="I12139"/>
    </row>
    <row r="12140" spans="9:9" x14ac:dyDescent="0.3">
      <c r="I12140"/>
    </row>
    <row r="12141" spans="9:9" x14ac:dyDescent="0.3">
      <c r="I12141"/>
    </row>
    <row r="12142" spans="9:9" x14ac:dyDescent="0.3">
      <c r="I12142"/>
    </row>
    <row r="12143" spans="9:9" x14ac:dyDescent="0.3">
      <c r="I12143"/>
    </row>
    <row r="12144" spans="9:9" x14ac:dyDescent="0.3">
      <c r="I12144"/>
    </row>
    <row r="12145" spans="9:9" x14ac:dyDescent="0.3">
      <c r="I12145"/>
    </row>
    <row r="12146" spans="9:9" x14ac:dyDescent="0.3">
      <c r="I12146"/>
    </row>
    <row r="12147" spans="9:9" x14ac:dyDescent="0.3">
      <c r="I12147"/>
    </row>
    <row r="12148" spans="9:9" x14ac:dyDescent="0.3">
      <c r="I12148"/>
    </row>
    <row r="12149" spans="9:9" x14ac:dyDescent="0.3">
      <c r="I12149"/>
    </row>
    <row r="12150" spans="9:9" x14ac:dyDescent="0.3">
      <c r="I12150"/>
    </row>
    <row r="12151" spans="9:9" x14ac:dyDescent="0.3">
      <c r="I12151"/>
    </row>
    <row r="12152" spans="9:9" x14ac:dyDescent="0.3">
      <c r="I12152"/>
    </row>
    <row r="12153" spans="9:9" x14ac:dyDescent="0.3">
      <c r="I12153"/>
    </row>
    <row r="12154" spans="9:9" x14ac:dyDescent="0.3">
      <c r="I12154"/>
    </row>
    <row r="12155" spans="9:9" x14ac:dyDescent="0.3">
      <c r="I12155"/>
    </row>
    <row r="12156" spans="9:9" x14ac:dyDescent="0.3">
      <c r="I12156"/>
    </row>
    <row r="12157" spans="9:9" x14ac:dyDescent="0.3">
      <c r="I12157"/>
    </row>
    <row r="12158" spans="9:9" x14ac:dyDescent="0.3">
      <c r="I12158"/>
    </row>
    <row r="12159" spans="9:9" x14ac:dyDescent="0.3">
      <c r="I12159"/>
    </row>
    <row r="12160" spans="9:9" x14ac:dyDescent="0.3">
      <c r="I12160"/>
    </row>
    <row r="12161" spans="9:9" x14ac:dyDescent="0.3">
      <c r="I12161"/>
    </row>
    <row r="12162" spans="9:9" x14ac:dyDescent="0.3">
      <c r="I12162"/>
    </row>
    <row r="12163" spans="9:9" x14ac:dyDescent="0.3">
      <c r="I12163"/>
    </row>
    <row r="12164" spans="9:9" x14ac:dyDescent="0.3">
      <c r="I12164"/>
    </row>
    <row r="12165" spans="9:9" x14ac:dyDescent="0.3">
      <c r="I12165"/>
    </row>
    <row r="12166" spans="9:9" x14ac:dyDescent="0.3">
      <c r="I12166"/>
    </row>
    <row r="12167" spans="9:9" x14ac:dyDescent="0.3">
      <c r="I12167"/>
    </row>
    <row r="12168" spans="9:9" x14ac:dyDescent="0.3">
      <c r="I12168"/>
    </row>
    <row r="12169" spans="9:9" x14ac:dyDescent="0.3">
      <c r="I12169"/>
    </row>
    <row r="12170" spans="9:9" x14ac:dyDescent="0.3">
      <c r="I12170"/>
    </row>
    <row r="12171" spans="9:9" x14ac:dyDescent="0.3">
      <c r="I12171"/>
    </row>
    <row r="12172" spans="9:9" x14ac:dyDescent="0.3">
      <c r="I12172"/>
    </row>
    <row r="12173" spans="9:9" x14ac:dyDescent="0.3">
      <c r="I12173"/>
    </row>
    <row r="12174" spans="9:9" x14ac:dyDescent="0.3">
      <c r="I12174"/>
    </row>
    <row r="12175" spans="9:9" x14ac:dyDescent="0.3">
      <c r="I12175"/>
    </row>
    <row r="12176" spans="9:9" x14ac:dyDescent="0.3">
      <c r="I12176"/>
    </row>
    <row r="12177" spans="9:9" x14ac:dyDescent="0.3">
      <c r="I12177"/>
    </row>
    <row r="12178" spans="9:9" x14ac:dyDescent="0.3">
      <c r="I12178"/>
    </row>
    <row r="12179" spans="9:9" x14ac:dyDescent="0.3">
      <c r="I12179"/>
    </row>
    <row r="12180" spans="9:9" x14ac:dyDescent="0.3">
      <c r="I12180"/>
    </row>
    <row r="12181" spans="9:9" x14ac:dyDescent="0.3">
      <c r="I12181"/>
    </row>
    <row r="12182" spans="9:9" x14ac:dyDescent="0.3">
      <c r="I12182"/>
    </row>
    <row r="12183" spans="9:9" x14ac:dyDescent="0.3">
      <c r="I12183"/>
    </row>
    <row r="12184" spans="9:9" x14ac:dyDescent="0.3">
      <c r="I12184"/>
    </row>
    <row r="12185" spans="9:9" x14ac:dyDescent="0.3">
      <c r="I12185"/>
    </row>
    <row r="12186" spans="9:9" x14ac:dyDescent="0.3">
      <c r="I12186"/>
    </row>
    <row r="12187" spans="9:9" x14ac:dyDescent="0.3">
      <c r="I12187"/>
    </row>
    <row r="12188" spans="9:9" x14ac:dyDescent="0.3">
      <c r="I12188"/>
    </row>
    <row r="12189" spans="9:9" x14ac:dyDescent="0.3">
      <c r="I12189"/>
    </row>
    <row r="12190" spans="9:9" x14ac:dyDescent="0.3">
      <c r="I12190"/>
    </row>
    <row r="12191" spans="9:9" x14ac:dyDescent="0.3">
      <c r="I12191"/>
    </row>
    <row r="12192" spans="9:9" x14ac:dyDescent="0.3">
      <c r="I12192"/>
    </row>
    <row r="12193" spans="9:9" x14ac:dyDescent="0.3">
      <c r="I12193"/>
    </row>
    <row r="12194" spans="9:9" x14ac:dyDescent="0.3">
      <c r="I12194"/>
    </row>
    <row r="12195" spans="9:9" x14ac:dyDescent="0.3">
      <c r="I12195"/>
    </row>
    <row r="12196" spans="9:9" x14ac:dyDescent="0.3">
      <c r="I12196"/>
    </row>
    <row r="12197" spans="9:9" x14ac:dyDescent="0.3">
      <c r="I12197"/>
    </row>
    <row r="12198" spans="9:9" x14ac:dyDescent="0.3">
      <c r="I12198"/>
    </row>
    <row r="12199" spans="9:9" x14ac:dyDescent="0.3">
      <c r="I12199"/>
    </row>
    <row r="12200" spans="9:9" x14ac:dyDescent="0.3">
      <c r="I12200"/>
    </row>
    <row r="12201" spans="9:9" x14ac:dyDescent="0.3">
      <c r="I12201"/>
    </row>
    <row r="12202" spans="9:9" x14ac:dyDescent="0.3">
      <c r="I12202"/>
    </row>
    <row r="12203" spans="9:9" x14ac:dyDescent="0.3">
      <c r="I12203"/>
    </row>
    <row r="12204" spans="9:9" x14ac:dyDescent="0.3">
      <c r="I12204"/>
    </row>
    <row r="12205" spans="9:9" x14ac:dyDescent="0.3">
      <c r="I12205"/>
    </row>
    <row r="12206" spans="9:9" x14ac:dyDescent="0.3">
      <c r="I12206"/>
    </row>
    <row r="12207" spans="9:9" x14ac:dyDescent="0.3">
      <c r="I12207"/>
    </row>
    <row r="12208" spans="9:9" x14ac:dyDescent="0.3">
      <c r="I12208"/>
    </row>
    <row r="12209" spans="9:9" x14ac:dyDescent="0.3">
      <c r="I12209"/>
    </row>
    <row r="12210" spans="9:9" x14ac:dyDescent="0.3">
      <c r="I12210"/>
    </row>
    <row r="12211" spans="9:9" x14ac:dyDescent="0.3">
      <c r="I12211"/>
    </row>
    <row r="12212" spans="9:9" x14ac:dyDescent="0.3">
      <c r="I12212"/>
    </row>
    <row r="12213" spans="9:9" x14ac:dyDescent="0.3">
      <c r="I12213"/>
    </row>
    <row r="12214" spans="9:9" x14ac:dyDescent="0.3">
      <c r="I12214"/>
    </row>
    <row r="12215" spans="9:9" x14ac:dyDescent="0.3">
      <c r="I12215"/>
    </row>
    <row r="12216" spans="9:9" x14ac:dyDescent="0.3">
      <c r="I12216"/>
    </row>
    <row r="12217" spans="9:9" x14ac:dyDescent="0.3">
      <c r="I12217"/>
    </row>
    <row r="12218" spans="9:9" x14ac:dyDescent="0.3">
      <c r="I12218"/>
    </row>
    <row r="12219" spans="9:9" x14ac:dyDescent="0.3">
      <c r="I12219"/>
    </row>
    <row r="12220" spans="9:9" x14ac:dyDescent="0.3">
      <c r="I12220"/>
    </row>
    <row r="12221" spans="9:9" x14ac:dyDescent="0.3">
      <c r="I12221"/>
    </row>
    <row r="12222" spans="9:9" x14ac:dyDescent="0.3">
      <c r="I12222"/>
    </row>
    <row r="12223" spans="9:9" x14ac:dyDescent="0.3">
      <c r="I12223"/>
    </row>
    <row r="12224" spans="9:9" x14ac:dyDescent="0.3">
      <c r="I12224"/>
    </row>
    <row r="12225" spans="9:9" x14ac:dyDescent="0.3">
      <c r="I12225"/>
    </row>
    <row r="12226" spans="9:9" x14ac:dyDescent="0.3">
      <c r="I12226"/>
    </row>
    <row r="12227" spans="9:9" x14ac:dyDescent="0.3">
      <c r="I12227"/>
    </row>
    <row r="12228" spans="9:9" x14ac:dyDescent="0.3">
      <c r="I12228"/>
    </row>
    <row r="12229" spans="9:9" x14ac:dyDescent="0.3">
      <c r="I12229"/>
    </row>
    <row r="12230" spans="9:9" x14ac:dyDescent="0.3">
      <c r="I12230"/>
    </row>
    <row r="12231" spans="9:9" x14ac:dyDescent="0.3">
      <c r="I12231"/>
    </row>
    <row r="12232" spans="9:9" x14ac:dyDescent="0.3">
      <c r="I12232"/>
    </row>
    <row r="12233" spans="9:9" x14ac:dyDescent="0.3">
      <c r="I12233"/>
    </row>
    <row r="12234" spans="9:9" x14ac:dyDescent="0.3">
      <c r="I12234"/>
    </row>
    <row r="12235" spans="9:9" x14ac:dyDescent="0.3">
      <c r="I12235"/>
    </row>
    <row r="12236" spans="9:9" x14ac:dyDescent="0.3">
      <c r="I12236"/>
    </row>
    <row r="12237" spans="9:9" x14ac:dyDescent="0.3">
      <c r="I12237"/>
    </row>
    <row r="12238" spans="9:9" x14ac:dyDescent="0.3">
      <c r="I12238"/>
    </row>
    <row r="12239" spans="9:9" x14ac:dyDescent="0.3">
      <c r="I12239"/>
    </row>
    <row r="12240" spans="9:9" x14ac:dyDescent="0.3">
      <c r="I12240"/>
    </row>
    <row r="12241" spans="9:9" x14ac:dyDescent="0.3">
      <c r="I12241"/>
    </row>
    <row r="12242" spans="9:9" x14ac:dyDescent="0.3">
      <c r="I12242"/>
    </row>
    <row r="12243" spans="9:9" x14ac:dyDescent="0.3">
      <c r="I12243"/>
    </row>
    <row r="12244" spans="9:9" x14ac:dyDescent="0.3">
      <c r="I12244"/>
    </row>
    <row r="12245" spans="9:9" x14ac:dyDescent="0.3">
      <c r="I12245"/>
    </row>
    <row r="12246" spans="9:9" x14ac:dyDescent="0.3">
      <c r="I12246"/>
    </row>
    <row r="12247" spans="9:9" x14ac:dyDescent="0.3">
      <c r="I12247"/>
    </row>
    <row r="12248" spans="9:9" x14ac:dyDescent="0.3">
      <c r="I12248"/>
    </row>
    <row r="12249" spans="9:9" x14ac:dyDescent="0.3">
      <c r="I12249"/>
    </row>
    <row r="12250" spans="9:9" x14ac:dyDescent="0.3">
      <c r="I12250"/>
    </row>
    <row r="12251" spans="9:9" x14ac:dyDescent="0.3">
      <c r="I12251"/>
    </row>
    <row r="12252" spans="9:9" x14ac:dyDescent="0.3">
      <c r="I12252"/>
    </row>
    <row r="12253" spans="9:9" x14ac:dyDescent="0.3">
      <c r="I12253"/>
    </row>
    <row r="12254" spans="9:9" x14ac:dyDescent="0.3">
      <c r="I12254"/>
    </row>
    <row r="12255" spans="9:9" x14ac:dyDescent="0.3">
      <c r="I12255"/>
    </row>
    <row r="12256" spans="9:9" x14ac:dyDescent="0.3">
      <c r="I12256"/>
    </row>
    <row r="12257" spans="9:9" x14ac:dyDescent="0.3">
      <c r="I12257"/>
    </row>
    <row r="12258" spans="9:9" x14ac:dyDescent="0.3">
      <c r="I12258"/>
    </row>
    <row r="12259" spans="9:9" x14ac:dyDescent="0.3">
      <c r="I12259"/>
    </row>
    <row r="12260" spans="9:9" x14ac:dyDescent="0.3">
      <c r="I12260"/>
    </row>
    <row r="12261" spans="9:9" x14ac:dyDescent="0.3">
      <c r="I12261"/>
    </row>
    <row r="12262" spans="9:9" x14ac:dyDescent="0.3">
      <c r="I12262"/>
    </row>
    <row r="12263" spans="9:9" x14ac:dyDescent="0.3">
      <c r="I12263"/>
    </row>
    <row r="12264" spans="9:9" x14ac:dyDescent="0.3">
      <c r="I12264"/>
    </row>
    <row r="12265" spans="9:9" x14ac:dyDescent="0.3">
      <c r="I12265"/>
    </row>
    <row r="12266" spans="9:9" x14ac:dyDescent="0.3">
      <c r="I12266"/>
    </row>
    <row r="12267" spans="9:9" x14ac:dyDescent="0.3">
      <c r="I12267"/>
    </row>
    <row r="12268" spans="9:9" x14ac:dyDescent="0.3">
      <c r="I12268"/>
    </row>
    <row r="12269" spans="9:9" x14ac:dyDescent="0.3">
      <c r="I12269"/>
    </row>
    <row r="12270" spans="9:9" x14ac:dyDescent="0.3">
      <c r="I12270"/>
    </row>
    <row r="12271" spans="9:9" x14ac:dyDescent="0.3">
      <c r="I12271"/>
    </row>
    <row r="12272" spans="9:9" x14ac:dyDescent="0.3">
      <c r="I12272"/>
    </row>
    <row r="12273" spans="9:9" x14ac:dyDescent="0.3">
      <c r="I12273"/>
    </row>
    <row r="12274" spans="9:9" x14ac:dyDescent="0.3">
      <c r="I12274"/>
    </row>
    <row r="12275" spans="9:9" x14ac:dyDescent="0.3">
      <c r="I12275"/>
    </row>
    <row r="12276" spans="9:9" x14ac:dyDescent="0.3">
      <c r="I12276"/>
    </row>
    <row r="12277" spans="9:9" x14ac:dyDescent="0.3">
      <c r="I12277"/>
    </row>
    <row r="12278" spans="9:9" x14ac:dyDescent="0.3">
      <c r="I12278"/>
    </row>
    <row r="12279" spans="9:9" x14ac:dyDescent="0.3">
      <c r="I12279"/>
    </row>
    <row r="12280" spans="9:9" x14ac:dyDescent="0.3">
      <c r="I12280"/>
    </row>
    <row r="12281" spans="9:9" x14ac:dyDescent="0.3">
      <c r="I12281"/>
    </row>
    <row r="12282" spans="9:9" x14ac:dyDescent="0.3">
      <c r="I12282"/>
    </row>
    <row r="12283" spans="9:9" x14ac:dyDescent="0.3">
      <c r="I12283"/>
    </row>
    <row r="12284" spans="9:9" x14ac:dyDescent="0.3">
      <c r="I12284"/>
    </row>
    <row r="12285" spans="9:9" x14ac:dyDescent="0.3">
      <c r="I12285"/>
    </row>
    <row r="12286" spans="9:9" x14ac:dyDescent="0.3">
      <c r="I12286"/>
    </row>
    <row r="12287" spans="9:9" x14ac:dyDescent="0.3">
      <c r="I12287"/>
    </row>
    <row r="12288" spans="9:9" x14ac:dyDescent="0.3">
      <c r="I12288"/>
    </row>
    <row r="12289" spans="9:9" x14ac:dyDescent="0.3">
      <c r="I12289"/>
    </row>
    <row r="12290" spans="9:9" x14ac:dyDescent="0.3">
      <c r="I12290"/>
    </row>
    <row r="12291" spans="9:9" x14ac:dyDescent="0.3">
      <c r="I12291"/>
    </row>
    <row r="12292" spans="9:9" x14ac:dyDescent="0.3">
      <c r="I12292"/>
    </row>
    <row r="12293" spans="9:9" x14ac:dyDescent="0.3">
      <c r="I12293"/>
    </row>
    <row r="12294" spans="9:9" x14ac:dyDescent="0.3">
      <c r="I12294"/>
    </row>
    <row r="12295" spans="9:9" x14ac:dyDescent="0.3">
      <c r="I12295"/>
    </row>
    <row r="12296" spans="9:9" x14ac:dyDescent="0.3">
      <c r="I12296"/>
    </row>
    <row r="12297" spans="9:9" x14ac:dyDescent="0.3">
      <c r="I12297"/>
    </row>
    <row r="12298" spans="9:9" x14ac:dyDescent="0.3">
      <c r="I12298"/>
    </row>
    <row r="12299" spans="9:9" x14ac:dyDescent="0.3">
      <c r="I12299"/>
    </row>
    <row r="12300" spans="9:9" x14ac:dyDescent="0.3">
      <c r="I12300"/>
    </row>
    <row r="12301" spans="9:9" x14ac:dyDescent="0.3">
      <c r="I12301"/>
    </row>
    <row r="12302" spans="9:9" x14ac:dyDescent="0.3">
      <c r="I12302"/>
    </row>
    <row r="12303" spans="9:9" x14ac:dyDescent="0.3">
      <c r="I12303"/>
    </row>
    <row r="12304" spans="9:9" x14ac:dyDescent="0.3">
      <c r="I12304"/>
    </row>
    <row r="12305" spans="9:9" x14ac:dyDescent="0.3">
      <c r="I12305"/>
    </row>
    <row r="12306" spans="9:9" x14ac:dyDescent="0.3">
      <c r="I12306"/>
    </row>
    <row r="12307" spans="9:9" x14ac:dyDescent="0.3">
      <c r="I12307"/>
    </row>
    <row r="12308" spans="9:9" x14ac:dyDescent="0.3">
      <c r="I12308"/>
    </row>
    <row r="12309" spans="9:9" x14ac:dyDescent="0.3">
      <c r="I12309"/>
    </row>
    <row r="12310" spans="9:9" x14ac:dyDescent="0.3">
      <c r="I12310"/>
    </row>
    <row r="12311" spans="9:9" x14ac:dyDescent="0.3">
      <c r="I12311"/>
    </row>
    <row r="12312" spans="9:9" x14ac:dyDescent="0.3">
      <c r="I12312"/>
    </row>
    <row r="12313" spans="9:9" x14ac:dyDescent="0.3">
      <c r="I12313"/>
    </row>
    <row r="12314" spans="9:9" x14ac:dyDescent="0.3">
      <c r="I12314"/>
    </row>
    <row r="12315" spans="9:9" x14ac:dyDescent="0.3">
      <c r="I12315"/>
    </row>
    <row r="12316" spans="9:9" x14ac:dyDescent="0.3">
      <c r="I12316"/>
    </row>
    <row r="12317" spans="9:9" x14ac:dyDescent="0.3">
      <c r="I12317"/>
    </row>
    <row r="12318" spans="9:9" x14ac:dyDescent="0.3">
      <c r="I12318"/>
    </row>
    <row r="12319" spans="9:9" x14ac:dyDescent="0.3">
      <c r="I12319"/>
    </row>
    <row r="12320" spans="9:9" x14ac:dyDescent="0.3">
      <c r="I12320"/>
    </row>
    <row r="12321" spans="9:9" x14ac:dyDescent="0.3">
      <c r="I12321"/>
    </row>
    <row r="12322" spans="9:9" x14ac:dyDescent="0.3">
      <c r="I12322"/>
    </row>
    <row r="12323" spans="9:9" x14ac:dyDescent="0.3">
      <c r="I12323"/>
    </row>
    <row r="12324" spans="9:9" x14ac:dyDescent="0.3">
      <c r="I12324"/>
    </row>
    <row r="12325" spans="9:9" x14ac:dyDescent="0.3">
      <c r="I12325"/>
    </row>
    <row r="12326" spans="9:9" x14ac:dyDescent="0.3">
      <c r="I12326"/>
    </row>
    <row r="12327" spans="9:9" x14ac:dyDescent="0.3">
      <c r="I12327"/>
    </row>
    <row r="12328" spans="9:9" x14ac:dyDescent="0.3">
      <c r="I12328"/>
    </row>
    <row r="12329" spans="9:9" x14ac:dyDescent="0.3">
      <c r="I12329"/>
    </row>
    <row r="12330" spans="9:9" x14ac:dyDescent="0.3">
      <c r="I12330"/>
    </row>
    <row r="12331" spans="9:9" x14ac:dyDescent="0.3">
      <c r="I12331"/>
    </row>
    <row r="12332" spans="9:9" x14ac:dyDescent="0.3">
      <c r="I12332"/>
    </row>
    <row r="12333" spans="9:9" x14ac:dyDescent="0.3">
      <c r="I12333"/>
    </row>
    <row r="12334" spans="9:9" x14ac:dyDescent="0.3">
      <c r="I12334"/>
    </row>
    <row r="12335" spans="9:9" x14ac:dyDescent="0.3">
      <c r="I12335"/>
    </row>
    <row r="12336" spans="9:9" x14ac:dyDescent="0.3">
      <c r="I12336"/>
    </row>
    <row r="12337" spans="9:9" x14ac:dyDescent="0.3">
      <c r="I12337"/>
    </row>
    <row r="12338" spans="9:9" x14ac:dyDescent="0.3">
      <c r="I12338"/>
    </row>
    <row r="12339" spans="9:9" x14ac:dyDescent="0.3">
      <c r="I12339"/>
    </row>
    <row r="12340" spans="9:9" x14ac:dyDescent="0.3">
      <c r="I12340"/>
    </row>
    <row r="12341" spans="9:9" x14ac:dyDescent="0.3">
      <c r="I12341"/>
    </row>
    <row r="12342" spans="9:9" x14ac:dyDescent="0.3">
      <c r="I12342"/>
    </row>
    <row r="12343" spans="9:9" x14ac:dyDescent="0.3">
      <c r="I12343"/>
    </row>
    <row r="12344" spans="9:9" x14ac:dyDescent="0.3">
      <c r="I12344"/>
    </row>
    <row r="12345" spans="9:9" x14ac:dyDescent="0.3">
      <c r="I12345"/>
    </row>
    <row r="12346" spans="9:9" x14ac:dyDescent="0.3">
      <c r="I12346"/>
    </row>
    <row r="12347" spans="9:9" x14ac:dyDescent="0.3">
      <c r="I12347"/>
    </row>
    <row r="12348" spans="9:9" x14ac:dyDescent="0.3">
      <c r="I12348"/>
    </row>
    <row r="12349" spans="9:9" x14ac:dyDescent="0.3">
      <c r="I12349"/>
    </row>
    <row r="12350" spans="9:9" x14ac:dyDescent="0.3">
      <c r="I12350"/>
    </row>
    <row r="12351" spans="9:9" x14ac:dyDescent="0.3">
      <c r="I12351"/>
    </row>
    <row r="12352" spans="9:9" x14ac:dyDescent="0.3">
      <c r="I12352"/>
    </row>
    <row r="12353" spans="9:9" x14ac:dyDescent="0.3">
      <c r="I12353"/>
    </row>
    <row r="12354" spans="9:9" x14ac:dyDescent="0.3">
      <c r="I12354"/>
    </row>
    <row r="12355" spans="9:9" x14ac:dyDescent="0.3">
      <c r="I12355"/>
    </row>
    <row r="12356" spans="9:9" x14ac:dyDescent="0.3">
      <c r="I12356"/>
    </row>
    <row r="12357" spans="9:9" x14ac:dyDescent="0.3">
      <c r="I12357"/>
    </row>
    <row r="12358" spans="9:9" x14ac:dyDescent="0.3">
      <c r="I12358"/>
    </row>
    <row r="12359" spans="9:9" x14ac:dyDescent="0.3">
      <c r="I12359"/>
    </row>
    <row r="12360" spans="9:9" x14ac:dyDescent="0.3">
      <c r="I12360"/>
    </row>
    <row r="12361" spans="9:9" x14ac:dyDescent="0.3">
      <c r="I12361"/>
    </row>
    <row r="12362" spans="9:9" x14ac:dyDescent="0.3">
      <c r="I12362"/>
    </row>
    <row r="12363" spans="9:9" x14ac:dyDescent="0.3">
      <c r="I12363"/>
    </row>
    <row r="12364" spans="9:9" x14ac:dyDescent="0.3">
      <c r="I12364"/>
    </row>
    <row r="12365" spans="9:9" x14ac:dyDescent="0.3">
      <c r="I12365"/>
    </row>
    <row r="12366" spans="9:9" x14ac:dyDescent="0.3">
      <c r="I12366"/>
    </row>
    <row r="12367" spans="9:9" x14ac:dyDescent="0.3">
      <c r="I12367"/>
    </row>
    <row r="12368" spans="9:9" x14ac:dyDescent="0.3">
      <c r="I12368"/>
    </row>
    <row r="12369" spans="9:9" x14ac:dyDescent="0.3">
      <c r="I12369"/>
    </row>
    <row r="12370" spans="9:9" x14ac:dyDescent="0.3">
      <c r="I12370"/>
    </row>
    <row r="12371" spans="9:9" x14ac:dyDescent="0.3">
      <c r="I12371"/>
    </row>
    <row r="12372" spans="9:9" x14ac:dyDescent="0.3">
      <c r="I12372"/>
    </row>
    <row r="12373" spans="9:9" x14ac:dyDescent="0.3">
      <c r="I12373"/>
    </row>
    <row r="12374" spans="9:9" x14ac:dyDescent="0.3">
      <c r="I12374"/>
    </row>
    <row r="12375" spans="9:9" x14ac:dyDescent="0.3">
      <c r="I12375"/>
    </row>
    <row r="12376" spans="9:9" x14ac:dyDescent="0.3">
      <c r="I12376"/>
    </row>
    <row r="12377" spans="9:9" x14ac:dyDescent="0.3">
      <c r="I12377"/>
    </row>
    <row r="12378" spans="9:9" x14ac:dyDescent="0.3">
      <c r="I12378"/>
    </row>
    <row r="12379" spans="9:9" x14ac:dyDescent="0.3">
      <c r="I12379"/>
    </row>
    <row r="12380" spans="9:9" x14ac:dyDescent="0.3">
      <c r="I12380"/>
    </row>
    <row r="12381" spans="9:9" x14ac:dyDescent="0.3">
      <c r="I12381"/>
    </row>
    <row r="12382" spans="9:9" x14ac:dyDescent="0.3">
      <c r="I12382"/>
    </row>
    <row r="12383" spans="9:9" x14ac:dyDescent="0.3">
      <c r="I12383"/>
    </row>
    <row r="12384" spans="9:9" x14ac:dyDescent="0.3">
      <c r="I12384"/>
    </row>
    <row r="12385" spans="9:9" x14ac:dyDescent="0.3">
      <c r="I12385"/>
    </row>
    <row r="12386" spans="9:9" x14ac:dyDescent="0.3">
      <c r="I12386"/>
    </row>
    <row r="12387" spans="9:9" x14ac:dyDescent="0.3">
      <c r="I12387"/>
    </row>
    <row r="12388" spans="9:9" x14ac:dyDescent="0.3">
      <c r="I12388"/>
    </row>
    <row r="12389" spans="9:9" x14ac:dyDescent="0.3">
      <c r="I12389"/>
    </row>
    <row r="12390" spans="9:9" x14ac:dyDescent="0.3">
      <c r="I12390"/>
    </row>
    <row r="12391" spans="9:9" x14ac:dyDescent="0.3">
      <c r="I12391"/>
    </row>
    <row r="12392" spans="9:9" x14ac:dyDescent="0.3">
      <c r="I12392"/>
    </row>
    <row r="12393" spans="9:9" x14ac:dyDescent="0.3">
      <c r="I12393"/>
    </row>
    <row r="12394" spans="9:9" x14ac:dyDescent="0.3">
      <c r="I12394"/>
    </row>
    <row r="12395" spans="9:9" x14ac:dyDescent="0.3">
      <c r="I12395"/>
    </row>
    <row r="12396" spans="9:9" x14ac:dyDescent="0.3">
      <c r="I12396"/>
    </row>
    <row r="12397" spans="9:9" x14ac:dyDescent="0.3">
      <c r="I12397"/>
    </row>
    <row r="12398" spans="9:9" x14ac:dyDescent="0.3">
      <c r="I12398"/>
    </row>
    <row r="12399" spans="9:9" x14ac:dyDescent="0.3">
      <c r="I12399"/>
    </row>
    <row r="12400" spans="9:9" x14ac:dyDescent="0.3">
      <c r="I12400"/>
    </row>
    <row r="12401" spans="9:9" x14ac:dyDescent="0.3">
      <c r="I12401"/>
    </row>
    <row r="12402" spans="9:9" x14ac:dyDescent="0.3">
      <c r="I12402"/>
    </row>
    <row r="12403" spans="9:9" x14ac:dyDescent="0.3">
      <c r="I12403"/>
    </row>
    <row r="12404" spans="9:9" x14ac:dyDescent="0.3">
      <c r="I12404"/>
    </row>
    <row r="12405" spans="9:9" x14ac:dyDescent="0.3">
      <c r="I12405"/>
    </row>
    <row r="12406" spans="9:9" x14ac:dyDescent="0.3">
      <c r="I12406"/>
    </row>
    <row r="12407" spans="9:9" x14ac:dyDescent="0.3">
      <c r="I12407"/>
    </row>
    <row r="12408" spans="9:9" x14ac:dyDescent="0.3">
      <c r="I12408"/>
    </row>
    <row r="12409" spans="9:9" x14ac:dyDescent="0.3">
      <c r="I12409"/>
    </row>
    <row r="12410" spans="9:9" x14ac:dyDescent="0.3">
      <c r="I12410"/>
    </row>
    <row r="12411" spans="9:9" x14ac:dyDescent="0.3">
      <c r="I12411"/>
    </row>
    <row r="12412" spans="9:9" x14ac:dyDescent="0.3">
      <c r="I12412"/>
    </row>
    <row r="12413" spans="9:9" x14ac:dyDescent="0.3">
      <c r="I12413"/>
    </row>
    <row r="12414" spans="9:9" x14ac:dyDescent="0.3">
      <c r="I12414"/>
    </row>
    <row r="12415" spans="9:9" x14ac:dyDescent="0.3">
      <c r="I12415"/>
    </row>
    <row r="12416" spans="9:9" x14ac:dyDescent="0.3">
      <c r="I12416"/>
    </row>
    <row r="12417" spans="9:9" x14ac:dyDescent="0.3">
      <c r="I12417"/>
    </row>
    <row r="12418" spans="9:9" x14ac:dyDescent="0.3">
      <c r="I12418"/>
    </row>
    <row r="12419" spans="9:9" x14ac:dyDescent="0.3">
      <c r="I12419"/>
    </row>
    <row r="12420" spans="9:9" x14ac:dyDescent="0.3">
      <c r="I12420"/>
    </row>
    <row r="12421" spans="9:9" x14ac:dyDescent="0.3">
      <c r="I12421"/>
    </row>
    <row r="12422" spans="9:9" x14ac:dyDescent="0.3">
      <c r="I12422"/>
    </row>
    <row r="12423" spans="9:9" x14ac:dyDescent="0.3">
      <c r="I12423"/>
    </row>
    <row r="12424" spans="9:9" x14ac:dyDescent="0.3">
      <c r="I12424"/>
    </row>
    <row r="12425" spans="9:9" x14ac:dyDescent="0.3">
      <c r="I12425"/>
    </row>
    <row r="12426" spans="9:9" x14ac:dyDescent="0.3">
      <c r="I12426"/>
    </row>
    <row r="12427" spans="9:9" x14ac:dyDescent="0.3">
      <c r="I12427"/>
    </row>
    <row r="12428" spans="9:9" x14ac:dyDescent="0.3">
      <c r="I12428"/>
    </row>
    <row r="12429" spans="9:9" x14ac:dyDescent="0.3">
      <c r="I12429"/>
    </row>
    <row r="12430" spans="9:9" x14ac:dyDescent="0.3">
      <c r="I12430"/>
    </row>
    <row r="12431" spans="9:9" x14ac:dyDescent="0.3">
      <c r="I12431"/>
    </row>
    <row r="12432" spans="9:9" x14ac:dyDescent="0.3">
      <c r="I12432"/>
    </row>
    <row r="12433" spans="9:9" x14ac:dyDescent="0.3">
      <c r="I12433"/>
    </row>
    <row r="12434" spans="9:9" x14ac:dyDescent="0.3">
      <c r="I12434"/>
    </row>
    <row r="12435" spans="9:9" x14ac:dyDescent="0.3">
      <c r="I12435"/>
    </row>
    <row r="12436" spans="9:9" x14ac:dyDescent="0.3">
      <c r="I12436"/>
    </row>
    <row r="12437" spans="9:9" x14ac:dyDescent="0.3">
      <c r="I12437"/>
    </row>
    <row r="12438" spans="9:9" x14ac:dyDescent="0.3">
      <c r="I12438"/>
    </row>
    <row r="12439" spans="9:9" x14ac:dyDescent="0.3">
      <c r="I12439"/>
    </row>
    <row r="12440" spans="9:9" x14ac:dyDescent="0.3">
      <c r="I12440"/>
    </row>
    <row r="12441" spans="9:9" x14ac:dyDescent="0.3">
      <c r="I12441"/>
    </row>
    <row r="12442" spans="9:9" x14ac:dyDescent="0.3">
      <c r="I12442"/>
    </row>
    <row r="12443" spans="9:9" x14ac:dyDescent="0.3">
      <c r="I12443"/>
    </row>
    <row r="12444" spans="9:9" x14ac:dyDescent="0.3">
      <c r="I12444"/>
    </row>
    <row r="12445" spans="9:9" x14ac:dyDescent="0.3">
      <c r="I12445"/>
    </row>
    <row r="12446" spans="9:9" x14ac:dyDescent="0.3">
      <c r="I12446"/>
    </row>
    <row r="12447" spans="9:9" x14ac:dyDescent="0.3">
      <c r="I12447"/>
    </row>
    <row r="12448" spans="9:9" x14ac:dyDescent="0.3">
      <c r="I12448"/>
    </row>
    <row r="12449" spans="9:9" x14ac:dyDescent="0.3">
      <c r="I12449"/>
    </row>
    <row r="12450" spans="9:9" x14ac:dyDescent="0.3">
      <c r="I12450"/>
    </row>
    <row r="12451" spans="9:9" x14ac:dyDescent="0.3">
      <c r="I12451"/>
    </row>
    <row r="12452" spans="9:9" x14ac:dyDescent="0.3">
      <c r="I12452"/>
    </row>
    <row r="12453" spans="9:9" x14ac:dyDescent="0.3">
      <c r="I12453"/>
    </row>
    <row r="12454" spans="9:9" x14ac:dyDescent="0.3">
      <c r="I12454"/>
    </row>
    <row r="12455" spans="9:9" x14ac:dyDescent="0.3">
      <c r="I12455"/>
    </row>
    <row r="12456" spans="9:9" x14ac:dyDescent="0.3">
      <c r="I12456"/>
    </row>
    <row r="12457" spans="9:9" x14ac:dyDescent="0.3">
      <c r="I12457"/>
    </row>
    <row r="12458" spans="9:9" x14ac:dyDescent="0.3">
      <c r="I12458"/>
    </row>
    <row r="12459" spans="9:9" x14ac:dyDescent="0.3">
      <c r="I12459"/>
    </row>
    <row r="12460" spans="9:9" x14ac:dyDescent="0.3">
      <c r="I12460"/>
    </row>
    <row r="12461" spans="9:9" x14ac:dyDescent="0.3">
      <c r="I12461"/>
    </row>
    <row r="12462" spans="9:9" x14ac:dyDescent="0.3">
      <c r="I12462"/>
    </row>
    <row r="12463" spans="9:9" x14ac:dyDescent="0.3">
      <c r="I12463"/>
    </row>
    <row r="12464" spans="9:9" x14ac:dyDescent="0.3">
      <c r="I12464"/>
    </row>
    <row r="12465" spans="9:9" x14ac:dyDescent="0.3">
      <c r="I12465"/>
    </row>
    <row r="12466" spans="9:9" x14ac:dyDescent="0.3">
      <c r="I12466"/>
    </row>
    <row r="12467" spans="9:9" x14ac:dyDescent="0.3">
      <c r="I12467"/>
    </row>
    <row r="12468" spans="9:9" x14ac:dyDescent="0.3">
      <c r="I12468"/>
    </row>
    <row r="12469" spans="9:9" x14ac:dyDescent="0.3">
      <c r="I12469"/>
    </row>
    <row r="12470" spans="9:9" x14ac:dyDescent="0.3">
      <c r="I12470"/>
    </row>
    <row r="12471" spans="9:9" x14ac:dyDescent="0.3">
      <c r="I12471"/>
    </row>
    <row r="12472" spans="9:9" x14ac:dyDescent="0.3">
      <c r="I12472"/>
    </row>
    <row r="12473" spans="9:9" x14ac:dyDescent="0.3">
      <c r="I12473"/>
    </row>
    <row r="12474" spans="9:9" x14ac:dyDescent="0.3">
      <c r="I12474"/>
    </row>
    <row r="12475" spans="9:9" x14ac:dyDescent="0.3">
      <c r="I12475"/>
    </row>
    <row r="12476" spans="9:9" x14ac:dyDescent="0.3">
      <c r="I12476"/>
    </row>
    <row r="12477" spans="9:9" x14ac:dyDescent="0.3">
      <c r="I12477"/>
    </row>
    <row r="12478" spans="9:9" x14ac:dyDescent="0.3">
      <c r="I12478"/>
    </row>
    <row r="12479" spans="9:9" x14ac:dyDescent="0.3">
      <c r="I12479"/>
    </row>
    <row r="12480" spans="9:9" x14ac:dyDescent="0.3">
      <c r="I12480"/>
    </row>
    <row r="12481" spans="9:9" x14ac:dyDescent="0.3">
      <c r="I12481"/>
    </row>
    <row r="12482" spans="9:9" x14ac:dyDescent="0.3">
      <c r="I12482"/>
    </row>
    <row r="12483" spans="9:9" x14ac:dyDescent="0.3">
      <c r="I12483"/>
    </row>
    <row r="12484" spans="9:9" x14ac:dyDescent="0.3">
      <c r="I12484"/>
    </row>
    <row r="12485" spans="9:9" x14ac:dyDescent="0.3">
      <c r="I12485"/>
    </row>
    <row r="12486" spans="9:9" x14ac:dyDescent="0.3">
      <c r="I12486"/>
    </row>
    <row r="12487" spans="9:9" x14ac:dyDescent="0.3">
      <c r="I12487"/>
    </row>
    <row r="12488" spans="9:9" x14ac:dyDescent="0.3">
      <c r="I12488"/>
    </row>
    <row r="12489" spans="9:9" x14ac:dyDescent="0.3">
      <c r="I12489"/>
    </row>
    <row r="12490" spans="9:9" x14ac:dyDescent="0.3">
      <c r="I12490"/>
    </row>
    <row r="12491" spans="9:9" x14ac:dyDescent="0.3">
      <c r="I12491"/>
    </row>
    <row r="12492" spans="9:9" x14ac:dyDescent="0.3">
      <c r="I12492"/>
    </row>
    <row r="12493" spans="9:9" x14ac:dyDescent="0.3">
      <c r="I12493"/>
    </row>
    <row r="12494" spans="9:9" x14ac:dyDescent="0.3">
      <c r="I12494"/>
    </row>
    <row r="12495" spans="9:9" x14ac:dyDescent="0.3">
      <c r="I12495"/>
    </row>
    <row r="12496" spans="9:9" x14ac:dyDescent="0.3">
      <c r="I12496"/>
    </row>
    <row r="12497" spans="9:9" x14ac:dyDescent="0.3">
      <c r="I12497"/>
    </row>
    <row r="12498" spans="9:9" x14ac:dyDescent="0.3">
      <c r="I12498"/>
    </row>
    <row r="12499" spans="9:9" x14ac:dyDescent="0.3">
      <c r="I12499"/>
    </row>
    <row r="12500" spans="9:9" x14ac:dyDescent="0.3">
      <c r="I12500"/>
    </row>
    <row r="12501" spans="9:9" x14ac:dyDescent="0.3">
      <c r="I12501"/>
    </row>
    <row r="12502" spans="9:9" x14ac:dyDescent="0.3">
      <c r="I12502"/>
    </row>
    <row r="12503" spans="9:9" x14ac:dyDescent="0.3">
      <c r="I12503"/>
    </row>
    <row r="12504" spans="9:9" x14ac:dyDescent="0.3">
      <c r="I12504"/>
    </row>
    <row r="12505" spans="9:9" x14ac:dyDescent="0.3">
      <c r="I12505"/>
    </row>
    <row r="12506" spans="9:9" x14ac:dyDescent="0.3">
      <c r="I12506"/>
    </row>
    <row r="12507" spans="9:9" x14ac:dyDescent="0.3">
      <c r="I12507"/>
    </row>
    <row r="12508" spans="9:9" x14ac:dyDescent="0.3">
      <c r="I12508"/>
    </row>
    <row r="12509" spans="9:9" x14ac:dyDescent="0.3">
      <c r="I12509"/>
    </row>
    <row r="12510" spans="9:9" x14ac:dyDescent="0.3">
      <c r="I12510"/>
    </row>
    <row r="12511" spans="9:9" x14ac:dyDescent="0.3">
      <c r="I12511"/>
    </row>
    <row r="12512" spans="9:9" x14ac:dyDescent="0.3">
      <c r="I12512"/>
    </row>
    <row r="12513" spans="9:9" x14ac:dyDescent="0.3">
      <c r="I12513"/>
    </row>
    <row r="12514" spans="9:9" x14ac:dyDescent="0.3">
      <c r="I12514"/>
    </row>
    <row r="12515" spans="9:9" x14ac:dyDescent="0.3">
      <c r="I12515"/>
    </row>
    <row r="12516" spans="9:9" x14ac:dyDescent="0.3">
      <c r="I12516"/>
    </row>
    <row r="12517" spans="9:9" x14ac:dyDescent="0.3">
      <c r="I12517"/>
    </row>
    <row r="12518" spans="9:9" x14ac:dyDescent="0.3">
      <c r="I12518"/>
    </row>
    <row r="12519" spans="9:9" x14ac:dyDescent="0.3">
      <c r="I12519"/>
    </row>
    <row r="12520" spans="9:9" x14ac:dyDescent="0.3">
      <c r="I12520"/>
    </row>
    <row r="12521" spans="9:9" x14ac:dyDescent="0.3">
      <c r="I12521"/>
    </row>
    <row r="12522" spans="9:9" x14ac:dyDescent="0.3">
      <c r="I12522"/>
    </row>
    <row r="12523" spans="9:9" x14ac:dyDescent="0.3">
      <c r="I12523"/>
    </row>
    <row r="12524" spans="9:9" x14ac:dyDescent="0.3">
      <c r="I12524"/>
    </row>
    <row r="12525" spans="9:9" x14ac:dyDescent="0.3">
      <c r="I12525"/>
    </row>
    <row r="12526" spans="9:9" x14ac:dyDescent="0.3">
      <c r="I12526"/>
    </row>
    <row r="12527" spans="9:9" x14ac:dyDescent="0.3">
      <c r="I12527"/>
    </row>
    <row r="12528" spans="9:9" x14ac:dyDescent="0.3">
      <c r="I12528"/>
    </row>
    <row r="12529" spans="9:9" x14ac:dyDescent="0.3">
      <c r="I12529"/>
    </row>
    <row r="12530" spans="9:9" x14ac:dyDescent="0.3">
      <c r="I12530"/>
    </row>
    <row r="12531" spans="9:9" x14ac:dyDescent="0.3">
      <c r="I12531"/>
    </row>
    <row r="12532" spans="9:9" x14ac:dyDescent="0.3">
      <c r="I12532"/>
    </row>
    <row r="12533" spans="9:9" x14ac:dyDescent="0.3">
      <c r="I12533"/>
    </row>
    <row r="12534" spans="9:9" x14ac:dyDescent="0.3">
      <c r="I12534"/>
    </row>
    <row r="12535" spans="9:9" x14ac:dyDescent="0.3">
      <c r="I12535"/>
    </row>
    <row r="12536" spans="9:9" x14ac:dyDescent="0.3">
      <c r="I12536"/>
    </row>
    <row r="12537" spans="9:9" x14ac:dyDescent="0.3">
      <c r="I12537"/>
    </row>
    <row r="12538" spans="9:9" x14ac:dyDescent="0.3">
      <c r="I12538"/>
    </row>
    <row r="12539" spans="9:9" x14ac:dyDescent="0.3">
      <c r="I12539"/>
    </row>
    <row r="12540" spans="9:9" x14ac:dyDescent="0.3">
      <c r="I12540"/>
    </row>
    <row r="12541" spans="9:9" x14ac:dyDescent="0.3">
      <c r="I12541"/>
    </row>
    <row r="12542" spans="9:9" x14ac:dyDescent="0.3">
      <c r="I12542"/>
    </row>
    <row r="12543" spans="9:9" x14ac:dyDescent="0.3">
      <c r="I12543"/>
    </row>
    <row r="12544" spans="9:9" x14ac:dyDescent="0.3">
      <c r="I12544"/>
    </row>
    <row r="12545" spans="9:9" x14ac:dyDescent="0.3">
      <c r="I12545"/>
    </row>
    <row r="12546" spans="9:9" x14ac:dyDescent="0.3">
      <c r="I12546"/>
    </row>
    <row r="12547" spans="9:9" x14ac:dyDescent="0.3">
      <c r="I12547"/>
    </row>
    <row r="12548" spans="9:9" x14ac:dyDescent="0.3">
      <c r="I12548"/>
    </row>
    <row r="12549" spans="9:9" x14ac:dyDescent="0.3">
      <c r="I12549"/>
    </row>
    <row r="12550" spans="9:9" x14ac:dyDescent="0.3">
      <c r="I12550"/>
    </row>
    <row r="12551" spans="9:9" x14ac:dyDescent="0.3">
      <c r="I12551"/>
    </row>
    <row r="12552" spans="9:9" x14ac:dyDescent="0.3">
      <c r="I12552"/>
    </row>
    <row r="12553" spans="9:9" x14ac:dyDescent="0.3">
      <c r="I12553"/>
    </row>
    <row r="12554" spans="9:9" x14ac:dyDescent="0.3">
      <c r="I12554"/>
    </row>
    <row r="12555" spans="9:9" x14ac:dyDescent="0.3">
      <c r="I12555"/>
    </row>
    <row r="12556" spans="9:9" x14ac:dyDescent="0.3">
      <c r="I12556"/>
    </row>
    <row r="12557" spans="9:9" x14ac:dyDescent="0.3">
      <c r="I12557"/>
    </row>
    <row r="12558" spans="9:9" x14ac:dyDescent="0.3">
      <c r="I12558"/>
    </row>
    <row r="12559" spans="9:9" x14ac:dyDescent="0.3">
      <c r="I12559"/>
    </row>
    <row r="12560" spans="9:9" x14ac:dyDescent="0.3">
      <c r="I12560"/>
    </row>
    <row r="12561" spans="9:9" x14ac:dyDescent="0.3">
      <c r="I12561"/>
    </row>
    <row r="12562" spans="9:9" x14ac:dyDescent="0.3">
      <c r="I12562"/>
    </row>
    <row r="12563" spans="9:9" x14ac:dyDescent="0.3">
      <c r="I12563"/>
    </row>
    <row r="12564" spans="9:9" x14ac:dyDescent="0.3">
      <c r="I12564"/>
    </row>
    <row r="12565" spans="9:9" x14ac:dyDescent="0.3">
      <c r="I12565"/>
    </row>
    <row r="12566" spans="9:9" x14ac:dyDescent="0.3">
      <c r="I12566"/>
    </row>
    <row r="12567" spans="9:9" x14ac:dyDescent="0.3">
      <c r="I12567"/>
    </row>
    <row r="12568" spans="9:9" x14ac:dyDescent="0.3">
      <c r="I12568"/>
    </row>
    <row r="12569" spans="9:9" x14ac:dyDescent="0.3">
      <c r="I12569"/>
    </row>
    <row r="12570" spans="9:9" x14ac:dyDescent="0.3">
      <c r="I12570"/>
    </row>
    <row r="12571" spans="9:9" x14ac:dyDescent="0.3">
      <c r="I12571"/>
    </row>
    <row r="12572" spans="9:9" x14ac:dyDescent="0.3">
      <c r="I12572"/>
    </row>
    <row r="12573" spans="9:9" x14ac:dyDescent="0.3">
      <c r="I12573"/>
    </row>
    <row r="12574" spans="9:9" x14ac:dyDescent="0.3">
      <c r="I12574"/>
    </row>
    <row r="12575" spans="9:9" x14ac:dyDescent="0.3">
      <c r="I12575"/>
    </row>
    <row r="12576" spans="9:9" x14ac:dyDescent="0.3">
      <c r="I12576"/>
    </row>
    <row r="12577" spans="9:9" x14ac:dyDescent="0.3">
      <c r="I12577"/>
    </row>
    <row r="12578" spans="9:9" x14ac:dyDescent="0.3">
      <c r="I12578"/>
    </row>
    <row r="12579" spans="9:9" x14ac:dyDescent="0.3">
      <c r="I12579"/>
    </row>
    <row r="12580" spans="9:9" x14ac:dyDescent="0.3">
      <c r="I12580"/>
    </row>
    <row r="12581" spans="9:9" x14ac:dyDescent="0.3">
      <c r="I12581"/>
    </row>
    <row r="12582" spans="9:9" x14ac:dyDescent="0.3">
      <c r="I12582"/>
    </row>
    <row r="12583" spans="9:9" x14ac:dyDescent="0.3">
      <c r="I12583"/>
    </row>
    <row r="12584" spans="9:9" x14ac:dyDescent="0.3">
      <c r="I12584"/>
    </row>
    <row r="12585" spans="9:9" x14ac:dyDescent="0.3">
      <c r="I12585"/>
    </row>
    <row r="12586" spans="9:9" x14ac:dyDescent="0.3">
      <c r="I12586"/>
    </row>
    <row r="12587" spans="9:9" x14ac:dyDescent="0.3">
      <c r="I12587"/>
    </row>
    <row r="12588" spans="9:9" x14ac:dyDescent="0.3">
      <c r="I12588"/>
    </row>
    <row r="12589" spans="9:9" x14ac:dyDescent="0.3">
      <c r="I12589"/>
    </row>
    <row r="12590" spans="9:9" x14ac:dyDescent="0.3">
      <c r="I12590"/>
    </row>
    <row r="12591" spans="9:9" x14ac:dyDescent="0.3">
      <c r="I12591"/>
    </row>
    <row r="12592" spans="9:9" x14ac:dyDescent="0.3">
      <c r="I12592"/>
    </row>
    <row r="12593" spans="9:9" x14ac:dyDescent="0.3">
      <c r="I12593"/>
    </row>
    <row r="12594" spans="9:9" x14ac:dyDescent="0.3">
      <c r="I12594"/>
    </row>
    <row r="12595" spans="9:9" x14ac:dyDescent="0.3">
      <c r="I12595"/>
    </row>
    <row r="12596" spans="9:9" x14ac:dyDescent="0.3">
      <c r="I12596"/>
    </row>
    <row r="12597" spans="9:9" x14ac:dyDescent="0.3">
      <c r="I12597"/>
    </row>
    <row r="12598" spans="9:9" x14ac:dyDescent="0.3">
      <c r="I12598"/>
    </row>
    <row r="12599" spans="9:9" x14ac:dyDescent="0.3">
      <c r="I12599"/>
    </row>
    <row r="12600" spans="9:9" x14ac:dyDescent="0.3">
      <c r="I12600"/>
    </row>
    <row r="12601" spans="9:9" x14ac:dyDescent="0.3">
      <c r="I12601"/>
    </row>
    <row r="12602" spans="9:9" x14ac:dyDescent="0.3">
      <c r="I12602"/>
    </row>
    <row r="12603" spans="9:9" x14ac:dyDescent="0.3">
      <c r="I12603"/>
    </row>
    <row r="12604" spans="9:9" x14ac:dyDescent="0.3">
      <c r="I12604"/>
    </row>
    <row r="12605" spans="9:9" x14ac:dyDescent="0.3">
      <c r="I12605"/>
    </row>
    <row r="12606" spans="9:9" x14ac:dyDescent="0.3">
      <c r="I12606"/>
    </row>
    <row r="12607" spans="9:9" x14ac:dyDescent="0.3">
      <c r="I12607"/>
    </row>
    <row r="12608" spans="9:9" x14ac:dyDescent="0.3">
      <c r="I12608"/>
    </row>
    <row r="12609" spans="9:9" x14ac:dyDescent="0.3">
      <c r="I12609"/>
    </row>
    <row r="12610" spans="9:9" x14ac:dyDescent="0.3">
      <c r="I12610"/>
    </row>
    <row r="12611" spans="9:9" x14ac:dyDescent="0.3">
      <c r="I12611"/>
    </row>
    <row r="12612" spans="9:9" x14ac:dyDescent="0.3">
      <c r="I12612"/>
    </row>
    <row r="12613" spans="9:9" x14ac:dyDescent="0.3">
      <c r="I12613"/>
    </row>
    <row r="12614" spans="9:9" x14ac:dyDescent="0.3">
      <c r="I12614"/>
    </row>
    <row r="12615" spans="9:9" x14ac:dyDescent="0.3">
      <c r="I12615"/>
    </row>
    <row r="12616" spans="9:9" x14ac:dyDescent="0.3">
      <c r="I12616"/>
    </row>
    <row r="12617" spans="9:9" x14ac:dyDescent="0.3">
      <c r="I12617"/>
    </row>
    <row r="12618" spans="9:9" x14ac:dyDescent="0.3">
      <c r="I12618"/>
    </row>
    <row r="12619" spans="9:9" x14ac:dyDescent="0.3">
      <c r="I12619"/>
    </row>
    <row r="12620" spans="9:9" x14ac:dyDescent="0.3">
      <c r="I12620"/>
    </row>
    <row r="12621" spans="9:9" x14ac:dyDescent="0.3">
      <c r="I12621"/>
    </row>
    <row r="12622" spans="9:9" x14ac:dyDescent="0.3">
      <c r="I12622"/>
    </row>
    <row r="12623" spans="9:9" x14ac:dyDescent="0.3">
      <c r="I12623"/>
    </row>
    <row r="12624" spans="9:9" x14ac:dyDescent="0.3">
      <c r="I12624"/>
    </row>
    <row r="12625" spans="9:9" x14ac:dyDescent="0.3">
      <c r="I12625"/>
    </row>
    <row r="12626" spans="9:9" x14ac:dyDescent="0.3">
      <c r="I12626"/>
    </row>
    <row r="12627" spans="9:9" x14ac:dyDescent="0.3">
      <c r="I12627"/>
    </row>
    <row r="12628" spans="9:9" x14ac:dyDescent="0.3">
      <c r="I12628"/>
    </row>
    <row r="12629" spans="9:9" x14ac:dyDescent="0.3">
      <c r="I12629"/>
    </row>
    <row r="12630" spans="9:9" x14ac:dyDescent="0.3">
      <c r="I12630"/>
    </row>
    <row r="12631" spans="9:9" x14ac:dyDescent="0.3">
      <c r="I12631"/>
    </row>
    <row r="12632" spans="9:9" x14ac:dyDescent="0.3">
      <c r="I12632"/>
    </row>
    <row r="12633" spans="9:9" x14ac:dyDescent="0.3">
      <c r="I12633"/>
    </row>
    <row r="12634" spans="9:9" x14ac:dyDescent="0.3">
      <c r="I12634"/>
    </row>
    <row r="12635" spans="9:9" x14ac:dyDescent="0.3">
      <c r="I12635"/>
    </row>
    <row r="12636" spans="9:9" x14ac:dyDescent="0.3">
      <c r="I12636"/>
    </row>
    <row r="12637" spans="9:9" x14ac:dyDescent="0.3">
      <c r="I12637"/>
    </row>
    <row r="12638" spans="9:9" x14ac:dyDescent="0.3">
      <c r="I12638"/>
    </row>
    <row r="12639" spans="9:9" x14ac:dyDescent="0.3">
      <c r="I12639"/>
    </row>
    <row r="12640" spans="9:9" x14ac:dyDescent="0.3">
      <c r="I12640"/>
    </row>
    <row r="12641" spans="9:9" x14ac:dyDescent="0.3">
      <c r="I12641"/>
    </row>
    <row r="12642" spans="9:9" x14ac:dyDescent="0.3">
      <c r="I12642"/>
    </row>
    <row r="12643" spans="9:9" x14ac:dyDescent="0.3">
      <c r="I12643"/>
    </row>
    <row r="12644" spans="9:9" x14ac:dyDescent="0.3">
      <c r="I12644"/>
    </row>
    <row r="12645" spans="9:9" x14ac:dyDescent="0.3">
      <c r="I12645"/>
    </row>
    <row r="12646" spans="9:9" x14ac:dyDescent="0.3">
      <c r="I12646"/>
    </row>
    <row r="12647" spans="9:9" x14ac:dyDescent="0.3">
      <c r="I12647"/>
    </row>
    <row r="12648" spans="9:9" x14ac:dyDescent="0.3">
      <c r="I12648"/>
    </row>
    <row r="12649" spans="9:9" x14ac:dyDescent="0.3">
      <c r="I12649"/>
    </row>
    <row r="12650" spans="9:9" x14ac:dyDescent="0.3">
      <c r="I12650"/>
    </row>
    <row r="12651" spans="9:9" x14ac:dyDescent="0.3">
      <c r="I12651"/>
    </row>
    <row r="12652" spans="9:9" x14ac:dyDescent="0.3">
      <c r="I12652"/>
    </row>
    <row r="12653" spans="9:9" x14ac:dyDescent="0.3">
      <c r="I12653"/>
    </row>
    <row r="12654" spans="9:9" x14ac:dyDescent="0.3">
      <c r="I12654"/>
    </row>
    <row r="12655" spans="9:9" x14ac:dyDescent="0.3">
      <c r="I12655"/>
    </row>
    <row r="12656" spans="9:9" x14ac:dyDescent="0.3">
      <c r="I12656"/>
    </row>
    <row r="12657" spans="9:9" x14ac:dyDescent="0.3">
      <c r="I12657"/>
    </row>
    <row r="12658" spans="9:9" x14ac:dyDescent="0.3">
      <c r="I12658"/>
    </row>
    <row r="12659" spans="9:9" x14ac:dyDescent="0.3">
      <c r="I12659"/>
    </row>
    <row r="12660" spans="9:9" x14ac:dyDescent="0.3">
      <c r="I12660"/>
    </row>
    <row r="12661" spans="9:9" x14ac:dyDescent="0.3">
      <c r="I12661"/>
    </row>
    <row r="12662" spans="9:9" x14ac:dyDescent="0.3">
      <c r="I12662"/>
    </row>
    <row r="12663" spans="9:9" x14ac:dyDescent="0.3">
      <c r="I12663"/>
    </row>
    <row r="12664" spans="9:9" x14ac:dyDescent="0.3">
      <c r="I12664"/>
    </row>
    <row r="12665" spans="9:9" x14ac:dyDescent="0.3">
      <c r="I12665"/>
    </row>
    <row r="12666" spans="9:9" x14ac:dyDescent="0.3">
      <c r="I12666"/>
    </row>
    <row r="12667" spans="9:9" x14ac:dyDescent="0.3">
      <c r="I12667"/>
    </row>
    <row r="12668" spans="9:9" x14ac:dyDescent="0.3">
      <c r="I12668"/>
    </row>
    <row r="12669" spans="9:9" x14ac:dyDescent="0.3">
      <c r="I12669"/>
    </row>
    <row r="12670" spans="9:9" x14ac:dyDescent="0.3">
      <c r="I12670"/>
    </row>
    <row r="12671" spans="9:9" x14ac:dyDescent="0.3">
      <c r="I12671"/>
    </row>
    <row r="12672" spans="9:9" x14ac:dyDescent="0.3">
      <c r="I12672"/>
    </row>
    <row r="12673" spans="9:9" x14ac:dyDescent="0.3">
      <c r="I12673"/>
    </row>
    <row r="12674" spans="9:9" x14ac:dyDescent="0.3">
      <c r="I12674"/>
    </row>
    <row r="12675" spans="9:9" x14ac:dyDescent="0.3">
      <c r="I12675"/>
    </row>
    <row r="12676" spans="9:9" x14ac:dyDescent="0.3">
      <c r="I12676"/>
    </row>
    <row r="12677" spans="9:9" x14ac:dyDescent="0.3">
      <c r="I12677"/>
    </row>
    <row r="12678" spans="9:9" x14ac:dyDescent="0.3">
      <c r="I12678"/>
    </row>
    <row r="12679" spans="9:9" x14ac:dyDescent="0.3">
      <c r="I12679"/>
    </row>
    <row r="12680" spans="9:9" x14ac:dyDescent="0.3">
      <c r="I12680"/>
    </row>
    <row r="12681" spans="9:9" x14ac:dyDescent="0.3">
      <c r="I12681"/>
    </row>
    <row r="12682" spans="9:9" x14ac:dyDescent="0.3">
      <c r="I12682"/>
    </row>
    <row r="12683" spans="9:9" x14ac:dyDescent="0.3">
      <c r="I12683"/>
    </row>
    <row r="12684" spans="9:9" x14ac:dyDescent="0.3">
      <c r="I12684"/>
    </row>
    <row r="12685" spans="9:9" x14ac:dyDescent="0.3">
      <c r="I12685"/>
    </row>
    <row r="12686" spans="9:9" x14ac:dyDescent="0.3">
      <c r="I12686"/>
    </row>
    <row r="12687" spans="9:9" x14ac:dyDescent="0.3">
      <c r="I12687"/>
    </row>
    <row r="12688" spans="9:9" x14ac:dyDescent="0.3">
      <c r="I12688"/>
    </row>
    <row r="12689" spans="9:9" x14ac:dyDescent="0.3">
      <c r="I12689"/>
    </row>
    <row r="12690" spans="9:9" x14ac:dyDescent="0.3">
      <c r="I12690"/>
    </row>
    <row r="12691" spans="9:9" x14ac:dyDescent="0.3">
      <c r="I12691"/>
    </row>
    <row r="12692" spans="9:9" x14ac:dyDescent="0.3">
      <c r="I12692"/>
    </row>
    <row r="12693" spans="9:9" x14ac:dyDescent="0.3">
      <c r="I12693"/>
    </row>
    <row r="12694" spans="9:9" x14ac:dyDescent="0.3">
      <c r="I12694"/>
    </row>
    <row r="12695" spans="9:9" x14ac:dyDescent="0.3">
      <c r="I12695"/>
    </row>
    <row r="12696" spans="9:9" x14ac:dyDescent="0.3">
      <c r="I12696"/>
    </row>
    <row r="12697" spans="9:9" x14ac:dyDescent="0.3">
      <c r="I12697"/>
    </row>
    <row r="12698" spans="9:9" x14ac:dyDescent="0.3">
      <c r="I12698"/>
    </row>
    <row r="12699" spans="9:9" x14ac:dyDescent="0.3">
      <c r="I12699"/>
    </row>
    <row r="12700" spans="9:9" x14ac:dyDescent="0.3">
      <c r="I12700"/>
    </row>
    <row r="12701" spans="9:9" x14ac:dyDescent="0.3">
      <c r="I12701"/>
    </row>
    <row r="12702" spans="9:9" x14ac:dyDescent="0.3">
      <c r="I12702"/>
    </row>
    <row r="12703" spans="9:9" x14ac:dyDescent="0.3">
      <c r="I12703"/>
    </row>
    <row r="12704" spans="9:9" x14ac:dyDescent="0.3">
      <c r="I12704"/>
    </row>
    <row r="12705" spans="9:9" x14ac:dyDescent="0.3">
      <c r="I12705"/>
    </row>
    <row r="12706" spans="9:9" x14ac:dyDescent="0.3">
      <c r="I12706"/>
    </row>
    <row r="12707" spans="9:9" x14ac:dyDescent="0.3">
      <c r="I12707"/>
    </row>
    <row r="12708" spans="9:9" x14ac:dyDescent="0.3">
      <c r="I12708"/>
    </row>
    <row r="12709" spans="9:9" x14ac:dyDescent="0.3">
      <c r="I12709"/>
    </row>
    <row r="12710" spans="9:9" x14ac:dyDescent="0.3">
      <c r="I12710"/>
    </row>
    <row r="12711" spans="9:9" x14ac:dyDescent="0.3">
      <c r="I12711"/>
    </row>
    <row r="12712" spans="9:9" x14ac:dyDescent="0.3">
      <c r="I12712"/>
    </row>
    <row r="12713" spans="9:9" x14ac:dyDescent="0.3">
      <c r="I12713"/>
    </row>
    <row r="12714" spans="9:9" x14ac:dyDescent="0.3">
      <c r="I12714"/>
    </row>
    <row r="12715" spans="9:9" x14ac:dyDescent="0.3">
      <c r="I12715"/>
    </row>
    <row r="12716" spans="9:9" x14ac:dyDescent="0.3">
      <c r="I12716"/>
    </row>
    <row r="12717" spans="9:9" x14ac:dyDescent="0.3">
      <c r="I12717"/>
    </row>
    <row r="12718" spans="9:9" x14ac:dyDescent="0.3">
      <c r="I12718"/>
    </row>
    <row r="12719" spans="9:9" x14ac:dyDescent="0.3">
      <c r="I12719"/>
    </row>
    <row r="12720" spans="9:9" x14ac:dyDescent="0.3">
      <c r="I12720"/>
    </row>
    <row r="12721" spans="9:9" x14ac:dyDescent="0.3">
      <c r="I12721"/>
    </row>
    <row r="12722" spans="9:9" x14ac:dyDescent="0.3">
      <c r="I12722"/>
    </row>
    <row r="12723" spans="9:9" x14ac:dyDescent="0.3">
      <c r="I12723"/>
    </row>
    <row r="12724" spans="9:9" x14ac:dyDescent="0.3">
      <c r="I12724"/>
    </row>
    <row r="12725" spans="9:9" x14ac:dyDescent="0.3">
      <c r="I12725"/>
    </row>
    <row r="12726" spans="9:9" x14ac:dyDescent="0.3">
      <c r="I12726"/>
    </row>
    <row r="12727" spans="9:9" x14ac:dyDescent="0.3">
      <c r="I12727"/>
    </row>
    <row r="12728" spans="9:9" x14ac:dyDescent="0.3">
      <c r="I12728"/>
    </row>
    <row r="12729" spans="9:9" x14ac:dyDescent="0.3">
      <c r="I12729"/>
    </row>
    <row r="12730" spans="9:9" x14ac:dyDescent="0.3">
      <c r="I12730"/>
    </row>
    <row r="12731" spans="9:9" x14ac:dyDescent="0.3">
      <c r="I12731"/>
    </row>
    <row r="12732" spans="9:9" x14ac:dyDescent="0.3">
      <c r="I12732"/>
    </row>
    <row r="12733" spans="9:9" x14ac:dyDescent="0.3">
      <c r="I12733"/>
    </row>
    <row r="12734" spans="9:9" x14ac:dyDescent="0.3">
      <c r="I12734"/>
    </row>
    <row r="12735" spans="9:9" x14ac:dyDescent="0.3">
      <c r="I12735"/>
    </row>
    <row r="12736" spans="9:9" x14ac:dyDescent="0.3">
      <c r="I12736"/>
    </row>
    <row r="12737" spans="9:9" x14ac:dyDescent="0.3">
      <c r="I12737"/>
    </row>
    <row r="12738" spans="9:9" x14ac:dyDescent="0.3">
      <c r="I12738"/>
    </row>
    <row r="12739" spans="9:9" x14ac:dyDescent="0.3">
      <c r="I12739"/>
    </row>
    <row r="12740" spans="9:9" x14ac:dyDescent="0.3">
      <c r="I12740"/>
    </row>
    <row r="12741" spans="9:9" x14ac:dyDescent="0.3">
      <c r="I12741"/>
    </row>
    <row r="12742" spans="9:9" x14ac:dyDescent="0.3">
      <c r="I12742"/>
    </row>
    <row r="12743" spans="9:9" x14ac:dyDescent="0.3">
      <c r="I12743"/>
    </row>
    <row r="12744" spans="9:9" x14ac:dyDescent="0.3">
      <c r="I12744"/>
    </row>
    <row r="12745" spans="9:9" x14ac:dyDescent="0.3">
      <c r="I12745"/>
    </row>
    <row r="12746" spans="9:9" x14ac:dyDescent="0.3">
      <c r="I12746"/>
    </row>
    <row r="12747" spans="9:9" x14ac:dyDescent="0.3">
      <c r="I12747"/>
    </row>
    <row r="12748" spans="9:9" x14ac:dyDescent="0.3">
      <c r="I12748"/>
    </row>
    <row r="12749" spans="9:9" x14ac:dyDescent="0.3">
      <c r="I12749"/>
    </row>
    <row r="12750" spans="9:9" x14ac:dyDescent="0.3">
      <c r="I12750"/>
    </row>
    <row r="12751" spans="9:9" x14ac:dyDescent="0.3">
      <c r="I12751"/>
    </row>
    <row r="12752" spans="9:9" x14ac:dyDescent="0.3">
      <c r="I12752"/>
    </row>
    <row r="12753" spans="9:9" x14ac:dyDescent="0.3">
      <c r="I12753"/>
    </row>
    <row r="12754" spans="9:9" x14ac:dyDescent="0.3">
      <c r="I12754"/>
    </row>
    <row r="12755" spans="9:9" x14ac:dyDescent="0.3">
      <c r="I12755"/>
    </row>
    <row r="12756" spans="9:9" x14ac:dyDescent="0.3">
      <c r="I12756"/>
    </row>
    <row r="12757" spans="9:9" x14ac:dyDescent="0.3">
      <c r="I12757"/>
    </row>
    <row r="12758" spans="9:9" x14ac:dyDescent="0.3">
      <c r="I12758"/>
    </row>
    <row r="12759" spans="9:9" x14ac:dyDescent="0.3">
      <c r="I12759"/>
    </row>
    <row r="12760" spans="9:9" x14ac:dyDescent="0.3">
      <c r="I12760"/>
    </row>
    <row r="12761" spans="9:9" x14ac:dyDescent="0.3">
      <c r="I12761"/>
    </row>
    <row r="12762" spans="9:9" x14ac:dyDescent="0.3">
      <c r="I12762"/>
    </row>
    <row r="12763" spans="9:9" x14ac:dyDescent="0.3">
      <c r="I12763"/>
    </row>
    <row r="12764" spans="9:9" x14ac:dyDescent="0.3">
      <c r="I12764"/>
    </row>
    <row r="12765" spans="9:9" x14ac:dyDescent="0.3">
      <c r="I12765"/>
    </row>
    <row r="12766" spans="9:9" x14ac:dyDescent="0.3">
      <c r="I12766"/>
    </row>
    <row r="12767" spans="9:9" x14ac:dyDescent="0.3">
      <c r="I12767"/>
    </row>
    <row r="12768" spans="9:9" x14ac:dyDescent="0.3">
      <c r="I12768"/>
    </row>
    <row r="12769" spans="9:9" x14ac:dyDescent="0.3">
      <c r="I12769"/>
    </row>
    <row r="12770" spans="9:9" x14ac:dyDescent="0.3">
      <c r="I12770"/>
    </row>
    <row r="12771" spans="9:9" x14ac:dyDescent="0.3">
      <c r="I12771"/>
    </row>
    <row r="12772" spans="9:9" x14ac:dyDescent="0.3">
      <c r="I12772"/>
    </row>
    <row r="12773" spans="9:9" x14ac:dyDescent="0.3">
      <c r="I12773"/>
    </row>
    <row r="12774" spans="9:9" x14ac:dyDescent="0.3">
      <c r="I12774"/>
    </row>
    <row r="12775" spans="9:9" x14ac:dyDescent="0.3">
      <c r="I12775"/>
    </row>
    <row r="12776" spans="9:9" x14ac:dyDescent="0.3">
      <c r="I12776"/>
    </row>
    <row r="12777" spans="9:9" x14ac:dyDescent="0.3">
      <c r="I12777"/>
    </row>
    <row r="12778" spans="9:9" x14ac:dyDescent="0.3">
      <c r="I12778"/>
    </row>
    <row r="12779" spans="9:9" x14ac:dyDescent="0.3">
      <c r="I12779"/>
    </row>
    <row r="12780" spans="9:9" x14ac:dyDescent="0.3">
      <c r="I12780"/>
    </row>
    <row r="12781" spans="9:9" x14ac:dyDescent="0.3">
      <c r="I12781"/>
    </row>
    <row r="12782" spans="9:9" x14ac:dyDescent="0.3">
      <c r="I12782"/>
    </row>
    <row r="12783" spans="9:9" x14ac:dyDescent="0.3">
      <c r="I12783"/>
    </row>
    <row r="12784" spans="9:9" x14ac:dyDescent="0.3">
      <c r="I12784"/>
    </row>
    <row r="12785" spans="9:9" x14ac:dyDescent="0.3">
      <c r="I12785"/>
    </row>
    <row r="12786" spans="9:9" x14ac:dyDescent="0.3">
      <c r="I12786"/>
    </row>
    <row r="12787" spans="9:9" x14ac:dyDescent="0.3">
      <c r="I12787"/>
    </row>
    <row r="12788" spans="9:9" x14ac:dyDescent="0.3">
      <c r="I12788"/>
    </row>
    <row r="12789" spans="9:9" x14ac:dyDescent="0.3">
      <c r="I12789"/>
    </row>
    <row r="12790" spans="9:9" x14ac:dyDescent="0.3">
      <c r="I12790"/>
    </row>
    <row r="12791" spans="9:9" x14ac:dyDescent="0.3">
      <c r="I12791"/>
    </row>
    <row r="12792" spans="9:9" x14ac:dyDescent="0.3">
      <c r="I12792"/>
    </row>
    <row r="12793" spans="9:9" x14ac:dyDescent="0.3">
      <c r="I12793"/>
    </row>
    <row r="12794" spans="9:9" x14ac:dyDescent="0.3">
      <c r="I12794"/>
    </row>
    <row r="12795" spans="9:9" x14ac:dyDescent="0.3">
      <c r="I12795"/>
    </row>
    <row r="12796" spans="9:9" x14ac:dyDescent="0.3">
      <c r="I12796"/>
    </row>
    <row r="12797" spans="9:9" x14ac:dyDescent="0.3">
      <c r="I12797"/>
    </row>
    <row r="12798" spans="9:9" x14ac:dyDescent="0.3">
      <c r="I12798"/>
    </row>
    <row r="12799" spans="9:9" x14ac:dyDescent="0.3">
      <c r="I12799"/>
    </row>
    <row r="12800" spans="9:9" x14ac:dyDescent="0.3">
      <c r="I12800"/>
    </row>
    <row r="12801" spans="9:9" x14ac:dyDescent="0.3">
      <c r="I12801"/>
    </row>
    <row r="12802" spans="9:9" x14ac:dyDescent="0.3">
      <c r="I12802"/>
    </row>
    <row r="12803" spans="9:9" x14ac:dyDescent="0.3">
      <c r="I12803"/>
    </row>
    <row r="12804" spans="9:9" x14ac:dyDescent="0.3">
      <c r="I12804"/>
    </row>
    <row r="12805" spans="9:9" x14ac:dyDescent="0.3">
      <c r="I12805"/>
    </row>
    <row r="12806" spans="9:9" x14ac:dyDescent="0.3">
      <c r="I12806"/>
    </row>
    <row r="12807" spans="9:9" x14ac:dyDescent="0.3">
      <c r="I12807"/>
    </row>
    <row r="12808" spans="9:9" x14ac:dyDescent="0.3">
      <c r="I12808"/>
    </row>
    <row r="12809" spans="9:9" x14ac:dyDescent="0.3">
      <c r="I12809"/>
    </row>
    <row r="12810" spans="9:9" x14ac:dyDescent="0.3">
      <c r="I12810"/>
    </row>
    <row r="12811" spans="9:9" x14ac:dyDescent="0.3">
      <c r="I12811"/>
    </row>
    <row r="12812" spans="9:9" x14ac:dyDescent="0.3">
      <c r="I12812"/>
    </row>
    <row r="12813" spans="9:9" x14ac:dyDescent="0.3">
      <c r="I12813"/>
    </row>
    <row r="12814" spans="9:9" x14ac:dyDescent="0.3">
      <c r="I12814"/>
    </row>
    <row r="12815" spans="9:9" x14ac:dyDescent="0.3">
      <c r="I12815"/>
    </row>
    <row r="12816" spans="9:9" x14ac:dyDescent="0.3">
      <c r="I12816"/>
    </row>
    <row r="12817" spans="9:9" x14ac:dyDescent="0.3">
      <c r="I12817"/>
    </row>
    <row r="12818" spans="9:9" x14ac:dyDescent="0.3">
      <c r="I12818"/>
    </row>
    <row r="12819" spans="9:9" x14ac:dyDescent="0.3">
      <c r="I12819"/>
    </row>
    <row r="12820" spans="9:9" x14ac:dyDescent="0.3">
      <c r="I12820"/>
    </row>
    <row r="12821" spans="9:9" x14ac:dyDescent="0.3">
      <c r="I12821"/>
    </row>
    <row r="12822" spans="9:9" x14ac:dyDescent="0.3">
      <c r="I12822"/>
    </row>
    <row r="12823" spans="9:9" x14ac:dyDescent="0.3">
      <c r="I12823"/>
    </row>
    <row r="12824" spans="9:9" x14ac:dyDescent="0.3">
      <c r="I12824"/>
    </row>
    <row r="12825" spans="9:9" x14ac:dyDescent="0.3">
      <c r="I12825"/>
    </row>
    <row r="12826" spans="9:9" x14ac:dyDescent="0.3">
      <c r="I12826"/>
    </row>
    <row r="12827" spans="9:9" x14ac:dyDescent="0.3">
      <c r="I12827"/>
    </row>
    <row r="12828" spans="9:9" x14ac:dyDescent="0.3">
      <c r="I12828"/>
    </row>
    <row r="12829" spans="9:9" x14ac:dyDescent="0.3">
      <c r="I12829"/>
    </row>
    <row r="12830" spans="9:9" x14ac:dyDescent="0.3">
      <c r="I12830"/>
    </row>
    <row r="12831" spans="9:9" x14ac:dyDescent="0.3">
      <c r="I12831"/>
    </row>
    <row r="12832" spans="9:9" x14ac:dyDescent="0.3">
      <c r="I12832"/>
    </row>
    <row r="12833" spans="9:9" x14ac:dyDescent="0.3">
      <c r="I12833"/>
    </row>
    <row r="12834" spans="9:9" x14ac:dyDescent="0.3">
      <c r="I12834"/>
    </row>
    <row r="12835" spans="9:9" x14ac:dyDescent="0.3">
      <c r="I12835"/>
    </row>
    <row r="12836" spans="9:9" x14ac:dyDescent="0.3">
      <c r="I12836"/>
    </row>
    <row r="12837" spans="9:9" x14ac:dyDescent="0.3">
      <c r="I12837"/>
    </row>
    <row r="12838" spans="9:9" x14ac:dyDescent="0.3">
      <c r="I12838"/>
    </row>
    <row r="12839" spans="9:9" x14ac:dyDescent="0.3">
      <c r="I12839"/>
    </row>
    <row r="12840" spans="9:9" x14ac:dyDescent="0.3">
      <c r="I12840"/>
    </row>
    <row r="12841" spans="9:9" x14ac:dyDescent="0.3">
      <c r="I12841"/>
    </row>
    <row r="12842" spans="9:9" x14ac:dyDescent="0.3">
      <c r="I12842"/>
    </row>
    <row r="12843" spans="9:9" x14ac:dyDescent="0.3">
      <c r="I12843"/>
    </row>
    <row r="12844" spans="9:9" x14ac:dyDescent="0.3">
      <c r="I12844"/>
    </row>
    <row r="12845" spans="9:9" x14ac:dyDescent="0.3">
      <c r="I12845"/>
    </row>
    <row r="12846" spans="9:9" x14ac:dyDescent="0.3">
      <c r="I12846"/>
    </row>
    <row r="12847" spans="9:9" x14ac:dyDescent="0.3">
      <c r="I12847"/>
    </row>
    <row r="12848" spans="9:9" x14ac:dyDescent="0.3">
      <c r="I12848"/>
    </row>
    <row r="12849" spans="9:9" x14ac:dyDescent="0.3">
      <c r="I12849"/>
    </row>
    <row r="12850" spans="9:9" x14ac:dyDescent="0.3">
      <c r="I12850"/>
    </row>
    <row r="12851" spans="9:9" x14ac:dyDescent="0.3">
      <c r="I12851"/>
    </row>
    <row r="12852" spans="9:9" x14ac:dyDescent="0.3">
      <c r="I12852"/>
    </row>
    <row r="12853" spans="9:9" x14ac:dyDescent="0.3">
      <c r="I12853"/>
    </row>
    <row r="12854" spans="9:9" x14ac:dyDescent="0.3">
      <c r="I12854"/>
    </row>
    <row r="12855" spans="9:9" x14ac:dyDescent="0.3">
      <c r="I12855"/>
    </row>
    <row r="12856" spans="9:9" x14ac:dyDescent="0.3">
      <c r="I12856"/>
    </row>
    <row r="12857" spans="9:9" x14ac:dyDescent="0.3">
      <c r="I12857"/>
    </row>
    <row r="12858" spans="9:9" x14ac:dyDescent="0.3">
      <c r="I12858"/>
    </row>
    <row r="12859" spans="9:9" x14ac:dyDescent="0.3">
      <c r="I12859"/>
    </row>
    <row r="12860" spans="9:9" x14ac:dyDescent="0.3">
      <c r="I12860"/>
    </row>
    <row r="12861" spans="9:9" x14ac:dyDescent="0.3">
      <c r="I12861"/>
    </row>
    <row r="12862" spans="9:9" x14ac:dyDescent="0.3">
      <c r="I12862"/>
    </row>
    <row r="12863" spans="9:9" x14ac:dyDescent="0.3">
      <c r="I12863"/>
    </row>
    <row r="12864" spans="9:9" x14ac:dyDescent="0.3">
      <c r="I12864"/>
    </row>
    <row r="12865" spans="9:9" x14ac:dyDescent="0.3">
      <c r="I12865"/>
    </row>
    <row r="12866" spans="9:9" x14ac:dyDescent="0.3">
      <c r="I12866"/>
    </row>
    <row r="12867" spans="9:9" x14ac:dyDescent="0.3">
      <c r="I12867"/>
    </row>
    <row r="12868" spans="9:9" x14ac:dyDescent="0.3">
      <c r="I12868"/>
    </row>
    <row r="12869" spans="9:9" x14ac:dyDescent="0.3">
      <c r="I12869"/>
    </row>
    <row r="12870" spans="9:9" x14ac:dyDescent="0.3">
      <c r="I12870"/>
    </row>
    <row r="12871" spans="9:9" x14ac:dyDescent="0.3">
      <c r="I12871"/>
    </row>
    <row r="12872" spans="9:9" x14ac:dyDescent="0.3">
      <c r="I12872"/>
    </row>
    <row r="12873" spans="9:9" x14ac:dyDescent="0.3">
      <c r="I12873"/>
    </row>
    <row r="12874" spans="9:9" x14ac:dyDescent="0.3">
      <c r="I12874"/>
    </row>
    <row r="12875" spans="9:9" x14ac:dyDescent="0.3">
      <c r="I12875"/>
    </row>
    <row r="12876" spans="9:9" x14ac:dyDescent="0.3">
      <c r="I12876"/>
    </row>
    <row r="12877" spans="9:9" x14ac:dyDescent="0.3">
      <c r="I12877"/>
    </row>
    <row r="12878" spans="9:9" x14ac:dyDescent="0.3">
      <c r="I12878"/>
    </row>
    <row r="12879" spans="9:9" x14ac:dyDescent="0.3">
      <c r="I12879"/>
    </row>
    <row r="12880" spans="9:9" x14ac:dyDescent="0.3">
      <c r="I12880"/>
    </row>
    <row r="12881" spans="9:9" x14ac:dyDescent="0.3">
      <c r="I12881"/>
    </row>
    <row r="12882" spans="9:9" x14ac:dyDescent="0.3">
      <c r="I12882"/>
    </row>
    <row r="12883" spans="9:9" x14ac:dyDescent="0.3">
      <c r="I12883"/>
    </row>
    <row r="12884" spans="9:9" x14ac:dyDescent="0.3">
      <c r="I12884"/>
    </row>
    <row r="12885" spans="9:9" x14ac:dyDescent="0.3">
      <c r="I12885"/>
    </row>
    <row r="12886" spans="9:9" x14ac:dyDescent="0.3">
      <c r="I12886"/>
    </row>
    <row r="12887" spans="9:9" x14ac:dyDescent="0.3">
      <c r="I12887"/>
    </row>
    <row r="12888" spans="9:9" x14ac:dyDescent="0.3">
      <c r="I12888"/>
    </row>
    <row r="12889" spans="9:9" x14ac:dyDescent="0.3">
      <c r="I12889"/>
    </row>
    <row r="12890" spans="9:9" x14ac:dyDescent="0.3">
      <c r="I12890"/>
    </row>
    <row r="12891" spans="9:9" x14ac:dyDescent="0.3">
      <c r="I12891"/>
    </row>
    <row r="12892" spans="9:9" x14ac:dyDescent="0.3">
      <c r="I12892"/>
    </row>
    <row r="12893" spans="9:9" x14ac:dyDescent="0.3">
      <c r="I12893"/>
    </row>
    <row r="12894" spans="9:9" x14ac:dyDescent="0.3">
      <c r="I12894"/>
    </row>
    <row r="12895" spans="9:9" x14ac:dyDescent="0.3">
      <c r="I12895"/>
    </row>
    <row r="12896" spans="9:9" x14ac:dyDescent="0.3">
      <c r="I12896"/>
    </row>
    <row r="12897" spans="9:9" x14ac:dyDescent="0.3">
      <c r="I12897"/>
    </row>
    <row r="12898" spans="9:9" x14ac:dyDescent="0.3">
      <c r="I12898"/>
    </row>
    <row r="12899" spans="9:9" x14ac:dyDescent="0.3">
      <c r="I12899"/>
    </row>
    <row r="12900" spans="9:9" x14ac:dyDescent="0.3">
      <c r="I12900"/>
    </row>
    <row r="12901" spans="9:9" x14ac:dyDescent="0.3">
      <c r="I12901"/>
    </row>
    <row r="12902" spans="9:9" x14ac:dyDescent="0.3">
      <c r="I12902"/>
    </row>
    <row r="12903" spans="9:9" x14ac:dyDescent="0.3">
      <c r="I12903"/>
    </row>
    <row r="12904" spans="9:9" x14ac:dyDescent="0.3">
      <c r="I12904"/>
    </row>
    <row r="12905" spans="9:9" x14ac:dyDescent="0.3">
      <c r="I12905"/>
    </row>
    <row r="12906" spans="9:9" x14ac:dyDescent="0.3">
      <c r="I12906"/>
    </row>
    <row r="12907" spans="9:9" x14ac:dyDescent="0.3">
      <c r="I12907"/>
    </row>
    <row r="12908" spans="9:9" x14ac:dyDescent="0.3">
      <c r="I12908"/>
    </row>
    <row r="12909" spans="9:9" x14ac:dyDescent="0.3">
      <c r="I12909"/>
    </row>
    <row r="12910" spans="9:9" x14ac:dyDescent="0.3">
      <c r="I12910"/>
    </row>
    <row r="12911" spans="9:9" x14ac:dyDescent="0.3">
      <c r="I12911"/>
    </row>
    <row r="12912" spans="9:9" x14ac:dyDescent="0.3">
      <c r="I12912"/>
    </row>
    <row r="12913" spans="9:9" x14ac:dyDescent="0.3">
      <c r="I12913"/>
    </row>
    <row r="12914" spans="9:9" x14ac:dyDescent="0.3">
      <c r="I12914"/>
    </row>
    <row r="12915" spans="9:9" x14ac:dyDescent="0.3">
      <c r="I12915"/>
    </row>
    <row r="12916" spans="9:9" x14ac:dyDescent="0.3">
      <c r="I12916"/>
    </row>
    <row r="12917" spans="9:9" x14ac:dyDescent="0.3">
      <c r="I12917"/>
    </row>
    <row r="12918" spans="9:9" x14ac:dyDescent="0.3">
      <c r="I12918"/>
    </row>
    <row r="12919" spans="9:9" x14ac:dyDescent="0.3">
      <c r="I12919"/>
    </row>
    <row r="12920" spans="9:9" x14ac:dyDescent="0.3">
      <c r="I12920"/>
    </row>
    <row r="12921" spans="9:9" x14ac:dyDescent="0.3">
      <c r="I12921"/>
    </row>
    <row r="12922" spans="9:9" x14ac:dyDescent="0.3">
      <c r="I12922"/>
    </row>
    <row r="12923" spans="9:9" x14ac:dyDescent="0.3">
      <c r="I12923"/>
    </row>
    <row r="12924" spans="9:9" x14ac:dyDescent="0.3">
      <c r="I12924"/>
    </row>
    <row r="12925" spans="9:9" x14ac:dyDescent="0.3">
      <c r="I12925"/>
    </row>
    <row r="12926" spans="9:9" x14ac:dyDescent="0.3">
      <c r="I12926"/>
    </row>
    <row r="12927" spans="9:9" x14ac:dyDescent="0.3">
      <c r="I12927"/>
    </row>
    <row r="12928" spans="9:9" x14ac:dyDescent="0.3">
      <c r="I12928"/>
    </row>
    <row r="12929" spans="9:9" x14ac:dyDescent="0.3">
      <c r="I12929"/>
    </row>
    <row r="12930" spans="9:9" x14ac:dyDescent="0.3">
      <c r="I12930"/>
    </row>
    <row r="12931" spans="9:9" x14ac:dyDescent="0.3">
      <c r="I12931"/>
    </row>
    <row r="12932" spans="9:9" x14ac:dyDescent="0.3">
      <c r="I12932"/>
    </row>
    <row r="12933" spans="9:9" x14ac:dyDescent="0.3">
      <c r="I12933"/>
    </row>
    <row r="12934" spans="9:9" x14ac:dyDescent="0.3">
      <c r="I12934"/>
    </row>
    <row r="12935" spans="9:9" x14ac:dyDescent="0.3">
      <c r="I12935"/>
    </row>
    <row r="12936" spans="9:9" x14ac:dyDescent="0.3">
      <c r="I12936"/>
    </row>
    <row r="12937" spans="9:9" x14ac:dyDescent="0.3">
      <c r="I12937"/>
    </row>
    <row r="12938" spans="9:9" x14ac:dyDescent="0.3">
      <c r="I12938"/>
    </row>
    <row r="12939" spans="9:9" x14ac:dyDescent="0.3">
      <c r="I12939"/>
    </row>
    <row r="12940" spans="9:9" x14ac:dyDescent="0.3">
      <c r="I12940"/>
    </row>
    <row r="12941" spans="9:9" x14ac:dyDescent="0.3">
      <c r="I12941"/>
    </row>
    <row r="12942" spans="9:9" x14ac:dyDescent="0.3">
      <c r="I12942"/>
    </row>
    <row r="12943" spans="9:9" x14ac:dyDescent="0.3">
      <c r="I12943"/>
    </row>
    <row r="12944" spans="9:9" x14ac:dyDescent="0.3">
      <c r="I12944"/>
    </row>
    <row r="12945" spans="9:9" x14ac:dyDescent="0.3">
      <c r="I12945"/>
    </row>
    <row r="12946" spans="9:9" x14ac:dyDescent="0.3">
      <c r="I12946"/>
    </row>
    <row r="12947" spans="9:9" x14ac:dyDescent="0.3">
      <c r="I12947"/>
    </row>
    <row r="12948" spans="9:9" x14ac:dyDescent="0.3">
      <c r="I12948"/>
    </row>
    <row r="12949" spans="9:9" x14ac:dyDescent="0.3">
      <c r="I12949"/>
    </row>
    <row r="12950" spans="9:9" x14ac:dyDescent="0.3">
      <c r="I12950"/>
    </row>
    <row r="12951" spans="9:9" x14ac:dyDescent="0.3">
      <c r="I12951"/>
    </row>
    <row r="12952" spans="9:9" x14ac:dyDescent="0.3">
      <c r="I12952"/>
    </row>
    <row r="12953" spans="9:9" x14ac:dyDescent="0.3">
      <c r="I12953"/>
    </row>
    <row r="12954" spans="9:9" x14ac:dyDescent="0.3">
      <c r="I12954"/>
    </row>
    <row r="12955" spans="9:9" x14ac:dyDescent="0.3">
      <c r="I12955"/>
    </row>
    <row r="12956" spans="9:9" x14ac:dyDescent="0.3">
      <c r="I12956"/>
    </row>
    <row r="12957" spans="9:9" x14ac:dyDescent="0.3">
      <c r="I12957"/>
    </row>
    <row r="12958" spans="9:9" x14ac:dyDescent="0.3">
      <c r="I12958"/>
    </row>
    <row r="12959" spans="9:9" x14ac:dyDescent="0.3">
      <c r="I12959"/>
    </row>
    <row r="12960" spans="9:9" x14ac:dyDescent="0.3">
      <c r="I12960"/>
    </row>
    <row r="12961" spans="9:9" x14ac:dyDescent="0.3">
      <c r="I12961"/>
    </row>
    <row r="12962" spans="9:9" x14ac:dyDescent="0.3">
      <c r="I12962"/>
    </row>
    <row r="12963" spans="9:9" x14ac:dyDescent="0.3">
      <c r="I12963"/>
    </row>
    <row r="12964" spans="9:9" x14ac:dyDescent="0.3">
      <c r="I12964"/>
    </row>
    <row r="12965" spans="9:9" x14ac:dyDescent="0.3">
      <c r="I12965"/>
    </row>
    <row r="12966" spans="9:9" x14ac:dyDescent="0.3">
      <c r="I12966"/>
    </row>
    <row r="12967" spans="9:9" x14ac:dyDescent="0.3">
      <c r="I12967"/>
    </row>
    <row r="12968" spans="9:9" x14ac:dyDescent="0.3">
      <c r="I12968"/>
    </row>
    <row r="12969" spans="9:9" x14ac:dyDescent="0.3">
      <c r="I12969"/>
    </row>
    <row r="12970" spans="9:9" x14ac:dyDescent="0.3">
      <c r="I12970"/>
    </row>
    <row r="12971" spans="9:9" x14ac:dyDescent="0.3">
      <c r="I12971"/>
    </row>
    <row r="12972" spans="9:9" x14ac:dyDescent="0.3">
      <c r="I12972"/>
    </row>
    <row r="12973" spans="9:9" x14ac:dyDescent="0.3">
      <c r="I12973"/>
    </row>
    <row r="12974" spans="9:9" x14ac:dyDescent="0.3">
      <c r="I12974"/>
    </row>
    <row r="12975" spans="9:9" x14ac:dyDescent="0.3">
      <c r="I12975"/>
    </row>
    <row r="12976" spans="9:9" x14ac:dyDescent="0.3">
      <c r="I12976"/>
    </row>
    <row r="12977" spans="9:9" x14ac:dyDescent="0.3">
      <c r="I12977"/>
    </row>
    <row r="12978" spans="9:9" x14ac:dyDescent="0.3">
      <c r="I12978"/>
    </row>
    <row r="12979" spans="9:9" x14ac:dyDescent="0.3">
      <c r="I12979"/>
    </row>
    <row r="12980" spans="9:9" x14ac:dyDescent="0.3">
      <c r="I12980"/>
    </row>
    <row r="12981" spans="9:9" x14ac:dyDescent="0.3">
      <c r="I12981"/>
    </row>
    <row r="12982" spans="9:9" x14ac:dyDescent="0.3">
      <c r="I12982"/>
    </row>
    <row r="12983" spans="9:9" x14ac:dyDescent="0.3">
      <c r="I12983"/>
    </row>
    <row r="12984" spans="9:9" x14ac:dyDescent="0.3">
      <c r="I12984"/>
    </row>
    <row r="12985" spans="9:9" x14ac:dyDescent="0.3">
      <c r="I12985"/>
    </row>
    <row r="12986" spans="9:9" x14ac:dyDescent="0.3">
      <c r="I12986"/>
    </row>
    <row r="12987" spans="9:9" x14ac:dyDescent="0.3">
      <c r="I12987"/>
    </row>
    <row r="12988" spans="9:9" x14ac:dyDescent="0.3">
      <c r="I12988"/>
    </row>
    <row r="12989" spans="9:9" x14ac:dyDescent="0.3">
      <c r="I12989"/>
    </row>
    <row r="12990" spans="9:9" x14ac:dyDescent="0.3">
      <c r="I12990"/>
    </row>
    <row r="12991" spans="9:9" x14ac:dyDescent="0.3">
      <c r="I12991"/>
    </row>
    <row r="12992" spans="9:9" x14ac:dyDescent="0.3">
      <c r="I12992"/>
    </row>
    <row r="12993" spans="9:9" x14ac:dyDescent="0.3">
      <c r="I12993"/>
    </row>
    <row r="12994" spans="9:9" x14ac:dyDescent="0.3">
      <c r="I12994"/>
    </row>
    <row r="12995" spans="9:9" x14ac:dyDescent="0.3">
      <c r="I12995"/>
    </row>
    <row r="12996" spans="9:9" x14ac:dyDescent="0.3">
      <c r="I12996"/>
    </row>
    <row r="12997" spans="9:9" x14ac:dyDescent="0.3">
      <c r="I12997"/>
    </row>
    <row r="12998" spans="9:9" x14ac:dyDescent="0.3">
      <c r="I12998"/>
    </row>
    <row r="12999" spans="9:9" x14ac:dyDescent="0.3">
      <c r="I12999"/>
    </row>
    <row r="13000" spans="9:9" x14ac:dyDescent="0.3">
      <c r="I13000"/>
    </row>
    <row r="13001" spans="9:9" x14ac:dyDescent="0.3">
      <c r="I13001"/>
    </row>
    <row r="13002" spans="9:9" x14ac:dyDescent="0.3">
      <c r="I13002"/>
    </row>
    <row r="13003" spans="9:9" x14ac:dyDescent="0.3">
      <c r="I13003"/>
    </row>
    <row r="13004" spans="9:9" x14ac:dyDescent="0.3">
      <c r="I13004"/>
    </row>
    <row r="13005" spans="9:9" x14ac:dyDescent="0.3">
      <c r="I13005"/>
    </row>
    <row r="13006" spans="9:9" x14ac:dyDescent="0.3">
      <c r="I13006"/>
    </row>
    <row r="13007" spans="9:9" x14ac:dyDescent="0.3">
      <c r="I13007"/>
    </row>
    <row r="13008" spans="9:9" x14ac:dyDescent="0.3">
      <c r="I13008"/>
    </row>
    <row r="13009" spans="9:9" x14ac:dyDescent="0.3">
      <c r="I13009"/>
    </row>
    <row r="13010" spans="9:9" x14ac:dyDescent="0.3">
      <c r="I13010"/>
    </row>
    <row r="13011" spans="9:9" x14ac:dyDescent="0.3">
      <c r="I13011"/>
    </row>
    <row r="13012" spans="9:9" x14ac:dyDescent="0.3">
      <c r="I13012"/>
    </row>
    <row r="13013" spans="9:9" x14ac:dyDescent="0.3">
      <c r="I13013"/>
    </row>
    <row r="13014" spans="9:9" x14ac:dyDescent="0.3">
      <c r="I13014"/>
    </row>
    <row r="13015" spans="9:9" x14ac:dyDescent="0.3">
      <c r="I13015"/>
    </row>
    <row r="13016" spans="9:9" x14ac:dyDescent="0.3">
      <c r="I13016"/>
    </row>
    <row r="13017" spans="9:9" x14ac:dyDescent="0.3">
      <c r="I13017"/>
    </row>
    <row r="13018" spans="9:9" x14ac:dyDescent="0.3">
      <c r="I13018"/>
    </row>
    <row r="13019" spans="9:9" x14ac:dyDescent="0.3">
      <c r="I13019"/>
    </row>
    <row r="13020" spans="9:9" x14ac:dyDescent="0.3">
      <c r="I13020"/>
    </row>
    <row r="13021" spans="9:9" x14ac:dyDescent="0.3">
      <c r="I13021"/>
    </row>
    <row r="13022" spans="9:9" x14ac:dyDescent="0.3">
      <c r="I13022"/>
    </row>
    <row r="13023" spans="9:9" x14ac:dyDescent="0.3">
      <c r="I13023"/>
    </row>
    <row r="13024" spans="9:9" x14ac:dyDescent="0.3">
      <c r="I13024"/>
    </row>
    <row r="13025" spans="9:9" x14ac:dyDescent="0.3">
      <c r="I13025"/>
    </row>
    <row r="13026" spans="9:9" x14ac:dyDescent="0.3">
      <c r="I13026"/>
    </row>
    <row r="13027" spans="9:9" x14ac:dyDescent="0.3">
      <c r="I13027"/>
    </row>
    <row r="13028" spans="9:9" x14ac:dyDescent="0.3">
      <c r="I13028"/>
    </row>
    <row r="13029" spans="9:9" x14ac:dyDescent="0.3">
      <c r="I13029"/>
    </row>
    <row r="13030" spans="9:9" x14ac:dyDescent="0.3">
      <c r="I13030"/>
    </row>
    <row r="13031" spans="9:9" x14ac:dyDescent="0.3">
      <c r="I13031"/>
    </row>
    <row r="13032" spans="9:9" x14ac:dyDescent="0.3">
      <c r="I13032"/>
    </row>
    <row r="13033" spans="9:9" x14ac:dyDescent="0.3">
      <c r="I13033"/>
    </row>
    <row r="13034" spans="9:9" x14ac:dyDescent="0.3">
      <c r="I13034"/>
    </row>
    <row r="13035" spans="9:9" x14ac:dyDescent="0.3">
      <c r="I13035"/>
    </row>
    <row r="13036" spans="9:9" x14ac:dyDescent="0.3">
      <c r="I13036"/>
    </row>
    <row r="13037" spans="9:9" x14ac:dyDescent="0.3">
      <c r="I13037"/>
    </row>
    <row r="13038" spans="9:9" x14ac:dyDescent="0.3">
      <c r="I13038"/>
    </row>
    <row r="13039" spans="9:9" x14ac:dyDescent="0.3">
      <c r="I13039"/>
    </row>
    <row r="13040" spans="9:9" x14ac:dyDescent="0.3">
      <c r="I13040"/>
    </row>
    <row r="13041" spans="9:9" x14ac:dyDescent="0.3">
      <c r="I13041"/>
    </row>
    <row r="13042" spans="9:9" x14ac:dyDescent="0.3">
      <c r="I13042"/>
    </row>
    <row r="13043" spans="9:9" x14ac:dyDescent="0.3">
      <c r="I13043"/>
    </row>
    <row r="13044" spans="9:9" x14ac:dyDescent="0.3">
      <c r="I13044"/>
    </row>
    <row r="13045" spans="9:9" x14ac:dyDescent="0.3">
      <c r="I13045"/>
    </row>
    <row r="13046" spans="9:9" x14ac:dyDescent="0.3">
      <c r="I13046"/>
    </row>
    <row r="13047" spans="9:9" x14ac:dyDescent="0.3">
      <c r="I13047"/>
    </row>
    <row r="13048" spans="9:9" x14ac:dyDescent="0.3">
      <c r="I13048"/>
    </row>
    <row r="13049" spans="9:9" x14ac:dyDescent="0.3">
      <c r="I13049"/>
    </row>
    <row r="13050" spans="9:9" x14ac:dyDescent="0.3">
      <c r="I13050"/>
    </row>
    <row r="13051" spans="9:9" x14ac:dyDescent="0.3">
      <c r="I13051"/>
    </row>
    <row r="13052" spans="9:9" x14ac:dyDescent="0.3">
      <c r="I13052"/>
    </row>
    <row r="13053" spans="9:9" x14ac:dyDescent="0.3">
      <c r="I13053"/>
    </row>
    <row r="13054" spans="9:9" x14ac:dyDescent="0.3">
      <c r="I13054"/>
    </row>
    <row r="13055" spans="9:9" x14ac:dyDescent="0.3">
      <c r="I13055"/>
    </row>
    <row r="13056" spans="9:9" x14ac:dyDescent="0.3">
      <c r="I13056"/>
    </row>
    <row r="13057" spans="9:9" x14ac:dyDescent="0.3">
      <c r="I13057"/>
    </row>
    <row r="13058" spans="9:9" x14ac:dyDescent="0.3">
      <c r="I13058"/>
    </row>
    <row r="13059" spans="9:9" x14ac:dyDescent="0.3">
      <c r="I13059"/>
    </row>
    <row r="13060" spans="9:9" x14ac:dyDescent="0.3">
      <c r="I13060"/>
    </row>
    <row r="13061" spans="9:9" x14ac:dyDescent="0.3">
      <c r="I13061"/>
    </row>
    <row r="13062" spans="9:9" x14ac:dyDescent="0.3">
      <c r="I13062"/>
    </row>
    <row r="13063" spans="9:9" x14ac:dyDescent="0.3">
      <c r="I13063"/>
    </row>
    <row r="13064" spans="9:9" x14ac:dyDescent="0.3">
      <c r="I13064"/>
    </row>
    <row r="13065" spans="9:9" x14ac:dyDescent="0.3">
      <c r="I13065"/>
    </row>
    <row r="13066" spans="9:9" x14ac:dyDescent="0.3">
      <c r="I13066"/>
    </row>
    <row r="13067" spans="9:9" x14ac:dyDescent="0.3">
      <c r="I13067"/>
    </row>
    <row r="13068" spans="9:9" x14ac:dyDescent="0.3">
      <c r="I13068"/>
    </row>
    <row r="13069" spans="9:9" x14ac:dyDescent="0.3">
      <c r="I13069"/>
    </row>
    <row r="13070" spans="9:9" x14ac:dyDescent="0.3">
      <c r="I13070"/>
    </row>
    <row r="13071" spans="9:9" x14ac:dyDescent="0.3">
      <c r="I13071"/>
    </row>
    <row r="13072" spans="9:9" x14ac:dyDescent="0.3">
      <c r="I13072"/>
    </row>
    <row r="13073" spans="9:9" x14ac:dyDescent="0.3">
      <c r="I13073"/>
    </row>
    <row r="13074" spans="9:9" x14ac:dyDescent="0.3">
      <c r="I13074"/>
    </row>
    <row r="13075" spans="9:9" x14ac:dyDescent="0.3">
      <c r="I13075"/>
    </row>
    <row r="13076" spans="9:9" x14ac:dyDescent="0.3">
      <c r="I13076"/>
    </row>
    <row r="13077" spans="9:9" x14ac:dyDescent="0.3">
      <c r="I13077"/>
    </row>
    <row r="13078" spans="9:9" x14ac:dyDescent="0.3">
      <c r="I13078"/>
    </row>
    <row r="13079" spans="9:9" x14ac:dyDescent="0.3">
      <c r="I13079"/>
    </row>
    <row r="13080" spans="9:9" x14ac:dyDescent="0.3">
      <c r="I13080"/>
    </row>
    <row r="13081" spans="9:9" x14ac:dyDescent="0.3">
      <c r="I13081"/>
    </row>
    <row r="13082" spans="9:9" x14ac:dyDescent="0.3">
      <c r="I13082"/>
    </row>
    <row r="13083" spans="9:9" x14ac:dyDescent="0.3">
      <c r="I13083"/>
    </row>
    <row r="13084" spans="9:9" x14ac:dyDescent="0.3">
      <c r="I13084"/>
    </row>
    <row r="13085" spans="9:9" x14ac:dyDescent="0.3">
      <c r="I13085"/>
    </row>
    <row r="13086" spans="9:9" x14ac:dyDescent="0.3">
      <c r="I13086"/>
    </row>
    <row r="13087" spans="9:9" x14ac:dyDescent="0.3">
      <c r="I13087"/>
    </row>
    <row r="13088" spans="9:9" x14ac:dyDescent="0.3">
      <c r="I13088"/>
    </row>
    <row r="13089" spans="9:9" x14ac:dyDescent="0.3">
      <c r="I13089"/>
    </row>
    <row r="13090" spans="9:9" x14ac:dyDescent="0.3">
      <c r="I13090"/>
    </row>
    <row r="13091" spans="9:9" x14ac:dyDescent="0.3">
      <c r="I13091"/>
    </row>
    <row r="13092" spans="9:9" x14ac:dyDescent="0.3">
      <c r="I13092"/>
    </row>
    <row r="13093" spans="9:9" x14ac:dyDescent="0.3">
      <c r="I13093"/>
    </row>
    <row r="13094" spans="9:9" x14ac:dyDescent="0.3">
      <c r="I13094"/>
    </row>
    <row r="13095" spans="9:9" x14ac:dyDescent="0.3">
      <c r="I13095"/>
    </row>
    <row r="13096" spans="9:9" x14ac:dyDescent="0.3">
      <c r="I13096"/>
    </row>
    <row r="13097" spans="9:9" x14ac:dyDescent="0.3">
      <c r="I13097"/>
    </row>
    <row r="13098" spans="9:9" x14ac:dyDescent="0.3">
      <c r="I13098"/>
    </row>
    <row r="13099" spans="9:9" x14ac:dyDescent="0.3">
      <c r="I13099"/>
    </row>
    <row r="13100" spans="9:9" x14ac:dyDescent="0.3">
      <c r="I13100"/>
    </row>
    <row r="13101" spans="9:9" x14ac:dyDescent="0.3">
      <c r="I13101"/>
    </row>
    <row r="13102" spans="9:9" x14ac:dyDescent="0.3">
      <c r="I13102"/>
    </row>
    <row r="13103" spans="9:9" x14ac:dyDescent="0.3">
      <c r="I13103"/>
    </row>
    <row r="13104" spans="9:9" x14ac:dyDescent="0.3">
      <c r="I13104"/>
    </row>
    <row r="13105" spans="9:9" x14ac:dyDescent="0.3">
      <c r="I13105"/>
    </row>
    <row r="13106" spans="9:9" x14ac:dyDescent="0.3">
      <c r="I13106"/>
    </row>
    <row r="13107" spans="9:9" x14ac:dyDescent="0.3">
      <c r="I13107"/>
    </row>
    <row r="13108" spans="9:9" x14ac:dyDescent="0.3">
      <c r="I13108"/>
    </row>
    <row r="13109" spans="9:9" x14ac:dyDescent="0.3">
      <c r="I13109"/>
    </row>
    <row r="13110" spans="9:9" x14ac:dyDescent="0.3">
      <c r="I13110"/>
    </row>
    <row r="13111" spans="9:9" x14ac:dyDescent="0.3">
      <c r="I13111"/>
    </row>
    <row r="13112" spans="9:9" x14ac:dyDescent="0.3">
      <c r="I13112"/>
    </row>
    <row r="13113" spans="9:9" x14ac:dyDescent="0.3">
      <c r="I13113"/>
    </row>
    <row r="13114" spans="9:9" x14ac:dyDescent="0.3">
      <c r="I13114"/>
    </row>
    <row r="13115" spans="9:9" x14ac:dyDescent="0.3">
      <c r="I13115"/>
    </row>
    <row r="13116" spans="9:9" x14ac:dyDescent="0.3">
      <c r="I13116"/>
    </row>
    <row r="13117" spans="9:9" x14ac:dyDescent="0.3">
      <c r="I13117"/>
    </row>
    <row r="13118" spans="9:9" x14ac:dyDescent="0.3">
      <c r="I13118"/>
    </row>
    <row r="13119" spans="9:9" x14ac:dyDescent="0.3">
      <c r="I13119"/>
    </row>
    <row r="13120" spans="9:9" x14ac:dyDescent="0.3">
      <c r="I13120"/>
    </row>
    <row r="13121" spans="9:9" x14ac:dyDescent="0.3">
      <c r="I13121"/>
    </row>
    <row r="13122" spans="9:9" x14ac:dyDescent="0.3">
      <c r="I13122"/>
    </row>
    <row r="13123" spans="9:9" x14ac:dyDescent="0.3">
      <c r="I13123"/>
    </row>
    <row r="13124" spans="9:9" x14ac:dyDescent="0.3">
      <c r="I13124"/>
    </row>
    <row r="13125" spans="9:9" x14ac:dyDescent="0.3">
      <c r="I13125"/>
    </row>
    <row r="13126" spans="9:9" x14ac:dyDescent="0.3">
      <c r="I13126"/>
    </row>
    <row r="13127" spans="9:9" x14ac:dyDescent="0.3">
      <c r="I13127"/>
    </row>
    <row r="13128" spans="9:9" x14ac:dyDescent="0.3">
      <c r="I13128"/>
    </row>
    <row r="13129" spans="9:9" x14ac:dyDescent="0.3">
      <c r="I13129"/>
    </row>
    <row r="13130" spans="9:9" x14ac:dyDescent="0.3">
      <c r="I13130"/>
    </row>
    <row r="13131" spans="9:9" x14ac:dyDescent="0.3">
      <c r="I13131"/>
    </row>
    <row r="13132" spans="9:9" x14ac:dyDescent="0.3">
      <c r="I13132"/>
    </row>
    <row r="13133" spans="9:9" x14ac:dyDescent="0.3">
      <c r="I13133"/>
    </row>
    <row r="13134" spans="9:9" x14ac:dyDescent="0.3">
      <c r="I13134"/>
    </row>
    <row r="13135" spans="9:9" x14ac:dyDescent="0.3">
      <c r="I13135"/>
    </row>
    <row r="13136" spans="9:9" x14ac:dyDescent="0.3">
      <c r="I13136"/>
    </row>
    <row r="13137" spans="9:9" x14ac:dyDescent="0.3">
      <c r="I13137"/>
    </row>
    <row r="13138" spans="9:9" x14ac:dyDescent="0.3">
      <c r="I13138"/>
    </row>
    <row r="13139" spans="9:9" x14ac:dyDescent="0.3">
      <c r="I13139"/>
    </row>
    <row r="13140" spans="9:9" x14ac:dyDescent="0.3">
      <c r="I13140"/>
    </row>
    <row r="13141" spans="9:9" x14ac:dyDescent="0.3">
      <c r="I13141"/>
    </row>
    <row r="13142" spans="9:9" x14ac:dyDescent="0.3">
      <c r="I13142"/>
    </row>
    <row r="13143" spans="9:9" x14ac:dyDescent="0.3">
      <c r="I13143"/>
    </row>
    <row r="13144" spans="9:9" x14ac:dyDescent="0.3">
      <c r="I13144"/>
    </row>
    <row r="13145" spans="9:9" x14ac:dyDescent="0.3">
      <c r="I13145"/>
    </row>
    <row r="13146" spans="9:9" x14ac:dyDescent="0.3">
      <c r="I13146"/>
    </row>
    <row r="13147" spans="9:9" x14ac:dyDescent="0.3">
      <c r="I13147"/>
    </row>
    <row r="13148" spans="9:9" x14ac:dyDescent="0.3">
      <c r="I13148"/>
    </row>
    <row r="13149" spans="9:9" x14ac:dyDescent="0.3">
      <c r="I13149"/>
    </row>
    <row r="13150" spans="9:9" x14ac:dyDescent="0.3">
      <c r="I13150"/>
    </row>
    <row r="13151" spans="9:9" x14ac:dyDescent="0.3">
      <c r="I13151"/>
    </row>
    <row r="13152" spans="9:9" x14ac:dyDescent="0.3">
      <c r="I13152"/>
    </row>
    <row r="13153" spans="9:9" x14ac:dyDescent="0.3">
      <c r="I13153"/>
    </row>
    <row r="13154" spans="9:9" x14ac:dyDescent="0.3">
      <c r="I13154"/>
    </row>
    <row r="13155" spans="9:9" x14ac:dyDescent="0.3">
      <c r="I13155"/>
    </row>
    <row r="13156" spans="9:9" x14ac:dyDescent="0.3">
      <c r="I13156"/>
    </row>
    <row r="13157" spans="9:9" x14ac:dyDescent="0.3">
      <c r="I13157"/>
    </row>
    <row r="13158" spans="9:9" x14ac:dyDescent="0.3">
      <c r="I13158"/>
    </row>
    <row r="13159" spans="9:9" x14ac:dyDescent="0.3">
      <c r="I13159"/>
    </row>
    <row r="13160" spans="9:9" x14ac:dyDescent="0.3">
      <c r="I13160"/>
    </row>
    <row r="13161" spans="9:9" x14ac:dyDescent="0.3">
      <c r="I13161"/>
    </row>
    <row r="13162" spans="9:9" x14ac:dyDescent="0.3">
      <c r="I13162"/>
    </row>
    <row r="13163" spans="9:9" x14ac:dyDescent="0.3">
      <c r="I13163"/>
    </row>
    <row r="13164" spans="9:9" x14ac:dyDescent="0.3">
      <c r="I13164"/>
    </row>
    <row r="13165" spans="9:9" x14ac:dyDescent="0.3">
      <c r="I13165"/>
    </row>
    <row r="13166" spans="9:9" x14ac:dyDescent="0.3">
      <c r="I13166"/>
    </row>
    <row r="13167" spans="9:9" x14ac:dyDescent="0.3">
      <c r="I13167"/>
    </row>
    <row r="13168" spans="9:9" x14ac:dyDescent="0.3">
      <c r="I13168"/>
    </row>
    <row r="13169" spans="9:9" x14ac:dyDescent="0.3">
      <c r="I13169"/>
    </row>
    <row r="13170" spans="9:9" x14ac:dyDescent="0.3">
      <c r="I13170"/>
    </row>
    <row r="13171" spans="9:9" x14ac:dyDescent="0.3">
      <c r="I13171"/>
    </row>
    <row r="13172" spans="9:9" x14ac:dyDescent="0.3">
      <c r="I13172"/>
    </row>
    <row r="13173" spans="9:9" x14ac:dyDescent="0.3">
      <c r="I13173"/>
    </row>
    <row r="13174" spans="9:9" x14ac:dyDescent="0.3">
      <c r="I13174"/>
    </row>
    <row r="13175" spans="9:9" x14ac:dyDescent="0.3">
      <c r="I13175"/>
    </row>
    <row r="13176" spans="9:9" x14ac:dyDescent="0.3">
      <c r="I13176"/>
    </row>
    <row r="13177" spans="9:9" x14ac:dyDescent="0.3">
      <c r="I13177"/>
    </row>
    <row r="13178" spans="9:9" x14ac:dyDescent="0.3">
      <c r="I13178"/>
    </row>
    <row r="13179" spans="9:9" x14ac:dyDescent="0.3">
      <c r="I13179"/>
    </row>
    <row r="13180" spans="9:9" x14ac:dyDescent="0.3">
      <c r="I13180"/>
    </row>
    <row r="13181" spans="9:9" x14ac:dyDescent="0.3">
      <c r="I13181"/>
    </row>
    <row r="13182" spans="9:9" x14ac:dyDescent="0.3">
      <c r="I13182"/>
    </row>
    <row r="13183" spans="9:9" x14ac:dyDescent="0.3">
      <c r="I13183"/>
    </row>
    <row r="13184" spans="9:9" x14ac:dyDescent="0.3">
      <c r="I13184"/>
    </row>
    <row r="13185" spans="9:9" x14ac:dyDescent="0.3">
      <c r="I13185"/>
    </row>
    <row r="13186" spans="9:9" x14ac:dyDescent="0.3">
      <c r="I13186"/>
    </row>
    <row r="13187" spans="9:9" x14ac:dyDescent="0.3">
      <c r="I13187"/>
    </row>
    <row r="13188" spans="9:9" x14ac:dyDescent="0.3">
      <c r="I13188"/>
    </row>
    <row r="13189" spans="9:9" x14ac:dyDescent="0.3">
      <c r="I13189"/>
    </row>
    <row r="13190" spans="9:9" x14ac:dyDescent="0.3">
      <c r="I13190"/>
    </row>
    <row r="13191" spans="9:9" x14ac:dyDescent="0.3">
      <c r="I13191"/>
    </row>
    <row r="13192" spans="9:9" x14ac:dyDescent="0.3">
      <c r="I13192"/>
    </row>
    <row r="13193" spans="9:9" x14ac:dyDescent="0.3">
      <c r="I13193"/>
    </row>
    <row r="13194" spans="9:9" x14ac:dyDescent="0.3">
      <c r="I13194"/>
    </row>
    <row r="13195" spans="9:9" x14ac:dyDescent="0.3">
      <c r="I13195"/>
    </row>
    <row r="13196" spans="9:9" x14ac:dyDescent="0.3">
      <c r="I13196"/>
    </row>
    <row r="13197" spans="9:9" x14ac:dyDescent="0.3">
      <c r="I13197"/>
    </row>
    <row r="13198" spans="9:9" x14ac:dyDescent="0.3">
      <c r="I13198"/>
    </row>
    <row r="13199" spans="9:9" x14ac:dyDescent="0.3">
      <c r="I13199"/>
    </row>
    <row r="13200" spans="9:9" x14ac:dyDescent="0.3">
      <c r="I13200"/>
    </row>
    <row r="13201" spans="9:9" x14ac:dyDescent="0.3">
      <c r="I13201"/>
    </row>
    <row r="13202" spans="9:9" x14ac:dyDescent="0.3">
      <c r="I13202"/>
    </row>
    <row r="13203" spans="9:9" x14ac:dyDescent="0.3">
      <c r="I13203"/>
    </row>
    <row r="13204" spans="9:9" x14ac:dyDescent="0.3">
      <c r="I13204"/>
    </row>
    <row r="13205" spans="9:9" x14ac:dyDescent="0.3">
      <c r="I13205"/>
    </row>
    <row r="13206" spans="9:9" x14ac:dyDescent="0.3">
      <c r="I13206"/>
    </row>
    <row r="13207" spans="9:9" x14ac:dyDescent="0.3">
      <c r="I13207"/>
    </row>
    <row r="13208" spans="9:9" x14ac:dyDescent="0.3">
      <c r="I13208"/>
    </row>
    <row r="13209" spans="9:9" x14ac:dyDescent="0.3">
      <c r="I13209"/>
    </row>
    <row r="13210" spans="9:9" x14ac:dyDescent="0.3">
      <c r="I13210"/>
    </row>
    <row r="13211" spans="9:9" x14ac:dyDescent="0.3">
      <c r="I13211"/>
    </row>
    <row r="13212" spans="9:9" x14ac:dyDescent="0.3">
      <c r="I13212"/>
    </row>
    <row r="13213" spans="9:9" x14ac:dyDescent="0.3">
      <c r="I13213"/>
    </row>
    <row r="13214" spans="9:9" x14ac:dyDescent="0.3">
      <c r="I13214"/>
    </row>
    <row r="13215" spans="9:9" x14ac:dyDescent="0.3">
      <c r="I13215"/>
    </row>
    <row r="13216" spans="9:9" x14ac:dyDescent="0.3">
      <c r="I13216"/>
    </row>
    <row r="13217" spans="9:9" x14ac:dyDescent="0.3">
      <c r="I13217"/>
    </row>
    <row r="13218" spans="9:9" x14ac:dyDescent="0.3">
      <c r="I13218"/>
    </row>
    <row r="13219" spans="9:9" x14ac:dyDescent="0.3">
      <c r="I13219"/>
    </row>
    <row r="13220" spans="9:9" x14ac:dyDescent="0.3">
      <c r="I13220"/>
    </row>
    <row r="13221" spans="9:9" x14ac:dyDescent="0.3">
      <c r="I13221"/>
    </row>
    <row r="13222" spans="9:9" x14ac:dyDescent="0.3">
      <c r="I13222"/>
    </row>
    <row r="13223" spans="9:9" x14ac:dyDescent="0.3">
      <c r="I13223"/>
    </row>
    <row r="13224" spans="9:9" x14ac:dyDescent="0.3">
      <c r="I13224"/>
    </row>
    <row r="13225" spans="9:9" x14ac:dyDescent="0.3">
      <c r="I13225"/>
    </row>
    <row r="13226" spans="9:9" x14ac:dyDescent="0.3">
      <c r="I13226"/>
    </row>
    <row r="13227" spans="9:9" x14ac:dyDescent="0.3">
      <c r="I13227"/>
    </row>
    <row r="13228" spans="9:9" x14ac:dyDescent="0.3">
      <c r="I13228"/>
    </row>
    <row r="13229" spans="9:9" x14ac:dyDescent="0.3">
      <c r="I13229"/>
    </row>
    <row r="13230" spans="9:9" x14ac:dyDescent="0.3">
      <c r="I13230"/>
    </row>
    <row r="13231" spans="9:9" x14ac:dyDescent="0.3">
      <c r="I13231"/>
    </row>
    <row r="13232" spans="9:9" x14ac:dyDescent="0.3">
      <c r="I13232"/>
    </row>
    <row r="13233" spans="9:9" x14ac:dyDescent="0.3">
      <c r="I13233"/>
    </row>
    <row r="13234" spans="9:9" x14ac:dyDescent="0.3">
      <c r="I13234"/>
    </row>
    <row r="13235" spans="9:9" x14ac:dyDescent="0.3">
      <c r="I13235"/>
    </row>
    <row r="13236" spans="9:9" x14ac:dyDescent="0.3">
      <c r="I13236"/>
    </row>
    <row r="13237" spans="9:9" x14ac:dyDescent="0.3">
      <c r="I13237"/>
    </row>
    <row r="13238" spans="9:9" x14ac:dyDescent="0.3">
      <c r="I13238"/>
    </row>
    <row r="13239" spans="9:9" x14ac:dyDescent="0.3">
      <c r="I13239"/>
    </row>
    <row r="13240" spans="9:9" x14ac:dyDescent="0.3">
      <c r="I13240"/>
    </row>
    <row r="13241" spans="9:9" x14ac:dyDescent="0.3">
      <c r="I13241"/>
    </row>
    <row r="13242" spans="9:9" x14ac:dyDescent="0.3">
      <c r="I13242"/>
    </row>
    <row r="13243" spans="9:9" x14ac:dyDescent="0.3">
      <c r="I13243"/>
    </row>
    <row r="13244" spans="9:9" x14ac:dyDescent="0.3">
      <c r="I13244"/>
    </row>
    <row r="13245" spans="9:9" x14ac:dyDescent="0.3">
      <c r="I13245"/>
    </row>
    <row r="13246" spans="9:9" x14ac:dyDescent="0.3">
      <c r="I13246"/>
    </row>
    <row r="13247" spans="9:9" x14ac:dyDescent="0.3">
      <c r="I13247"/>
    </row>
    <row r="13248" spans="9:9" x14ac:dyDescent="0.3">
      <c r="I13248"/>
    </row>
    <row r="13249" spans="9:9" x14ac:dyDescent="0.3">
      <c r="I13249"/>
    </row>
    <row r="13250" spans="9:9" x14ac:dyDescent="0.3">
      <c r="I13250"/>
    </row>
    <row r="13251" spans="9:9" x14ac:dyDescent="0.3">
      <c r="I13251"/>
    </row>
    <row r="13252" spans="9:9" x14ac:dyDescent="0.3">
      <c r="I13252"/>
    </row>
    <row r="13253" spans="9:9" x14ac:dyDescent="0.3">
      <c r="I13253"/>
    </row>
    <row r="13254" spans="9:9" x14ac:dyDescent="0.3">
      <c r="I13254"/>
    </row>
    <row r="13255" spans="9:9" x14ac:dyDescent="0.3">
      <c r="I13255"/>
    </row>
    <row r="13256" spans="9:9" x14ac:dyDescent="0.3">
      <c r="I13256"/>
    </row>
    <row r="13257" spans="9:9" x14ac:dyDescent="0.3">
      <c r="I13257"/>
    </row>
    <row r="13258" spans="9:9" x14ac:dyDescent="0.3">
      <c r="I13258"/>
    </row>
    <row r="13259" spans="9:9" x14ac:dyDescent="0.3">
      <c r="I13259"/>
    </row>
    <row r="13260" spans="9:9" x14ac:dyDescent="0.3">
      <c r="I13260"/>
    </row>
    <row r="13261" spans="9:9" x14ac:dyDescent="0.3">
      <c r="I13261"/>
    </row>
    <row r="13262" spans="9:9" x14ac:dyDescent="0.3">
      <c r="I13262"/>
    </row>
    <row r="13263" spans="9:9" x14ac:dyDescent="0.3">
      <c r="I13263"/>
    </row>
    <row r="13264" spans="9:9" x14ac:dyDescent="0.3">
      <c r="I13264"/>
    </row>
    <row r="13265" spans="9:9" x14ac:dyDescent="0.3">
      <c r="I13265"/>
    </row>
    <row r="13266" spans="9:9" x14ac:dyDescent="0.3">
      <c r="I13266"/>
    </row>
    <row r="13267" spans="9:9" x14ac:dyDescent="0.3">
      <c r="I13267"/>
    </row>
    <row r="13268" spans="9:9" x14ac:dyDescent="0.3">
      <c r="I13268"/>
    </row>
    <row r="13269" spans="9:9" x14ac:dyDescent="0.3">
      <c r="I13269"/>
    </row>
    <row r="13270" spans="9:9" x14ac:dyDescent="0.3">
      <c r="I13270"/>
    </row>
    <row r="13271" spans="9:9" x14ac:dyDescent="0.3">
      <c r="I13271"/>
    </row>
    <row r="13272" spans="9:9" x14ac:dyDescent="0.3">
      <c r="I13272"/>
    </row>
    <row r="13273" spans="9:9" x14ac:dyDescent="0.3">
      <c r="I13273"/>
    </row>
    <row r="13274" spans="9:9" x14ac:dyDescent="0.3">
      <c r="I13274"/>
    </row>
    <row r="13275" spans="9:9" x14ac:dyDescent="0.3">
      <c r="I13275"/>
    </row>
    <row r="13276" spans="9:9" x14ac:dyDescent="0.3">
      <c r="I13276"/>
    </row>
    <row r="13277" spans="9:9" x14ac:dyDescent="0.3">
      <c r="I13277"/>
    </row>
    <row r="13278" spans="9:9" x14ac:dyDescent="0.3">
      <c r="I13278"/>
    </row>
    <row r="13279" spans="9:9" x14ac:dyDescent="0.3">
      <c r="I13279"/>
    </row>
    <row r="13280" spans="9:9" x14ac:dyDescent="0.3">
      <c r="I13280"/>
    </row>
    <row r="13281" spans="9:9" x14ac:dyDescent="0.3">
      <c r="I13281"/>
    </row>
    <row r="13282" spans="9:9" x14ac:dyDescent="0.3">
      <c r="I13282"/>
    </row>
    <row r="13283" spans="9:9" x14ac:dyDescent="0.3">
      <c r="I13283"/>
    </row>
    <row r="13284" spans="9:9" x14ac:dyDescent="0.3">
      <c r="I13284"/>
    </row>
    <row r="13285" spans="9:9" x14ac:dyDescent="0.3">
      <c r="I13285"/>
    </row>
    <row r="13286" spans="9:9" x14ac:dyDescent="0.3">
      <c r="I13286"/>
    </row>
    <row r="13287" spans="9:9" x14ac:dyDescent="0.3">
      <c r="I13287"/>
    </row>
    <row r="13288" spans="9:9" x14ac:dyDescent="0.3">
      <c r="I13288"/>
    </row>
    <row r="13289" spans="9:9" x14ac:dyDescent="0.3">
      <c r="I13289"/>
    </row>
    <row r="13290" spans="9:9" x14ac:dyDescent="0.3">
      <c r="I13290"/>
    </row>
    <row r="13291" spans="9:9" x14ac:dyDescent="0.3">
      <c r="I13291"/>
    </row>
    <row r="13292" spans="9:9" x14ac:dyDescent="0.3">
      <c r="I13292"/>
    </row>
    <row r="13293" spans="9:9" x14ac:dyDescent="0.3">
      <c r="I13293"/>
    </row>
    <row r="13294" spans="9:9" x14ac:dyDescent="0.3">
      <c r="I13294"/>
    </row>
    <row r="13295" spans="9:9" x14ac:dyDescent="0.3">
      <c r="I13295"/>
    </row>
    <row r="13296" spans="9:9" x14ac:dyDescent="0.3">
      <c r="I13296"/>
    </row>
    <row r="13297" spans="9:9" x14ac:dyDescent="0.3">
      <c r="I13297"/>
    </row>
    <row r="13298" spans="9:9" x14ac:dyDescent="0.3">
      <c r="I13298"/>
    </row>
    <row r="13299" spans="9:9" x14ac:dyDescent="0.3">
      <c r="I13299"/>
    </row>
    <row r="13300" spans="9:9" x14ac:dyDescent="0.3">
      <c r="I13300"/>
    </row>
    <row r="13301" spans="9:9" x14ac:dyDescent="0.3">
      <c r="I13301"/>
    </row>
    <row r="13302" spans="9:9" x14ac:dyDescent="0.3">
      <c r="I13302"/>
    </row>
    <row r="13303" spans="9:9" x14ac:dyDescent="0.3">
      <c r="I13303"/>
    </row>
    <row r="13304" spans="9:9" x14ac:dyDescent="0.3">
      <c r="I13304"/>
    </row>
    <row r="13305" spans="9:9" x14ac:dyDescent="0.3">
      <c r="I13305"/>
    </row>
    <row r="13306" spans="9:9" x14ac:dyDescent="0.3">
      <c r="I13306"/>
    </row>
    <row r="13307" spans="9:9" x14ac:dyDescent="0.3">
      <c r="I13307"/>
    </row>
    <row r="13308" spans="9:9" x14ac:dyDescent="0.3">
      <c r="I13308"/>
    </row>
    <row r="13309" spans="9:9" x14ac:dyDescent="0.3">
      <c r="I13309"/>
    </row>
    <row r="13310" spans="9:9" x14ac:dyDescent="0.3">
      <c r="I13310"/>
    </row>
    <row r="13311" spans="9:9" x14ac:dyDescent="0.3">
      <c r="I13311"/>
    </row>
    <row r="13312" spans="9:9" x14ac:dyDescent="0.3">
      <c r="I13312"/>
    </row>
    <row r="13313" spans="9:9" x14ac:dyDescent="0.3">
      <c r="I13313"/>
    </row>
    <row r="13314" spans="9:9" x14ac:dyDescent="0.3">
      <c r="I13314"/>
    </row>
    <row r="13315" spans="9:9" x14ac:dyDescent="0.3">
      <c r="I13315"/>
    </row>
    <row r="13316" spans="9:9" x14ac:dyDescent="0.3">
      <c r="I13316"/>
    </row>
    <row r="13317" spans="9:9" x14ac:dyDescent="0.3">
      <c r="I13317"/>
    </row>
    <row r="13318" spans="9:9" x14ac:dyDescent="0.3">
      <c r="I13318"/>
    </row>
    <row r="13319" spans="9:9" x14ac:dyDescent="0.3">
      <c r="I13319"/>
    </row>
    <row r="13320" spans="9:9" x14ac:dyDescent="0.3">
      <c r="I13320"/>
    </row>
    <row r="13321" spans="9:9" x14ac:dyDescent="0.3">
      <c r="I13321"/>
    </row>
    <row r="13322" spans="9:9" x14ac:dyDescent="0.3">
      <c r="I13322"/>
    </row>
    <row r="13323" spans="9:9" x14ac:dyDescent="0.3">
      <c r="I13323"/>
    </row>
    <row r="13324" spans="9:9" x14ac:dyDescent="0.3">
      <c r="I13324"/>
    </row>
    <row r="13325" spans="9:9" x14ac:dyDescent="0.3">
      <c r="I13325"/>
    </row>
    <row r="13326" spans="9:9" x14ac:dyDescent="0.3">
      <c r="I13326"/>
    </row>
    <row r="13327" spans="9:9" x14ac:dyDescent="0.3">
      <c r="I13327"/>
    </row>
    <row r="13328" spans="9:9" x14ac:dyDescent="0.3">
      <c r="I13328"/>
    </row>
    <row r="13329" spans="9:9" x14ac:dyDescent="0.3">
      <c r="I13329"/>
    </row>
    <row r="13330" spans="9:9" x14ac:dyDescent="0.3">
      <c r="I13330"/>
    </row>
    <row r="13331" spans="9:9" x14ac:dyDescent="0.3">
      <c r="I13331"/>
    </row>
    <row r="13332" spans="9:9" x14ac:dyDescent="0.3">
      <c r="I13332"/>
    </row>
    <row r="13333" spans="9:9" x14ac:dyDescent="0.3">
      <c r="I13333"/>
    </row>
    <row r="13334" spans="9:9" x14ac:dyDescent="0.3">
      <c r="I13334"/>
    </row>
    <row r="13335" spans="9:9" x14ac:dyDescent="0.3">
      <c r="I13335"/>
    </row>
    <row r="13336" spans="9:9" x14ac:dyDescent="0.3">
      <c r="I13336"/>
    </row>
    <row r="13337" spans="9:9" x14ac:dyDescent="0.3">
      <c r="I13337"/>
    </row>
    <row r="13338" spans="9:9" x14ac:dyDescent="0.3">
      <c r="I13338"/>
    </row>
    <row r="13339" spans="9:9" x14ac:dyDescent="0.3">
      <c r="I13339"/>
    </row>
    <row r="13340" spans="9:9" x14ac:dyDescent="0.3">
      <c r="I13340"/>
    </row>
    <row r="13341" spans="9:9" x14ac:dyDescent="0.3">
      <c r="I13341"/>
    </row>
    <row r="13342" spans="9:9" x14ac:dyDescent="0.3">
      <c r="I13342"/>
    </row>
    <row r="13343" spans="9:9" x14ac:dyDescent="0.3">
      <c r="I13343"/>
    </row>
    <row r="13344" spans="9:9" x14ac:dyDescent="0.3">
      <c r="I13344"/>
    </row>
    <row r="13345" spans="9:9" x14ac:dyDescent="0.3">
      <c r="I13345"/>
    </row>
    <row r="13346" spans="9:9" x14ac:dyDescent="0.3">
      <c r="I13346"/>
    </row>
    <row r="13347" spans="9:9" x14ac:dyDescent="0.3">
      <c r="I13347"/>
    </row>
    <row r="13348" spans="9:9" x14ac:dyDescent="0.3">
      <c r="I13348"/>
    </row>
    <row r="13349" spans="9:9" x14ac:dyDescent="0.3">
      <c r="I13349"/>
    </row>
    <row r="13350" spans="9:9" x14ac:dyDescent="0.3">
      <c r="I13350"/>
    </row>
    <row r="13351" spans="9:9" x14ac:dyDescent="0.3">
      <c r="I13351"/>
    </row>
    <row r="13352" spans="9:9" x14ac:dyDescent="0.3">
      <c r="I13352"/>
    </row>
    <row r="13353" spans="9:9" x14ac:dyDescent="0.3">
      <c r="I13353"/>
    </row>
    <row r="13354" spans="9:9" x14ac:dyDescent="0.3">
      <c r="I13354"/>
    </row>
    <row r="13355" spans="9:9" x14ac:dyDescent="0.3">
      <c r="I13355"/>
    </row>
    <row r="13356" spans="9:9" x14ac:dyDescent="0.3">
      <c r="I13356"/>
    </row>
    <row r="13357" spans="9:9" x14ac:dyDescent="0.3">
      <c r="I13357"/>
    </row>
    <row r="13358" spans="9:9" x14ac:dyDescent="0.3">
      <c r="I13358"/>
    </row>
    <row r="13359" spans="9:9" x14ac:dyDescent="0.3">
      <c r="I13359"/>
    </row>
    <row r="13360" spans="9:9" x14ac:dyDescent="0.3">
      <c r="I13360"/>
    </row>
    <row r="13361" spans="9:9" x14ac:dyDescent="0.3">
      <c r="I13361"/>
    </row>
    <row r="13362" spans="9:9" x14ac:dyDescent="0.3">
      <c r="I13362"/>
    </row>
    <row r="13363" spans="9:9" x14ac:dyDescent="0.3">
      <c r="I13363"/>
    </row>
    <row r="13364" spans="9:9" x14ac:dyDescent="0.3">
      <c r="I13364"/>
    </row>
    <row r="13365" spans="9:9" x14ac:dyDescent="0.3">
      <c r="I13365"/>
    </row>
    <row r="13366" spans="9:9" x14ac:dyDescent="0.3">
      <c r="I13366"/>
    </row>
    <row r="13367" spans="9:9" x14ac:dyDescent="0.3">
      <c r="I13367"/>
    </row>
    <row r="13368" spans="9:9" x14ac:dyDescent="0.3">
      <c r="I13368"/>
    </row>
    <row r="13369" spans="9:9" x14ac:dyDescent="0.3">
      <c r="I13369"/>
    </row>
    <row r="13370" spans="9:9" x14ac:dyDescent="0.3">
      <c r="I13370"/>
    </row>
    <row r="13371" spans="9:9" x14ac:dyDescent="0.3">
      <c r="I13371"/>
    </row>
    <row r="13372" spans="9:9" x14ac:dyDescent="0.3">
      <c r="I13372"/>
    </row>
    <row r="13373" spans="9:9" x14ac:dyDescent="0.3">
      <c r="I13373"/>
    </row>
    <row r="13374" spans="9:9" x14ac:dyDescent="0.3">
      <c r="I13374"/>
    </row>
    <row r="13375" spans="9:9" x14ac:dyDescent="0.3">
      <c r="I13375"/>
    </row>
    <row r="13376" spans="9:9" x14ac:dyDescent="0.3">
      <c r="I13376"/>
    </row>
    <row r="13377" spans="9:9" x14ac:dyDescent="0.3">
      <c r="I13377"/>
    </row>
    <row r="13378" spans="9:9" x14ac:dyDescent="0.3">
      <c r="I13378"/>
    </row>
    <row r="13379" spans="9:9" x14ac:dyDescent="0.3">
      <c r="I13379"/>
    </row>
    <row r="13380" spans="9:9" x14ac:dyDescent="0.3">
      <c r="I13380"/>
    </row>
    <row r="13381" spans="9:9" x14ac:dyDescent="0.3">
      <c r="I13381"/>
    </row>
    <row r="13382" spans="9:9" x14ac:dyDescent="0.3">
      <c r="I13382"/>
    </row>
    <row r="13383" spans="9:9" x14ac:dyDescent="0.3">
      <c r="I13383"/>
    </row>
    <row r="13384" spans="9:9" x14ac:dyDescent="0.3">
      <c r="I13384"/>
    </row>
    <row r="13385" spans="9:9" x14ac:dyDescent="0.3">
      <c r="I13385"/>
    </row>
    <row r="13386" spans="9:9" x14ac:dyDescent="0.3">
      <c r="I13386"/>
    </row>
    <row r="13387" spans="9:9" x14ac:dyDescent="0.3">
      <c r="I13387"/>
    </row>
    <row r="13388" spans="9:9" x14ac:dyDescent="0.3">
      <c r="I13388"/>
    </row>
    <row r="13389" spans="9:9" x14ac:dyDescent="0.3">
      <c r="I13389"/>
    </row>
    <row r="13390" spans="9:9" x14ac:dyDescent="0.3">
      <c r="I13390"/>
    </row>
    <row r="13391" spans="9:9" x14ac:dyDescent="0.3">
      <c r="I13391"/>
    </row>
    <row r="13392" spans="9:9" x14ac:dyDescent="0.3">
      <c r="I13392"/>
    </row>
    <row r="13393" spans="9:9" x14ac:dyDescent="0.3">
      <c r="I13393"/>
    </row>
    <row r="13394" spans="9:9" x14ac:dyDescent="0.3">
      <c r="I13394"/>
    </row>
    <row r="13395" spans="9:9" x14ac:dyDescent="0.3">
      <c r="I13395"/>
    </row>
    <row r="13396" spans="9:9" x14ac:dyDescent="0.3">
      <c r="I13396"/>
    </row>
    <row r="13397" spans="9:9" x14ac:dyDescent="0.3">
      <c r="I13397"/>
    </row>
    <row r="13398" spans="9:9" x14ac:dyDescent="0.3">
      <c r="I13398"/>
    </row>
    <row r="13399" spans="9:9" x14ac:dyDescent="0.3">
      <c r="I13399"/>
    </row>
    <row r="13400" spans="9:9" x14ac:dyDescent="0.3">
      <c r="I13400"/>
    </row>
    <row r="13401" spans="9:9" x14ac:dyDescent="0.3">
      <c r="I13401"/>
    </row>
    <row r="13402" spans="9:9" x14ac:dyDescent="0.3">
      <c r="I13402"/>
    </row>
    <row r="13403" spans="9:9" x14ac:dyDescent="0.3">
      <c r="I13403"/>
    </row>
    <row r="13404" spans="9:9" x14ac:dyDescent="0.3">
      <c r="I13404"/>
    </row>
    <row r="13405" spans="9:9" x14ac:dyDescent="0.3">
      <c r="I13405"/>
    </row>
    <row r="13406" spans="9:9" x14ac:dyDescent="0.3">
      <c r="I13406"/>
    </row>
    <row r="13407" spans="9:9" x14ac:dyDescent="0.3">
      <c r="I13407"/>
    </row>
    <row r="13408" spans="9:9" x14ac:dyDescent="0.3">
      <c r="I13408"/>
    </row>
    <row r="13409" spans="9:9" x14ac:dyDescent="0.3">
      <c r="I13409"/>
    </row>
    <row r="13410" spans="9:9" x14ac:dyDescent="0.3">
      <c r="I13410"/>
    </row>
    <row r="13411" spans="9:9" x14ac:dyDescent="0.3">
      <c r="I13411"/>
    </row>
    <row r="13412" spans="9:9" x14ac:dyDescent="0.3">
      <c r="I13412"/>
    </row>
    <row r="13413" spans="9:9" x14ac:dyDescent="0.3">
      <c r="I13413"/>
    </row>
    <row r="13414" spans="9:9" x14ac:dyDescent="0.3">
      <c r="I13414"/>
    </row>
    <row r="13415" spans="9:9" x14ac:dyDescent="0.3">
      <c r="I13415"/>
    </row>
    <row r="13416" spans="9:9" x14ac:dyDescent="0.3">
      <c r="I13416"/>
    </row>
    <row r="13417" spans="9:9" x14ac:dyDescent="0.3">
      <c r="I13417"/>
    </row>
    <row r="13418" spans="9:9" x14ac:dyDescent="0.3">
      <c r="I13418"/>
    </row>
    <row r="13419" spans="9:9" x14ac:dyDescent="0.3">
      <c r="I13419"/>
    </row>
    <row r="13420" spans="9:9" x14ac:dyDescent="0.3">
      <c r="I13420"/>
    </row>
    <row r="13421" spans="9:9" x14ac:dyDescent="0.3">
      <c r="I13421"/>
    </row>
    <row r="13422" spans="9:9" x14ac:dyDescent="0.3">
      <c r="I13422"/>
    </row>
    <row r="13423" spans="9:9" x14ac:dyDescent="0.3">
      <c r="I13423"/>
    </row>
    <row r="13424" spans="9:9" x14ac:dyDescent="0.3">
      <c r="I13424"/>
    </row>
    <row r="13425" spans="9:9" x14ac:dyDescent="0.3">
      <c r="I13425"/>
    </row>
    <row r="13426" spans="9:9" x14ac:dyDescent="0.3">
      <c r="I13426"/>
    </row>
    <row r="13427" spans="9:9" x14ac:dyDescent="0.3">
      <c r="I13427"/>
    </row>
    <row r="13428" spans="9:9" x14ac:dyDescent="0.3">
      <c r="I13428"/>
    </row>
    <row r="13429" spans="9:9" x14ac:dyDescent="0.3">
      <c r="I13429"/>
    </row>
    <row r="13430" spans="9:9" x14ac:dyDescent="0.3">
      <c r="I13430"/>
    </row>
    <row r="13431" spans="9:9" x14ac:dyDescent="0.3">
      <c r="I13431"/>
    </row>
    <row r="13432" spans="9:9" x14ac:dyDescent="0.3">
      <c r="I13432"/>
    </row>
    <row r="13433" spans="9:9" x14ac:dyDescent="0.3">
      <c r="I13433"/>
    </row>
    <row r="13434" spans="9:9" x14ac:dyDescent="0.3">
      <c r="I13434"/>
    </row>
    <row r="13435" spans="9:9" x14ac:dyDescent="0.3">
      <c r="I13435"/>
    </row>
    <row r="13436" spans="9:9" x14ac:dyDescent="0.3">
      <c r="I13436"/>
    </row>
    <row r="13437" spans="9:9" x14ac:dyDescent="0.3">
      <c r="I13437"/>
    </row>
    <row r="13438" spans="9:9" x14ac:dyDescent="0.3">
      <c r="I13438"/>
    </row>
    <row r="13439" spans="9:9" x14ac:dyDescent="0.3">
      <c r="I13439"/>
    </row>
    <row r="13440" spans="9:9" x14ac:dyDescent="0.3">
      <c r="I13440"/>
    </row>
    <row r="13441" spans="9:9" x14ac:dyDescent="0.3">
      <c r="I13441"/>
    </row>
    <row r="13442" spans="9:9" x14ac:dyDescent="0.3">
      <c r="I13442"/>
    </row>
    <row r="13443" spans="9:9" x14ac:dyDescent="0.3">
      <c r="I13443"/>
    </row>
    <row r="13444" spans="9:9" x14ac:dyDescent="0.3">
      <c r="I13444"/>
    </row>
    <row r="13445" spans="9:9" x14ac:dyDescent="0.3">
      <c r="I13445"/>
    </row>
    <row r="13446" spans="9:9" x14ac:dyDescent="0.3">
      <c r="I13446"/>
    </row>
    <row r="13447" spans="9:9" x14ac:dyDescent="0.3">
      <c r="I13447"/>
    </row>
    <row r="13448" spans="9:9" x14ac:dyDescent="0.3">
      <c r="I13448"/>
    </row>
    <row r="13449" spans="9:9" x14ac:dyDescent="0.3">
      <c r="I13449"/>
    </row>
    <row r="13450" spans="9:9" x14ac:dyDescent="0.3">
      <c r="I13450"/>
    </row>
    <row r="13451" spans="9:9" x14ac:dyDescent="0.3">
      <c r="I13451"/>
    </row>
    <row r="13452" spans="9:9" x14ac:dyDescent="0.3">
      <c r="I13452"/>
    </row>
    <row r="13453" spans="9:9" x14ac:dyDescent="0.3">
      <c r="I13453"/>
    </row>
    <row r="13454" spans="9:9" x14ac:dyDescent="0.3">
      <c r="I13454"/>
    </row>
    <row r="13455" spans="9:9" x14ac:dyDescent="0.3">
      <c r="I13455"/>
    </row>
    <row r="13456" spans="9:9" x14ac:dyDescent="0.3">
      <c r="I13456"/>
    </row>
    <row r="13457" spans="9:9" x14ac:dyDescent="0.3">
      <c r="I13457"/>
    </row>
    <row r="13458" spans="9:9" x14ac:dyDescent="0.3">
      <c r="I13458"/>
    </row>
    <row r="13459" spans="9:9" x14ac:dyDescent="0.3">
      <c r="I13459"/>
    </row>
    <row r="13460" spans="9:9" x14ac:dyDescent="0.3">
      <c r="I13460"/>
    </row>
    <row r="13461" spans="9:9" x14ac:dyDescent="0.3">
      <c r="I13461"/>
    </row>
    <row r="13462" spans="9:9" x14ac:dyDescent="0.3">
      <c r="I13462"/>
    </row>
    <row r="13463" spans="9:9" x14ac:dyDescent="0.3">
      <c r="I13463"/>
    </row>
    <row r="13464" spans="9:9" x14ac:dyDescent="0.3">
      <c r="I13464"/>
    </row>
    <row r="13465" spans="9:9" x14ac:dyDescent="0.3">
      <c r="I13465"/>
    </row>
    <row r="13466" spans="9:9" x14ac:dyDescent="0.3">
      <c r="I13466"/>
    </row>
    <row r="13467" spans="9:9" x14ac:dyDescent="0.3">
      <c r="I13467"/>
    </row>
    <row r="13468" spans="9:9" x14ac:dyDescent="0.3">
      <c r="I13468"/>
    </row>
    <row r="13469" spans="9:9" x14ac:dyDescent="0.3">
      <c r="I13469"/>
    </row>
    <row r="13470" spans="9:9" x14ac:dyDescent="0.3">
      <c r="I13470"/>
    </row>
    <row r="13471" spans="9:9" x14ac:dyDescent="0.3">
      <c r="I13471"/>
    </row>
    <row r="13472" spans="9:9" x14ac:dyDescent="0.3">
      <c r="I13472"/>
    </row>
    <row r="13473" spans="9:9" x14ac:dyDescent="0.3">
      <c r="I13473"/>
    </row>
    <row r="13474" spans="9:9" x14ac:dyDescent="0.3">
      <c r="I13474"/>
    </row>
    <row r="13475" spans="9:9" x14ac:dyDescent="0.3">
      <c r="I13475"/>
    </row>
    <row r="13476" spans="9:9" x14ac:dyDescent="0.3">
      <c r="I13476"/>
    </row>
    <row r="13477" spans="9:9" x14ac:dyDescent="0.3">
      <c r="I13477"/>
    </row>
    <row r="13478" spans="9:9" x14ac:dyDescent="0.3">
      <c r="I13478"/>
    </row>
    <row r="13479" spans="9:9" x14ac:dyDescent="0.3">
      <c r="I13479"/>
    </row>
    <row r="13480" spans="9:9" x14ac:dyDescent="0.3">
      <c r="I13480"/>
    </row>
    <row r="13481" spans="9:9" x14ac:dyDescent="0.3">
      <c r="I13481"/>
    </row>
    <row r="13482" spans="9:9" x14ac:dyDescent="0.3">
      <c r="I13482"/>
    </row>
    <row r="13483" spans="9:9" x14ac:dyDescent="0.3">
      <c r="I13483"/>
    </row>
    <row r="13484" spans="9:9" x14ac:dyDescent="0.3">
      <c r="I13484"/>
    </row>
    <row r="13485" spans="9:9" x14ac:dyDescent="0.3">
      <c r="I13485"/>
    </row>
    <row r="13486" spans="9:9" x14ac:dyDescent="0.3">
      <c r="I13486"/>
    </row>
    <row r="13487" spans="9:9" x14ac:dyDescent="0.3">
      <c r="I13487"/>
    </row>
    <row r="13488" spans="9:9" x14ac:dyDescent="0.3">
      <c r="I13488"/>
    </row>
    <row r="13489" spans="9:9" x14ac:dyDescent="0.3">
      <c r="I13489"/>
    </row>
    <row r="13490" spans="9:9" x14ac:dyDescent="0.3">
      <c r="I13490"/>
    </row>
    <row r="13491" spans="9:9" x14ac:dyDescent="0.3">
      <c r="I13491"/>
    </row>
    <row r="13492" spans="9:9" x14ac:dyDescent="0.3">
      <c r="I13492"/>
    </row>
    <row r="13493" spans="9:9" x14ac:dyDescent="0.3">
      <c r="I13493"/>
    </row>
    <row r="13494" spans="9:9" x14ac:dyDescent="0.3">
      <c r="I13494"/>
    </row>
    <row r="13495" spans="9:9" x14ac:dyDescent="0.3">
      <c r="I13495"/>
    </row>
    <row r="13496" spans="9:9" x14ac:dyDescent="0.3">
      <c r="I13496"/>
    </row>
    <row r="13497" spans="9:9" x14ac:dyDescent="0.3">
      <c r="I13497"/>
    </row>
    <row r="13498" spans="9:9" x14ac:dyDescent="0.3">
      <c r="I13498"/>
    </row>
    <row r="13499" spans="9:9" x14ac:dyDescent="0.3">
      <c r="I13499"/>
    </row>
    <row r="13500" spans="9:9" x14ac:dyDescent="0.3">
      <c r="I13500"/>
    </row>
    <row r="13501" spans="9:9" x14ac:dyDescent="0.3">
      <c r="I13501"/>
    </row>
    <row r="13502" spans="9:9" x14ac:dyDescent="0.3">
      <c r="I13502"/>
    </row>
    <row r="13503" spans="9:9" x14ac:dyDescent="0.3">
      <c r="I13503"/>
    </row>
    <row r="13504" spans="9:9" x14ac:dyDescent="0.3">
      <c r="I13504"/>
    </row>
    <row r="13505" spans="9:9" x14ac:dyDescent="0.3">
      <c r="I13505"/>
    </row>
    <row r="13506" spans="9:9" x14ac:dyDescent="0.3">
      <c r="I13506"/>
    </row>
    <row r="13507" spans="9:9" x14ac:dyDescent="0.3">
      <c r="I13507"/>
    </row>
    <row r="13508" spans="9:9" x14ac:dyDescent="0.3">
      <c r="I13508"/>
    </row>
    <row r="13509" spans="9:9" x14ac:dyDescent="0.3">
      <c r="I13509"/>
    </row>
    <row r="13510" spans="9:9" x14ac:dyDescent="0.3">
      <c r="I13510"/>
    </row>
    <row r="13511" spans="9:9" x14ac:dyDescent="0.3">
      <c r="I13511"/>
    </row>
    <row r="13512" spans="9:9" x14ac:dyDescent="0.3">
      <c r="I13512"/>
    </row>
    <row r="13513" spans="9:9" x14ac:dyDescent="0.3">
      <c r="I13513"/>
    </row>
    <row r="13514" spans="9:9" x14ac:dyDescent="0.3">
      <c r="I13514"/>
    </row>
    <row r="13515" spans="9:9" x14ac:dyDescent="0.3">
      <c r="I13515"/>
    </row>
    <row r="13516" spans="9:9" x14ac:dyDescent="0.3">
      <c r="I13516"/>
    </row>
    <row r="13517" spans="9:9" x14ac:dyDescent="0.3">
      <c r="I13517"/>
    </row>
    <row r="13518" spans="9:9" x14ac:dyDescent="0.3">
      <c r="I13518"/>
    </row>
    <row r="13519" spans="9:9" x14ac:dyDescent="0.3">
      <c r="I13519"/>
    </row>
    <row r="13520" spans="9:9" x14ac:dyDescent="0.3">
      <c r="I13520"/>
    </row>
    <row r="13521" spans="9:9" x14ac:dyDescent="0.3">
      <c r="I13521"/>
    </row>
    <row r="13522" spans="9:9" x14ac:dyDescent="0.3">
      <c r="I13522"/>
    </row>
    <row r="13523" spans="9:9" x14ac:dyDescent="0.3">
      <c r="I13523"/>
    </row>
    <row r="13524" spans="9:9" x14ac:dyDescent="0.3">
      <c r="I13524"/>
    </row>
    <row r="13525" spans="9:9" x14ac:dyDescent="0.3">
      <c r="I13525"/>
    </row>
    <row r="13526" spans="9:9" x14ac:dyDescent="0.3">
      <c r="I13526"/>
    </row>
    <row r="13527" spans="9:9" x14ac:dyDescent="0.3">
      <c r="I13527"/>
    </row>
    <row r="13528" spans="9:9" x14ac:dyDescent="0.3">
      <c r="I13528"/>
    </row>
    <row r="13529" spans="9:9" x14ac:dyDescent="0.3">
      <c r="I13529"/>
    </row>
    <row r="13530" spans="9:9" x14ac:dyDescent="0.3">
      <c r="I13530"/>
    </row>
    <row r="13531" spans="9:9" x14ac:dyDescent="0.3">
      <c r="I13531"/>
    </row>
    <row r="13532" spans="9:9" x14ac:dyDescent="0.3">
      <c r="I13532"/>
    </row>
    <row r="13533" spans="9:9" x14ac:dyDescent="0.3">
      <c r="I13533"/>
    </row>
    <row r="13534" spans="9:9" x14ac:dyDescent="0.3">
      <c r="I13534"/>
    </row>
    <row r="13535" spans="9:9" x14ac:dyDescent="0.3">
      <c r="I13535"/>
    </row>
    <row r="13536" spans="9:9" x14ac:dyDescent="0.3">
      <c r="I13536"/>
    </row>
    <row r="13537" spans="9:9" x14ac:dyDescent="0.3">
      <c r="I13537"/>
    </row>
    <row r="13538" spans="9:9" x14ac:dyDescent="0.3">
      <c r="I13538"/>
    </row>
    <row r="13539" spans="9:9" x14ac:dyDescent="0.3">
      <c r="I13539"/>
    </row>
    <row r="13540" spans="9:9" x14ac:dyDescent="0.3">
      <c r="I13540"/>
    </row>
    <row r="13541" spans="9:9" x14ac:dyDescent="0.3">
      <c r="I13541"/>
    </row>
    <row r="13542" spans="9:9" x14ac:dyDescent="0.3">
      <c r="I13542"/>
    </row>
    <row r="13543" spans="9:9" x14ac:dyDescent="0.3">
      <c r="I13543"/>
    </row>
    <row r="13544" spans="9:9" x14ac:dyDescent="0.3">
      <c r="I13544"/>
    </row>
    <row r="13545" spans="9:9" x14ac:dyDescent="0.3">
      <c r="I13545"/>
    </row>
    <row r="13546" spans="9:9" x14ac:dyDescent="0.3">
      <c r="I13546"/>
    </row>
    <row r="13547" spans="9:9" x14ac:dyDescent="0.3">
      <c r="I13547"/>
    </row>
    <row r="13548" spans="9:9" x14ac:dyDescent="0.3">
      <c r="I13548"/>
    </row>
    <row r="13549" spans="9:9" x14ac:dyDescent="0.3">
      <c r="I13549"/>
    </row>
    <row r="13550" spans="9:9" x14ac:dyDescent="0.3">
      <c r="I13550"/>
    </row>
    <row r="13551" spans="9:9" x14ac:dyDescent="0.3">
      <c r="I13551"/>
    </row>
    <row r="13552" spans="9:9" x14ac:dyDescent="0.3">
      <c r="I13552"/>
    </row>
    <row r="13553" spans="9:9" x14ac:dyDescent="0.3">
      <c r="I13553"/>
    </row>
    <row r="13554" spans="9:9" x14ac:dyDescent="0.3">
      <c r="I13554"/>
    </row>
    <row r="13555" spans="9:9" x14ac:dyDescent="0.3">
      <c r="I13555"/>
    </row>
    <row r="13556" spans="9:9" x14ac:dyDescent="0.3">
      <c r="I13556"/>
    </row>
    <row r="13557" spans="9:9" x14ac:dyDescent="0.3">
      <c r="I13557"/>
    </row>
    <row r="13558" spans="9:9" x14ac:dyDescent="0.3">
      <c r="I13558"/>
    </row>
    <row r="13559" spans="9:9" x14ac:dyDescent="0.3">
      <c r="I13559"/>
    </row>
    <row r="13560" spans="9:9" x14ac:dyDescent="0.3">
      <c r="I13560"/>
    </row>
    <row r="13561" spans="9:9" x14ac:dyDescent="0.3">
      <c r="I13561"/>
    </row>
    <row r="13562" spans="9:9" x14ac:dyDescent="0.3">
      <c r="I13562"/>
    </row>
    <row r="13563" spans="9:9" x14ac:dyDescent="0.3">
      <c r="I13563"/>
    </row>
    <row r="13564" spans="9:9" x14ac:dyDescent="0.3">
      <c r="I13564"/>
    </row>
    <row r="13565" spans="9:9" x14ac:dyDescent="0.3">
      <c r="I13565"/>
    </row>
    <row r="13566" spans="9:9" x14ac:dyDescent="0.3">
      <c r="I13566"/>
    </row>
    <row r="13567" spans="9:9" x14ac:dyDescent="0.3">
      <c r="I13567"/>
    </row>
    <row r="13568" spans="9:9" x14ac:dyDescent="0.3">
      <c r="I13568"/>
    </row>
    <row r="13569" spans="9:9" x14ac:dyDescent="0.3">
      <c r="I13569"/>
    </row>
    <row r="13570" spans="9:9" x14ac:dyDescent="0.3">
      <c r="I13570"/>
    </row>
    <row r="13571" spans="9:9" x14ac:dyDescent="0.3">
      <c r="I13571"/>
    </row>
    <row r="13572" spans="9:9" x14ac:dyDescent="0.3">
      <c r="I13572"/>
    </row>
    <row r="13573" spans="9:9" x14ac:dyDescent="0.3">
      <c r="I13573"/>
    </row>
    <row r="13574" spans="9:9" x14ac:dyDescent="0.3">
      <c r="I13574"/>
    </row>
    <row r="13575" spans="9:9" x14ac:dyDescent="0.3">
      <c r="I13575"/>
    </row>
    <row r="13576" spans="9:9" x14ac:dyDescent="0.3">
      <c r="I13576"/>
    </row>
    <row r="13577" spans="9:9" x14ac:dyDescent="0.3">
      <c r="I13577"/>
    </row>
    <row r="13578" spans="9:9" x14ac:dyDescent="0.3">
      <c r="I13578"/>
    </row>
    <row r="13579" spans="9:9" x14ac:dyDescent="0.3">
      <c r="I13579"/>
    </row>
    <row r="13580" spans="9:9" x14ac:dyDescent="0.3">
      <c r="I13580"/>
    </row>
    <row r="13581" spans="9:9" x14ac:dyDescent="0.3">
      <c r="I13581"/>
    </row>
    <row r="13582" spans="9:9" x14ac:dyDescent="0.3">
      <c r="I13582"/>
    </row>
    <row r="13583" spans="9:9" x14ac:dyDescent="0.3">
      <c r="I13583"/>
    </row>
    <row r="13584" spans="9:9" x14ac:dyDescent="0.3">
      <c r="I13584"/>
    </row>
    <row r="13585" spans="9:9" x14ac:dyDescent="0.3">
      <c r="I13585"/>
    </row>
    <row r="13586" spans="9:9" x14ac:dyDescent="0.3">
      <c r="I13586"/>
    </row>
    <row r="13587" spans="9:9" x14ac:dyDescent="0.3">
      <c r="I13587"/>
    </row>
    <row r="13588" spans="9:9" x14ac:dyDescent="0.3">
      <c r="I13588"/>
    </row>
    <row r="13589" spans="9:9" x14ac:dyDescent="0.3">
      <c r="I13589"/>
    </row>
    <row r="13590" spans="9:9" x14ac:dyDescent="0.3">
      <c r="I13590"/>
    </row>
    <row r="13591" spans="9:9" x14ac:dyDescent="0.3">
      <c r="I13591"/>
    </row>
    <row r="13592" spans="9:9" x14ac:dyDescent="0.3">
      <c r="I13592"/>
    </row>
    <row r="13593" spans="9:9" x14ac:dyDescent="0.3">
      <c r="I13593"/>
    </row>
    <row r="13594" spans="9:9" x14ac:dyDescent="0.3">
      <c r="I13594"/>
    </row>
    <row r="13595" spans="9:9" x14ac:dyDescent="0.3">
      <c r="I13595"/>
    </row>
    <row r="13596" spans="9:9" x14ac:dyDescent="0.3">
      <c r="I13596"/>
    </row>
    <row r="13597" spans="9:9" x14ac:dyDescent="0.3">
      <c r="I13597"/>
    </row>
    <row r="13598" spans="9:9" x14ac:dyDescent="0.3">
      <c r="I13598"/>
    </row>
    <row r="13599" spans="9:9" x14ac:dyDescent="0.3">
      <c r="I13599"/>
    </row>
    <row r="13600" spans="9:9" x14ac:dyDescent="0.3">
      <c r="I13600"/>
    </row>
    <row r="13601" spans="9:9" x14ac:dyDescent="0.3">
      <c r="I13601"/>
    </row>
    <row r="13602" spans="9:9" x14ac:dyDescent="0.3">
      <c r="I13602"/>
    </row>
    <row r="13603" spans="9:9" x14ac:dyDescent="0.3">
      <c r="I13603"/>
    </row>
    <row r="13604" spans="9:9" x14ac:dyDescent="0.3">
      <c r="I13604"/>
    </row>
    <row r="13605" spans="9:9" x14ac:dyDescent="0.3">
      <c r="I13605"/>
    </row>
    <row r="13606" spans="9:9" x14ac:dyDescent="0.3">
      <c r="I13606"/>
    </row>
    <row r="13607" spans="9:9" x14ac:dyDescent="0.3">
      <c r="I13607"/>
    </row>
    <row r="13608" spans="9:9" x14ac:dyDescent="0.3">
      <c r="I13608"/>
    </row>
    <row r="13609" spans="9:9" x14ac:dyDescent="0.3">
      <c r="I13609"/>
    </row>
    <row r="13610" spans="9:9" x14ac:dyDescent="0.3">
      <c r="I13610"/>
    </row>
    <row r="13611" spans="9:9" x14ac:dyDescent="0.3">
      <c r="I13611"/>
    </row>
    <row r="13612" spans="9:9" x14ac:dyDescent="0.3">
      <c r="I13612"/>
    </row>
    <row r="13613" spans="9:9" x14ac:dyDescent="0.3">
      <c r="I13613"/>
    </row>
    <row r="13614" spans="9:9" x14ac:dyDescent="0.3">
      <c r="I13614"/>
    </row>
    <row r="13615" spans="9:9" x14ac:dyDescent="0.3">
      <c r="I13615"/>
    </row>
    <row r="13616" spans="9:9" x14ac:dyDescent="0.3">
      <c r="I13616"/>
    </row>
    <row r="13617" spans="9:9" x14ac:dyDescent="0.3">
      <c r="I13617"/>
    </row>
    <row r="13618" spans="9:9" x14ac:dyDescent="0.3">
      <c r="I13618"/>
    </row>
    <row r="13619" spans="9:9" x14ac:dyDescent="0.3">
      <c r="I13619"/>
    </row>
    <row r="13620" spans="9:9" x14ac:dyDescent="0.3">
      <c r="I13620"/>
    </row>
    <row r="13621" spans="9:9" x14ac:dyDescent="0.3">
      <c r="I13621"/>
    </row>
    <row r="13622" spans="9:9" x14ac:dyDescent="0.3">
      <c r="I13622"/>
    </row>
    <row r="13623" spans="9:9" x14ac:dyDescent="0.3">
      <c r="I13623"/>
    </row>
    <row r="13624" spans="9:9" x14ac:dyDescent="0.3">
      <c r="I13624"/>
    </row>
    <row r="13625" spans="9:9" x14ac:dyDescent="0.3">
      <c r="I13625"/>
    </row>
    <row r="13626" spans="9:9" x14ac:dyDescent="0.3">
      <c r="I13626"/>
    </row>
    <row r="13627" spans="9:9" x14ac:dyDescent="0.3">
      <c r="I13627"/>
    </row>
    <row r="13628" spans="9:9" x14ac:dyDescent="0.3">
      <c r="I13628"/>
    </row>
    <row r="13629" spans="9:9" x14ac:dyDescent="0.3">
      <c r="I13629"/>
    </row>
    <row r="13630" spans="9:9" x14ac:dyDescent="0.3">
      <c r="I13630"/>
    </row>
    <row r="13631" spans="9:9" x14ac:dyDescent="0.3">
      <c r="I13631"/>
    </row>
    <row r="13632" spans="9:9" x14ac:dyDescent="0.3">
      <c r="I13632"/>
    </row>
    <row r="13633" spans="9:9" x14ac:dyDescent="0.3">
      <c r="I13633"/>
    </row>
    <row r="13634" spans="9:9" x14ac:dyDescent="0.3">
      <c r="I13634"/>
    </row>
    <row r="13635" spans="9:9" x14ac:dyDescent="0.3">
      <c r="I13635"/>
    </row>
    <row r="13636" spans="9:9" x14ac:dyDescent="0.3">
      <c r="I13636"/>
    </row>
    <row r="13637" spans="9:9" x14ac:dyDescent="0.3">
      <c r="I13637"/>
    </row>
    <row r="13638" spans="9:9" x14ac:dyDescent="0.3">
      <c r="I13638"/>
    </row>
    <row r="13639" spans="9:9" x14ac:dyDescent="0.3">
      <c r="I13639"/>
    </row>
    <row r="13640" spans="9:9" x14ac:dyDescent="0.3">
      <c r="I13640"/>
    </row>
    <row r="13641" spans="9:9" x14ac:dyDescent="0.3">
      <c r="I13641"/>
    </row>
    <row r="13642" spans="9:9" x14ac:dyDescent="0.3">
      <c r="I13642"/>
    </row>
    <row r="13643" spans="9:9" x14ac:dyDescent="0.3">
      <c r="I13643"/>
    </row>
    <row r="13644" spans="9:9" x14ac:dyDescent="0.3">
      <c r="I13644"/>
    </row>
    <row r="13645" spans="9:9" x14ac:dyDescent="0.3">
      <c r="I13645"/>
    </row>
    <row r="13646" spans="9:9" x14ac:dyDescent="0.3">
      <c r="I13646"/>
    </row>
    <row r="13647" spans="9:9" x14ac:dyDescent="0.3">
      <c r="I13647"/>
    </row>
    <row r="13648" spans="9:9" x14ac:dyDescent="0.3">
      <c r="I13648"/>
    </row>
    <row r="13649" spans="9:9" x14ac:dyDescent="0.3">
      <c r="I13649"/>
    </row>
    <row r="13650" spans="9:9" x14ac:dyDescent="0.3">
      <c r="I13650"/>
    </row>
    <row r="13651" spans="9:9" x14ac:dyDescent="0.3">
      <c r="I13651"/>
    </row>
    <row r="13652" spans="9:9" x14ac:dyDescent="0.3">
      <c r="I13652"/>
    </row>
    <row r="13653" spans="9:9" x14ac:dyDescent="0.3">
      <c r="I13653"/>
    </row>
    <row r="13654" spans="9:9" x14ac:dyDescent="0.3">
      <c r="I13654"/>
    </row>
    <row r="13655" spans="9:9" x14ac:dyDescent="0.3">
      <c r="I13655"/>
    </row>
    <row r="13656" spans="9:9" x14ac:dyDescent="0.3">
      <c r="I13656"/>
    </row>
    <row r="13657" spans="9:9" x14ac:dyDescent="0.3">
      <c r="I13657"/>
    </row>
    <row r="13658" spans="9:9" x14ac:dyDescent="0.3">
      <c r="I13658"/>
    </row>
    <row r="13659" spans="9:9" x14ac:dyDescent="0.3">
      <c r="I13659"/>
    </row>
    <row r="13660" spans="9:9" x14ac:dyDescent="0.3">
      <c r="I13660"/>
    </row>
    <row r="13661" spans="9:9" x14ac:dyDescent="0.3">
      <c r="I13661"/>
    </row>
    <row r="13662" spans="9:9" x14ac:dyDescent="0.3">
      <c r="I13662"/>
    </row>
    <row r="13663" spans="9:9" x14ac:dyDescent="0.3">
      <c r="I13663"/>
    </row>
    <row r="13664" spans="9:9" x14ac:dyDescent="0.3">
      <c r="I13664"/>
    </row>
    <row r="13665" spans="9:9" x14ac:dyDescent="0.3">
      <c r="I13665"/>
    </row>
    <row r="13666" spans="9:9" x14ac:dyDescent="0.3">
      <c r="I13666"/>
    </row>
    <row r="13667" spans="9:9" x14ac:dyDescent="0.3">
      <c r="I13667"/>
    </row>
    <row r="13668" spans="9:9" x14ac:dyDescent="0.3">
      <c r="I13668"/>
    </row>
    <row r="13669" spans="9:9" x14ac:dyDescent="0.3">
      <c r="I13669"/>
    </row>
    <row r="13670" spans="9:9" x14ac:dyDescent="0.3">
      <c r="I13670"/>
    </row>
    <row r="13671" spans="9:9" x14ac:dyDescent="0.3">
      <c r="I13671"/>
    </row>
    <row r="13672" spans="9:9" x14ac:dyDescent="0.3">
      <c r="I13672"/>
    </row>
    <row r="13673" spans="9:9" x14ac:dyDescent="0.3">
      <c r="I13673"/>
    </row>
    <row r="13674" spans="9:9" x14ac:dyDescent="0.3">
      <c r="I13674"/>
    </row>
    <row r="13675" spans="9:9" x14ac:dyDescent="0.3">
      <c r="I13675"/>
    </row>
    <row r="13676" spans="9:9" x14ac:dyDescent="0.3">
      <c r="I13676"/>
    </row>
    <row r="13677" spans="9:9" x14ac:dyDescent="0.3">
      <c r="I13677"/>
    </row>
    <row r="13678" spans="9:9" x14ac:dyDescent="0.3">
      <c r="I13678"/>
    </row>
    <row r="13679" spans="9:9" x14ac:dyDescent="0.3">
      <c r="I13679"/>
    </row>
    <row r="13680" spans="9:9" x14ac:dyDescent="0.3">
      <c r="I13680"/>
    </row>
    <row r="13681" spans="9:9" x14ac:dyDescent="0.3">
      <c r="I13681"/>
    </row>
    <row r="13682" spans="9:9" x14ac:dyDescent="0.3">
      <c r="I13682"/>
    </row>
    <row r="13683" spans="9:9" x14ac:dyDescent="0.3">
      <c r="I13683"/>
    </row>
    <row r="13684" spans="9:9" x14ac:dyDescent="0.3">
      <c r="I13684"/>
    </row>
    <row r="13685" spans="9:9" x14ac:dyDescent="0.3">
      <c r="I13685"/>
    </row>
    <row r="13686" spans="9:9" x14ac:dyDescent="0.3">
      <c r="I13686"/>
    </row>
    <row r="13687" spans="9:9" x14ac:dyDescent="0.3">
      <c r="I13687"/>
    </row>
    <row r="13688" spans="9:9" x14ac:dyDescent="0.3">
      <c r="I13688"/>
    </row>
    <row r="13689" spans="9:9" x14ac:dyDescent="0.3">
      <c r="I13689"/>
    </row>
    <row r="13690" spans="9:9" x14ac:dyDescent="0.3">
      <c r="I13690"/>
    </row>
    <row r="13691" spans="9:9" x14ac:dyDescent="0.3">
      <c r="I13691"/>
    </row>
    <row r="13692" spans="9:9" x14ac:dyDescent="0.3">
      <c r="I13692"/>
    </row>
    <row r="13693" spans="9:9" x14ac:dyDescent="0.3">
      <c r="I13693"/>
    </row>
    <row r="13694" spans="9:9" x14ac:dyDescent="0.3">
      <c r="I13694"/>
    </row>
    <row r="13695" spans="9:9" x14ac:dyDescent="0.3">
      <c r="I13695"/>
    </row>
    <row r="13696" spans="9:9" x14ac:dyDescent="0.3">
      <c r="I13696"/>
    </row>
    <row r="13697" spans="9:9" x14ac:dyDescent="0.3">
      <c r="I13697"/>
    </row>
    <row r="13698" spans="9:9" x14ac:dyDescent="0.3">
      <c r="I13698"/>
    </row>
    <row r="13699" spans="9:9" x14ac:dyDescent="0.3">
      <c r="I13699"/>
    </row>
    <row r="13700" spans="9:9" x14ac:dyDescent="0.3">
      <c r="I13700"/>
    </row>
    <row r="13701" spans="9:9" x14ac:dyDescent="0.3">
      <c r="I13701"/>
    </row>
    <row r="13702" spans="9:9" x14ac:dyDescent="0.3">
      <c r="I13702"/>
    </row>
    <row r="13703" spans="9:9" x14ac:dyDescent="0.3">
      <c r="I13703"/>
    </row>
    <row r="13704" spans="9:9" x14ac:dyDescent="0.3">
      <c r="I13704"/>
    </row>
    <row r="13705" spans="9:9" x14ac:dyDescent="0.3">
      <c r="I13705"/>
    </row>
    <row r="13706" spans="9:9" x14ac:dyDescent="0.3">
      <c r="I13706"/>
    </row>
    <row r="13707" spans="9:9" x14ac:dyDescent="0.3">
      <c r="I13707"/>
    </row>
    <row r="13708" spans="9:9" x14ac:dyDescent="0.3">
      <c r="I13708"/>
    </row>
    <row r="13709" spans="9:9" x14ac:dyDescent="0.3">
      <c r="I13709"/>
    </row>
    <row r="13710" spans="9:9" x14ac:dyDescent="0.3">
      <c r="I13710"/>
    </row>
    <row r="13711" spans="9:9" x14ac:dyDescent="0.3">
      <c r="I13711"/>
    </row>
    <row r="13712" spans="9:9" x14ac:dyDescent="0.3">
      <c r="I13712"/>
    </row>
    <row r="13713" spans="9:9" x14ac:dyDescent="0.3">
      <c r="I13713"/>
    </row>
    <row r="13714" spans="9:9" x14ac:dyDescent="0.3">
      <c r="I13714"/>
    </row>
    <row r="13715" spans="9:9" x14ac:dyDescent="0.3">
      <c r="I13715"/>
    </row>
    <row r="13716" spans="9:9" x14ac:dyDescent="0.3">
      <c r="I13716"/>
    </row>
    <row r="13717" spans="9:9" x14ac:dyDescent="0.3">
      <c r="I13717"/>
    </row>
    <row r="13718" spans="9:9" x14ac:dyDescent="0.3">
      <c r="I13718"/>
    </row>
    <row r="13719" spans="9:9" x14ac:dyDescent="0.3">
      <c r="I13719"/>
    </row>
    <row r="13720" spans="9:9" x14ac:dyDescent="0.3">
      <c r="I13720"/>
    </row>
    <row r="13721" spans="9:9" x14ac:dyDescent="0.3">
      <c r="I13721"/>
    </row>
    <row r="13722" spans="9:9" x14ac:dyDescent="0.3">
      <c r="I13722"/>
    </row>
    <row r="13723" spans="9:9" x14ac:dyDescent="0.3">
      <c r="I13723"/>
    </row>
    <row r="13724" spans="9:9" x14ac:dyDescent="0.3">
      <c r="I13724"/>
    </row>
    <row r="13725" spans="9:9" x14ac:dyDescent="0.3">
      <c r="I13725"/>
    </row>
    <row r="13726" spans="9:9" x14ac:dyDescent="0.3">
      <c r="I13726"/>
    </row>
    <row r="13727" spans="9:9" x14ac:dyDescent="0.3">
      <c r="I13727"/>
    </row>
    <row r="13728" spans="9:9" x14ac:dyDescent="0.3">
      <c r="I13728"/>
    </row>
    <row r="13729" spans="9:9" x14ac:dyDescent="0.3">
      <c r="I13729"/>
    </row>
    <row r="13730" spans="9:9" x14ac:dyDescent="0.3">
      <c r="I13730"/>
    </row>
    <row r="13731" spans="9:9" x14ac:dyDescent="0.3">
      <c r="I13731"/>
    </row>
    <row r="13732" spans="9:9" x14ac:dyDescent="0.3">
      <c r="I13732"/>
    </row>
    <row r="13733" spans="9:9" x14ac:dyDescent="0.3">
      <c r="I13733"/>
    </row>
    <row r="13734" spans="9:9" x14ac:dyDescent="0.3">
      <c r="I13734"/>
    </row>
    <row r="13735" spans="9:9" x14ac:dyDescent="0.3">
      <c r="I13735"/>
    </row>
    <row r="13736" spans="9:9" x14ac:dyDescent="0.3">
      <c r="I13736"/>
    </row>
    <row r="13737" spans="9:9" x14ac:dyDescent="0.3">
      <c r="I13737"/>
    </row>
    <row r="13738" spans="9:9" x14ac:dyDescent="0.3">
      <c r="I13738"/>
    </row>
    <row r="13739" spans="9:9" x14ac:dyDescent="0.3">
      <c r="I13739"/>
    </row>
    <row r="13740" spans="9:9" x14ac:dyDescent="0.3">
      <c r="I13740"/>
    </row>
    <row r="13741" spans="9:9" x14ac:dyDescent="0.3">
      <c r="I13741"/>
    </row>
    <row r="13742" spans="9:9" x14ac:dyDescent="0.3">
      <c r="I13742"/>
    </row>
    <row r="13743" spans="9:9" x14ac:dyDescent="0.3">
      <c r="I13743"/>
    </row>
    <row r="13744" spans="9:9" x14ac:dyDescent="0.3">
      <c r="I13744"/>
    </row>
    <row r="13745" spans="9:9" x14ac:dyDescent="0.3">
      <c r="I13745"/>
    </row>
    <row r="13746" spans="9:9" x14ac:dyDescent="0.3">
      <c r="I13746"/>
    </row>
    <row r="13747" spans="9:9" x14ac:dyDescent="0.3">
      <c r="I13747"/>
    </row>
    <row r="13748" spans="9:9" x14ac:dyDescent="0.3">
      <c r="I13748"/>
    </row>
    <row r="13749" spans="9:9" x14ac:dyDescent="0.3">
      <c r="I13749"/>
    </row>
    <row r="13750" spans="9:9" x14ac:dyDescent="0.3">
      <c r="I13750"/>
    </row>
    <row r="13751" spans="9:9" x14ac:dyDescent="0.3">
      <c r="I13751"/>
    </row>
    <row r="13752" spans="9:9" x14ac:dyDescent="0.3">
      <c r="I13752"/>
    </row>
    <row r="13753" spans="9:9" x14ac:dyDescent="0.3">
      <c r="I13753"/>
    </row>
    <row r="13754" spans="9:9" x14ac:dyDescent="0.3">
      <c r="I13754"/>
    </row>
    <row r="13755" spans="9:9" x14ac:dyDescent="0.3">
      <c r="I13755"/>
    </row>
    <row r="13756" spans="9:9" x14ac:dyDescent="0.3">
      <c r="I13756"/>
    </row>
    <row r="13757" spans="9:9" x14ac:dyDescent="0.3">
      <c r="I13757"/>
    </row>
    <row r="13758" spans="9:9" x14ac:dyDescent="0.3">
      <c r="I13758"/>
    </row>
    <row r="13759" spans="9:9" x14ac:dyDescent="0.3">
      <c r="I13759"/>
    </row>
    <row r="13760" spans="9:9" x14ac:dyDescent="0.3">
      <c r="I13760"/>
    </row>
    <row r="13761" spans="9:9" x14ac:dyDescent="0.3">
      <c r="I13761"/>
    </row>
    <row r="13762" spans="9:9" x14ac:dyDescent="0.3">
      <c r="I13762"/>
    </row>
    <row r="13763" spans="9:9" x14ac:dyDescent="0.3">
      <c r="I13763"/>
    </row>
    <row r="13764" spans="9:9" x14ac:dyDescent="0.3">
      <c r="I13764"/>
    </row>
    <row r="13765" spans="9:9" x14ac:dyDescent="0.3">
      <c r="I13765"/>
    </row>
    <row r="13766" spans="9:9" x14ac:dyDescent="0.3">
      <c r="I13766"/>
    </row>
    <row r="13767" spans="9:9" x14ac:dyDescent="0.3">
      <c r="I13767"/>
    </row>
    <row r="13768" spans="9:9" x14ac:dyDescent="0.3">
      <c r="I13768"/>
    </row>
    <row r="13769" spans="9:9" x14ac:dyDescent="0.3">
      <c r="I13769"/>
    </row>
    <row r="13770" spans="9:9" x14ac:dyDescent="0.3">
      <c r="I13770"/>
    </row>
    <row r="13771" spans="9:9" x14ac:dyDescent="0.3">
      <c r="I13771"/>
    </row>
    <row r="13772" spans="9:9" x14ac:dyDescent="0.3">
      <c r="I13772"/>
    </row>
    <row r="13773" spans="9:9" x14ac:dyDescent="0.3">
      <c r="I13773"/>
    </row>
    <row r="13774" spans="9:9" x14ac:dyDescent="0.3">
      <c r="I13774"/>
    </row>
    <row r="13775" spans="9:9" x14ac:dyDescent="0.3">
      <c r="I13775"/>
    </row>
    <row r="13776" spans="9:9" x14ac:dyDescent="0.3">
      <c r="I13776"/>
    </row>
    <row r="13777" spans="9:9" x14ac:dyDescent="0.3">
      <c r="I13777"/>
    </row>
    <row r="13778" spans="9:9" x14ac:dyDescent="0.3">
      <c r="I13778"/>
    </row>
    <row r="13779" spans="9:9" x14ac:dyDescent="0.3">
      <c r="I13779"/>
    </row>
    <row r="13780" spans="9:9" x14ac:dyDescent="0.3">
      <c r="I13780"/>
    </row>
    <row r="13781" spans="9:9" x14ac:dyDescent="0.3">
      <c r="I13781"/>
    </row>
    <row r="13782" spans="9:9" x14ac:dyDescent="0.3">
      <c r="I13782"/>
    </row>
    <row r="13783" spans="9:9" x14ac:dyDescent="0.3">
      <c r="I13783"/>
    </row>
    <row r="13784" spans="9:9" x14ac:dyDescent="0.3">
      <c r="I13784"/>
    </row>
    <row r="13785" spans="9:9" x14ac:dyDescent="0.3">
      <c r="I13785"/>
    </row>
    <row r="13786" spans="9:9" x14ac:dyDescent="0.3">
      <c r="I13786"/>
    </row>
    <row r="13787" spans="9:9" x14ac:dyDescent="0.3">
      <c r="I13787"/>
    </row>
    <row r="13788" spans="9:9" x14ac:dyDescent="0.3">
      <c r="I13788"/>
    </row>
    <row r="13789" spans="9:9" x14ac:dyDescent="0.3">
      <c r="I13789"/>
    </row>
    <row r="13790" spans="9:9" x14ac:dyDescent="0.3">
      <c r="I13790"/>
    </row>
    <row r="13791" spans="9:9" x14ac:dyDescent="0.3">
      <c r="I13791"/>
    </row>
    <row r="13792" spans="9:9" x14ac:dyDescent="0.3">
      <c r="I13792"/>
    </row>
    <row r="13793" spans="9:9" x14ac:dyDescent="0.3">
      <c r="I13793"/>
    </row>
    <row r="13794" spans="9:9" x14ac:dyDescent="0.3">
      <c r="I13794"/>
    </row>
    <row r="13795" spans="9:9" x14ac:dyDescent="0.3">
      <c r="I13795"/>
    </row>
    <row r="13796" spans="9:9" x14ac:dyDescent="0.3">
      <c r="I13796"/>
    </row>
    <row r="13797" spans="9:9" x14ac:dyDescent="0.3">
      <c r="I13797"/>
    </row>
    <row r="13798" spans="9:9" x14ac:dyDescent="0.3">
      <c r="I13798"/>
    </row>
    <row r="13799" spans="9:9" x14ac:dyDescent="0.3">
      <c r="I13799"/>
    </row>
    <row r="13800" spans="9:9" x14ac:dyDescent="0.3">
      <c r="I13800"/>
    </row>
    <row r="13801" spans="9:9" x14ac:dyDescent="0.3">
      <c r="I13801"/>
    </row>
    <row r="13802" spans="9:9" x14ac:dyDescent="0.3">
      <c r="I13802"/>
    </row>
    <row r="13803" spans="9:9" x14ac:dyDescent="0.3">
      <c r="I13803"/>
    </row>
    <row r="13804" spans="9:9" x14ac:dyDescent="0.3">
      <c r="I13804"/>
    </row>
    <row r="13805" spans="9:9" x14ac:dyDescent="0.3">
      <c r="I13805"/>
    </row>
    <row r="13806" spans="9:9" x14ac:dyDescent="0.3">
      <c r="I13806"/>
    </row>
    <row r="13807" spans="9:9" x14ac:dyDescent="0.3">
      <c r="I13807"/>
    </row>
    <row r="13808" spans="9:9" x14ac:dyDescent="0.3">
      <c r="I13808"/>
    </row>
    <row r="13809" spans="9:9" x14ac:dyDescent="0.3">
      <c r="I13809"/>
    </row>
    <row r="13810" spans="9:9" x14ac:dyDescent="0.3">
      <c r="I13810"/>
    </row>
    <row r="13811" spans="9:9" x14ac:dyDescent="0.3">
      <c r="I13811"/>
    </row>
    <row r="13812" spans="9:9" x14ac:dyDescent="0.3">
      <c r="I13812"/>
    </row>
    <row r="13813" spans="9:9" x14ac:dyDescent="0.3">
      <c r="I13813"/>
    </row>
    <row r="13814" spans="9:9" x14ac:dyDescent="0.3">
      <c r="I13814"/>
    </row>
    <row r="13815" spans="9:9" x14ac:dyDescent="0.3">
      <c r="I13815"/>
    </row>
    <row r="13816" spans="9:9" x14ac:dyDescent="0.3">
      <c r="I13816"/>
    </row>
    <row r="13817" spans="9:9" x14ac:dyDescent="0.3">
      <c r="I13817"/>
    </row>
    <row r="13818" spans="9:9" x14ac:dyDescent="0.3">
      <c r="I13818"/>
    </row>
    <row r="13819" spans="9:9" x14ac:dyDescent="0.3">
      <c r="I13819"/>
    </row>
    <row r="13820" spans="9:9" x14ac:dyDescent="0.3">
      <c r="I13820"/>
    </row>
    <row r="13821" spans="9:9" x14ac:dyDescent="0.3">
      <c r="I13821"/>
    </row>
    <row r="13822" spans="9:9" x14ac:dyDescent="0.3">
      <c r="I13822"/>
    </row>
    <row r="13823" spans="9:9" x14ac:dyDescent="0.3">
      <c r="I13823"/>
    </row>
    <row r="13824" spans="9:9" x14ac:dyDescent="0.3">
      <c r="I13824"/>
    </row>
    <row r="13825" spans="9:9" x14ac:dyDescent="0.3">
      <c r="I13825"/>
    </row>
    <row r="13826" spans="9:9" x14ac:dyDescent="0.3">
      <c r="I13826"/>
    </row>
    <row r="13827" spans="9:9" x14ac:dyDescent="0.3">
      <c r="I13827"/>
    </row>
    <row r="13828" spans="9:9" x14ac:dyDescent="0.3">
      <c r="I13828"/>
    </row>
    <row r="13829" spans="9:9" x14ac:dyDescent="0.3">
      <c r="I13829"/>
    </row>
    <row r="13830" spans="9:9" x14ac:dyDescent="0.3">
      <c r="I13830"/>
    </row>
    <row r="13831" spans="9:9" x14ac:dyDescent="0.3">
      <c r="I13831"/>
    </row>
    <row r="13832" spans="9:9" x14ac:dyDescent="0.3">
      <c r="I13832"/>
    </row>
    <row r="13833" spans="9:9" x14ac:dyDescent="0.3">
      <c r="I13833"/>
    </row>
    <row r="13834" spans="9:9" x14ac:dyDescent="0.3">
      <c r="I13834"/>
    </row>
    <row r="13835" spans="9:9" x14ac:dyDescent="0.3">
      <c r="I13835"/>
    </row>
    <row r="13836" spans="9:9" x14ac:dyDescent="0.3">
      <c r="I13836"/>
    </row>
    <row r="13837" spans="9:9" x14ac:dyDescent="0.3">
      <c r="I13837"/>
    </row>
    <row r="13838" spans="9:9" x14ac:dyDescent="0.3">
      <c r="I13838"/>
    </row>
    <row r="13839" spans="9:9" x14ac:dyDescent="0.3">
      <c r="I13839"/>
    </row>
    <row r="13840" spans="9:9" x14ac:dyDescent="0.3">
      <c r="I13840"/>
    </row>
    <row r="13841" spans="9:9" x14ac:dyDescent="0.3">
      <c r="I13841"/>
    </row>
    <row r="13842" spans="9:9" x14ac:dyDescent="0.3">
      <c r="I13842"/>
    </row>
    <row r="13843" spans="9:9" x14ac:dyDescent="0.3">
      <c r="I13843"/>
    </row>
    <row r="13844" spans="9:9" x14ac:dyDescent="0.3">
      <c r="I13844"/>
    </row>
    <row r="13845" spans="9:9" x14ac:dyDescent="0.3">
      <c r="I13845"/>
    </row>
    <row r="13846" spans="9:9" x14ac:dyDescent="0.3">
      <c r="I13846"/>
    </row>
    <row r="13847" spans="9:9" x14ac:dyDescent="0.3">
      <c r="I13847"/>
    </row>
    <row r="13848" spans="9:9" x14ac:dyDescent="0.3">
      <c r="I13848"/>
    </row>
    <row r="13849" spans="9:9" x14ac:dyDescent="0.3">
      <c r="I13849"/>
    </row>
    <row r="13850" spans="9:9" x14ac:dyDescent="0.3">
      <c r="I13850"/>
    </row>
    <row r="13851" spans="9:9" x14ac:dyDescent="0.3">
      <c r="I13851"/>
    </row>
    <row r="13852" spans="9:9" x14ac:dyDescent="0.3">
      <c r="I13852"/>
    </row>
    <row r="13853" spans="9:9" x14ac:dyDescent="0.3">
      <c r="I13853"/>
    </row>
    <row r="13854" spans="9:9" x14ac:dyDescent="0.3">
      <c r="I13854"/>
    </row>
    <row r="13855" spans="9:9" x14ac:dyDescent="0.3">
      <c r="I13855"/>
    </row>
    <row r="13856" spans="9:9" x14ac:dyDescent="0.3">
      <c r="I13856"/>
    </row>
    <row r="13857" spans="9:9" x14ac:dyDescent="0.3">
      <c r="I13857"/>
    </row>
    <row r="13858" spans="9:9" x14ac:dyDescent="0.3">
      <c r="I13858"/>
    </row>
    <row r="13859" spans="9:9" x14ac:dyDescent="0.3">
      <c r="I13859"/>
    </row>
    <row r="13860" spans="9:9" x14ac:dyDescent="0.3">
      <c r="I13860"/>
    </row>
    <row r="13861" spans="9:9" x14ac:dyDescent="0.3">
      <c r="I13861"/>
    </row>
    <row r="13862" spans="9:9" x14ac:dyDescent="0.3">
      <c r="I13862"/>
    </row>
    <row r="13863" spans="9:9" x14ac:dyDescent="0.3">
      <c r="I13863"/>
    </row>
    <row r="13864" spans="9:9" x14ac:dyDescent="0.3">
      <c r="I13864"/>
    </row>
    <row r="13865" spans="9:9" x14ac:dyDescent="0.3">
      <c r="I13865"/>
    </row>
    <row r="13866" spans="9:9" x14ac:dyDescent="0.3">
      <c r="I13866"/>
    </row>
    <row r="13867" spans="9:9" x14ac:dyDescent="0.3">
      <c r="I13867"/>
    </row>
  </sheetData>
  <pageMargins left="0.75" right="0.75" top="1" bottom="1" header="0.5" footer="0.5"/>
  <pageSetup paperSize="9" orientation="portrait" horizontalDpi="0"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44"/>
  <sheetViews>
    <sheetView workbookViewId="0">
      <selection sqref="A1:D244"/>
    </sheetView>
  </sheetViews>
  <sheetFormatPr defaultRowHeight="14.4" x14ac:dyDescent="0.3"/>
  <sheetData>
    <row r="1" spans="1:4" x14ac:dyDescent="0.3">
      <c r="A1" s="80" t="s">
        <v>17308</v>
      </c>
      <c r="B1" s="80" t="s">
        <v>17309</v>
      </c>
      <c r="C1" s="80" t="s">
        <v>17310</v>
      </c>
      <c r="D1" s="80" t="s">
        <v>17311</v>
      </c>
    </row>
    <row r="2" spans="1:4" x14ac:dyDescent="0.3">
      <c r="A2" s="81">
        <v>113</v>
      </c>
      <c r="B2" s="81" t="s">
        <v>17617</v>
      </c>
      <c r="C2" s="81" t="s">
        <v>17618</v>
      </c>
      <c r="D2" s="81" t="s">
        <v>17619</v>
      </c>
    </row>
    <row r="3" spans="1:4" x14ac:dyDescent="0.3">
      <c r="A3" s="81">
        <v>1</v>
      </c>
      <c r="B3" s="81" t="s">
        <v>17312</v>
      </c>
      <c r="C3" s="81" t="s">
        <v>17313</v>
      </c>
      <c r="D3" s="81" t="s">
        <v>17314</v>
      </c>
    </row>
    <row r="4" spans="1:4" x14ac:dyDescent="0.3">
      <c r="A4" s="81">
        <v>2</v>
      </c>
      <c r="B4" s="81" t="s">
        <v>17315</v>
      </c>
      <c r="C4" s="81" t="s">
        <v>671</v>
      </c>
      <c r="D4" s="81" t="s">
        <v>17316</v>
      </c>
    </row>
    <row r="5" spans="1:4" x14ac:dyDescent="0.3">
      <c r="A5" s="81">
        <v>3</v>
      </c>
      <c r="B5" s="81" t="s">
        <v>17317</v>
      </c>
      <c r="C5" s="81" t="s">
        <v>17318</v>
      </c>
      <c r="D5" s="81" t="s">
        <v>17319</v>
      </c>
    </row>
    <row r="6" spans="1:4" x14ac:dyDescent="0.3">
      <c r="A6" s="81">
        <v>4</v>
      </c>
      <c r="B6" s="81" t="s">
        <v>17320</v>
      </c>
      <c r="C6" s="81" t="s">
        <v>17321</v>
      </c>
      <c r="D6" s="81" t="s">
        <v>17322</v>
      </c>
    </row>
    <row r="7" spans="1:4" x14ac:dyDescent="0.3">
      <c r="A7" s="81">
        <v>5</v>
      </c>
      <c r="B7" s="81" t="s">
        <v>17323</v>
      </c>
      <c r="C7" s="81" t="s">
        <v>679</v>
      </c>
      <c r="D7" s="81" t="s">
        <v>17324</v>
      </c>
    </row>
    <row r="8" spans="1:4" x14ac:dyDescent="0.3">
      <c r="A8" s="81">
        <v>6</v>
      </c>
      <c r="B8" s="81" t="s">
        <v>17325</v>
      </c>
      <c r="C8" s="81" t="s">
        <v>17326</v>
      </c>
      <c r="D8" s="81" t="s">
        <v>17327</v>
      </c>
    </row>
    <row r="9" spans="1:4" x14ac:dyDescent="0.3">
      <c r="A9" s="81">
        <v>7</v>
      </c>
      <c r="B9" s="81" t="s">
        <v>17328</v>
      </c>
      <c r="C9" s="81" t="s">
        <v>687</v>
      </c>
      <c r="D9" s="81" t="s">
        <v>17329</v>
      </c>
    </row>
    <row r="10" spans="1:4" x14ac:dyDescent="0.3">
      <c r="A10" s="81">
        <v>8</v>
      </c>
      <c r="B10" s="81" t="s">
        <v>17330</v>
      </c>
      <c r="C10" s="81" t="s">
        <v>667</v>
      </c>
      <c r="D10" s="81" t="s">
        <v>17331</v>
      </c>
    </row>
    <row r="11" spans="1:4" x14ac:dyDescent="0.3">
      <c r="A11" s="81">
        <v>9</v>
      </c>
      <c r="B11" s="81" t="s">
        <v>17332</v>
      </c>
      <c r="C11" s="81" t="s">
        <v>675</v>
      </c>
      <c r="D11" s="81" t="s">
        <v>17333</v>
      </c>
    </row>
    <row r="12" spans="1:4" x14ac:dyDescent="0.3">
      <c r="A12" s="81">
        <v>10</v>
      </c>
      <c r="B12" s="81" t="s">
        <v>17334</v>
      </c>
      <c r="C12" s="81" t="s">
        <v>732</v>
      </c>
      <c r="D12" s="81" t="s">
        <v>17335</v>
      </c>
    </row>
    <row r="13" spans="1:4" x14ac:dyDescent="0.3">
      <c r="A13" s="81">
        <v>11</v>
      </c>
      <c r="B13" s="81" t="s">
        <v>17336</v>
      </c>
      <c r="C13" s="81" t="s">
        <v>691</v>
      </c>
      <c r="D13" s="81" t="s">
        <v>17337</v>
      </c>
    </row>
    <row r="14" spans="1:4" x14ac:dyDescent="0.3">
      <c r="A14" s="81">
        <v>12</v>
      </c>
      <c r="B14" s="81" t="s">
        <v>17338</v>
      </c>
      <c r="C14" s="81" t="s">
        <v>17339</v>
      </c>
      <c r="D14" s="81" t="s">
        <v>17340</v>
      </c>
    </row>
    <row r="15" spans="1:4" x14ac:dyDescent="0.3">
      <c r="A15" s="81">
        <v>13</v>
      </c>
      <c r="B15" s="81" t="s">
        <v>17341</v>
      </c>
      <c r="C15" s="81" t="s">
        <v>17342</v>
      </c>
      <c r="D15" s="81" t="s">
        <v>17343</v>
      </c>
    </row>
    <row r="16" spans="1:4" x14ac:dyDescent="0.3">
      <c r="A16" s="81">
        <v>14</v>
      </c>
      <c r="B16" s="81" t="s">
        <v>17344</v>
      </c>
      <c r="C16" s="81" t="s">
        <v>17345</v>
      </c>
      <c r="D16" s="81" t="s">
        <v>17346</v>
      </c>
    </row>
    <row r="17" spans="1:4" x14ac:dyDescent="0.3">
      <c r="A17" s="81">
        <v>15</v>
      </c>
      <c r="B17" s="81" t="s">
        <v>17347</v>
      </c>
      <c r="C17" s="81" t="s">
        <v>695</v>
      </c>
      <c r="D17" s="81" t="s">
        <v>17348</v>
      </c>
    </row>
    <row r="18" spans="1:4" x14ac:dyDescent="0.3">
      <c r="A18" s="81">
        <v>16</v>
      </c>
      <c r="B18" s="81" t="s">
        <v>17349</v>
      </c>
      <c r="C18" s="81" t="s">
        <v>17350</v>
      </c>
      <c r="D18" s="81" t="s">
        <v>17351</v>
      </c>
    </row>
    <row r="19" spans="1:4" x14ac:dyDescent="0.3">
      <c r="A19" s="81">
        <v>17</v>
      </c>
      <c r="B19" s="81" t="s">
        <v>17352</v>
      </c>
      <c r="C19" s="81" t="s">
        <v>729</v>
      </c>
      <c r="D19" s="81" t="s">
        <v>17353</v>
      </c>
    </row>
    <row r="20" spans="1:4" x14ac:dyDescent="0.3">
      <c r="A20" s="81">
        <v>18</v>
      </c>
      <c r="B20" s="81" t="s">
        <v>17354</v>
      </c>
      <c r="C20" s="81" t="s">
        <v>17355</v>
      </c>
      <c r="D20" s="81" t="s">
        <v>17356</v>
      </c>
    </row>
    <row r="21" spans="1:4" x14ac:dyDescent="0.3">
      <c r="A21" s="81">
        <v>19</v>
      </c>
      <c r="B21" s="81" t="s">
        <v>17357</v>
      </c>
      <c r="C21" s="81" t="s">
        <v>17358</v>
      </c>
      <c r="D21" s="81" t="s">
        <v>17359</v>
      </c>
    </row>
    <row r="22" spans="1:4" x14ac:dyDescent="0.3">
      <c r="A22" s="81">
        <v>20</v>
      </c>
      <c r="B22" s="81" t="s">
        <v>17360</v>
      </c>
      <c r="C22" s="81" t="s">
        <v>17361</v>
      </c>
      <c r="D22" s="81" t="s">
        <v>17362</v>
      </c>
    </row>
    <row r="23" spans="1:4" x14ac:dyDescent="0.3">
      <c r="A23" s="81">
        <v>21</v>
      </c>
      <c r="B23" s="81" t="s">
        <v>17363</v>
      </c>
      <c r="C23" s="81" t="s">
        <v>17364</v>
      </c>
      <c r="D23" s="81" t="s">
        <v>17365</v>
      </c>
    </row>
    <row r="24" spans="1:4" x14ac:dyDescent="0.3">
      <c r="A24" s="81">
        <v>22</v>
      </c>
      <c r="B24" s="81" t="s">
        <v>17366</v>
      </c>
      <c r="C24" s="81" t="s">
        <v>733</v>
      </c>
      <c r="D24" s="81" t="s">
        <v>17367</v>
      </c>
    </row>
    <row r="25" spans="1:4" x14ac:dyDescent="0.3">
      <c r="A25" s="81">
        <v>23</v>
      </c>
      <c r="B25" s="81" t="s">
        <v>17368</v>
      </c>
      <c r="C25" s="81" t="s">
        <v>17369</v>
      </c>
      <c r="D25" s="81" t="s">
        <v>17370</v>
      </c>
    </row>
    <row r="26" spans="1:4" x14ac:dyDescent="0.3">
      <c r="A26" s="81">
        <v>24</v>
      </c>
      <c r="B26" s="81" t="s">
        <v>17371</v>
      </c>
      <c r="C26" s="81" t="s">
        <v>17372</v>
      </c>
      <c r="D26" s="81" t="s">
        <v>17373</v>
      </c>
    </row>
    <row r="27" spans="1:4" x14ac:dyDescent="0.3">
      <c r="A27" s="81">
        <v>25</v>
      </c>
      <c r="B27" s="81" t="s">
        <v>17374</v>
      </c>
      <c r="C27" s="81" t="s">
        <v>17375</v>
      </c>
      <c r="D27" s="81" t="s">
        <v>17376</v>
      </c>
    </row>
    <row r="28" spans="1:4" x14ac:dyDescent="0.3">
      <c r="A28" s="81">
        <v>26</v>
      </c>
      <c r="B28" s="81" t="s">
        <v>17377</v>
      </c>
      <c r="C28" s="81" t="s">
        <v>17378</v>
      </c>
      <c r="D28" s="81" t="s">
        <v>17379</v>
      </c>
    </row>
    <row r="29" spans="1:4" x14ac:dyDescent="0.3">
      <c r="A29" s="81">
        <v>27</v>
      </c>
      <c r="B29" s="81" t="s">
        <v>17380</v>
      </c>
      <c r="C29" s="81" t="s">
        <v>722</v>
      </c>
      <c r="D29" s="81" t="s">
        <v>17381</v>
      </c>
    </row>
    <row r="30" spans="1:4" x14ac:dyDescent="0.3">
      <c r="A30" s="81">
        <v>28</v>
      </c>
      <c r="B30" s="81" t="s">
        <v>17382</v>
      </c>
      <c r="C30" s="81" t="s">
        <v>703</v>
      </c>
      <c r="D30" s="81" t="s">
        <v>17383</v>
      </c>
    </row>
    <row r="31" spans="1:4" x14ac:dyDescent="0.3">
      <c r="A31" s="81">
        <v>29</v>
      </c>
      <c r="B31" s="81" t="s">
        <v>17384</v>
      </c>
      <c r="C31" s="81" t="s">
        <v>17385</v>
      </c>
      <c r="D31" s="81" t="s">
        <v>17386</v>
      </c>
    </row>
    <row r="32" spans="1:4" x14ac:dyDescent="0.3">
      <c r="A32" s="81">
        <v>30</v>
      </c>
      <c r="B32" s="81" t="s">
        <v>17387</v>
      </c>
      <c r="C32" s="81" t="s">
        <v>726</v>
      </c>
      <c r="D32" s="81" t="s">
        <v>2549</v>
      </c>
    </row>
    <row r="33" spans="1:4" x14ac:dyDescent="0.3">
      <c r="A33" s="81">
        <v>31</v>
      </c>
      <c r="B33" s="81" t="s">
        <v>17388</v>
      </c>
      <c r="C33" s="81" t="s">
        <v>719</v>
      </c>
      <c r="D33" s="81" t="s">
        <v>17389</v>
      </c>
    </row>
    <row r="34" spans="1:4" x14ac:dyDescent="0.3">
      <c r="A34" s="81">
        <v>32</v>
      </c>
      <c r="B34" s="81" t="s">
        <v>17390</v>
      </c>
      <c r="C34" s="81" t="s">
        <v>707</v>
      </c>
      <c r="D34" s="81" t="s">
        <v>17391</v>
      </c>
    </row>
    <row r="35" spans="1:4" x14ac:dyDescent="0.3">
      <c r="A35" s="81">
        <v>33</v>
      </c>
      <c r="B35" s="81" t="s">
        <v>17392</v>
      </c>
      <c r="C35" s="81" t="s">
        <v>17393</v>
      </c>
      <c r="D35" s="81" t="s">
        <v>17394</v>
      </c>
    </row>
    <row r="36" spans="1:4" x14ac:dyDescent="0.3">
      <c r="A36" s="81">
        <v>34</v>
      </c>
      <c r="B36" s="81" t="s">
        <v>17395</v>
      </c>
      <c r="C36" s="81" t="s">
        <v>711</v>
      </c>
      <c r="D36" s="81" t="s">
        <v>17396</v>
      </c>
    </row>
    <row r="37" spans="1:4" x14ac:dyDescent="0.3">
      <c r="A37" s="81">
        <v>35</v>
      </c>
      <c r="B37" s="81" t="s">
        <v>17397</v>
      </c>
      <c r="C37" s="81" t="s">
        <v>17398</v>
      </c>
      <c r="D37" s="81" t="s">
        <v>17399</v>
      </c>
    </row>
    <row r="38" spans="1:4" x14ac:dyDescent="0.3">
      <c r="A38" s="81">
        <v>36</v>
      </c>
      <c r="B38" s="81" t="s">
        <v>17400</v>
      </c>
      <c r="C38" s="81" t="s">
        <v>17401</v>
      </c>
      <c r="D38" s="81" t="s">
        <v>17402</v>
      </c>
    </row>
    <row r="39" spans="1:4" x14ac:dyDescent="0.3">
      <c r="A39" s="81">
        <v>37</v>
      </c>
      <c r="B39" s="81" t="s">
        <v>17403</v>
      </c>
      <c r="C39" s="81" t="s">
        <v>682</v>
      </c>
      <c r="D39" s="81" t="s">
        <v>17404</v>
      </c>
    </row>
    <row r="40" spans="1:4" x14ac:dyDescent="0.3">
      <c r="A40" s="81">
        <v>38</v>
      </c>
      <c r="B40" s="81" t="s">
        <v>17405</v>
      </c>
      <c r="C40" s="81" t="s">
        <v>17406</v>
      </c>
      <c r="D40" s="81" t="s">
        <v>17407</v>
      </c>
    </row>
    <row r="41" spans="1:4" x14ac:dyDescent="0.3">
      <c r="A41" s="81">
        <v>39</v>
      </c>
      <c r="B41" s="81" t="s">
        <v>17408</v>
      </c>
      <c r="C41" s="81" t="s">
        <v>17409</v>
      </c>
      <c r="D41" s="81" t="s">
        <v>17410</v>
      </c>
    </row>
    <row r="42" spans="1:4" x14ac:dyDescent="0.3">
      <c r="A42" s="81">
        <v>40</v>
      </c>
      <c r="B42" s="81" t="s">
        <v>17411</v>
      </c>
      <c r="C42" s="81" t="s">
        <v>749</v>
      </c>
      <c r="D42" s="81" t="s">
        <v>17412</v>
      </c>
    </row>
    <row r="43" spans="1:4" x14ac:dyDescent="0.3">
      <c r="A43" s="81">
        <v>41</v>
      </c>
      <c r="B43" s="81" t="s">
        <v>17413</v>
      </c>
      <c r="C43" s="81" t="s">
        <v>714</v>
      </c>
      <c r="D43" s="81" t="s">
        <v>17414</v>
      </c>
    </row>
    <row r="44" spans="1:4" x14ac:dyDescent="0.3">
      <c r="A44" s="81">
        <v>42</v>
      </c>
      <c r="B44" s="81" t="s">
        <v>17415</v>
      </c>
      <c r="C44" s="81" t="s">
        <v>17416</v>
      </c>
      <c r="D44" s="81" t="s">
        <v>17417</v>
      </c>
    </row>
    <row r="45" spans="1:4" x14ac:dyDescent="0.3">
      <c r="A45" s="81">
        <v>43</v>
      </c>
      <c r="B45" s="81" t="s">
        <v>17418</v>
      </c>
      <c r="C45" s="81" t="s">
        <v>892</v>
      </c>
      <c r="D45" s="81" t="s">
        <v>17419</v>
      </c>
    </row>
    <row r="46" spans="1:4" x14ac:dyDescent="0.3">
      <c r="A46" s="81">
        <v>44</v>
      </c>
      <c r="B46" s="81" t="s">
        <v>17420</v>
      </c>
      <c r="C46" s="81" t="s">
        <v>674</v>
      </c>
      <c r="D46" s="81" t="s">
        <v>17421</v>
      </c>
    </row>
    <row r="47" spans="1:4" x14ac:dyDescent="0.3">
      <c r="A47" s="81">
        <v>45</v>
      </c>
      <c r="B47" s="81" t="s">
        <v>17422</v>
      </c>
      <c r="C47" s="81" t="s">
        <v>17423</v>
      </c>
      <c r="D47" s="81" t="s">
        <v>17424</v>
      </c>
    </row>
    <row r="48" spans="1:4" x14ac:dyDescent="0.3">
      <c r="A48" s="81">
        <v>46</v>
      </c>
      <c r="B48" s="81" t="s">
        <v>17425</v>
      </c>
      <c r="C48" s="81" t="s">
        <v>17426</v>
      </c>
      <c r="D48" s="81" t="s">
        <v>17427</v>
      </c>
    </row>
    <row r="49" spans="1:4" x14ac:dyDescent="0.3">
      <c r="A49" s="81">
        <v>47</v>
      </c>
      <c r="B49" s="81" t="s">
        <v>17428</v>
      </c>
      <c r="C49" s="81" t="s">
        <v>17429</v>
      </c>
      <c r="D49" s="81" t="s">
        <v>17430</v>
      </c>
    </row>
    <row r="50" spans="1:4" x14ac:dyDescent="0.3">
      <c r="A50" s="81">
        <v>48</v>
      </c>
      <c r="B50" s="81" t="s">
        <v>17431</v>
      </c>
      <c r="C50" s="81" t="s">
        <v>758</v>
      </c>
      <c r="D50" s="81" t="s">
        <v>17432</v>
      </c>
    </row>
    <row r="51" spans="1:4" x14ac:dyDescent="0.3">
      <c r="A51" s="81">
        <v>49</v>
      </c>
      <c r="B51" s="81" t="s">
        <v>17433</v>
      </c>
      <c r="C51" s="81" t="s">
        <v>17434</v>
      </c>
      <c r="D51" s="81" t="s">
        <v>17435</v>
      </c>
    </row>
    <row r="52" spans="1:4" x14ac:dyDescent="0.3">
      <c r="A52" s="81">
        <v>50</v>
      </c>
      <c r="B52" s="81" t="s">
        <v>17436</v>
      </c>
      <c r="C52" s="81" t="s">
        <v>17437</v>
      </c>
      <c r="D52" s="81" t="s">
        <v>17438</v>
      </c>
    </row>
    <row r="53" spans="1:4" x14ac:dyDescent="0.3">
      <c r="A53" s="81">
        <v>51</v>
      </c>
      <c r="B53" s="81" t="s">
        <v>17439</v>
      </c>
      <c r="C53" s="81" t="s">
        <v>17440</v>
      </c>
      <c r="D53" s="81" t="s">
        <v>17441</v>
      </c>
    </row>
    <row r="54" spans="1:4" x14ac:dyDescent="0.3">
      <c r="A54" s="81">
        <v>52</v>
      </c>
      <c r="B54" s="81" t="s">
        <v>17442</v>
      </c>
      <c r="C54" s="81" t="s">
        <v>17443</v>
      </c>
      <c r="D54" s="81" t="s">
        <v>17444</v>
      </c>
    </row>
    <row r="55" spans="1:4" x14ac:dyDescent="0.3">
      <c r="A55" s="81">
        <v>53</v>
      </c>
      <c r="B55" s="81" t="s">
        <v>17445</v>
      </c>
      <c r="C55" s="81" t="s">
        <v>17446</v>
      </c>
      <c r="D55" s="81" t="s">
        <v>17447</v>
      </c>
    </row>
    <row r="56" spans="1:4" x14ac:dyDescent="0.3">
      <c r="A56" s="81">
        <v>54</v>
      </c>
      <c r="B56" s="81" t="s">
        <v>17448</v>
      </c>
      <c r="C56" s="81" t="s">
        <v>17449</v>
      </c>
      <c r="D56" s="81" t="s">
        <v>17450</v>
      </c>
    </row>
    <row r="57" spans="1:4" x14ac:dyDescent="0.3">
      <c r="A57" s="81">
        <v>55</v>
      </c>
      <c r="B57" s="81" t="s">
        <v>17451</v>
      </c>
      <c r="C57" s="81" t="s">
        <v>17452</v>
      </c>
      <c r="D57" s="81" t="s">
        <v>17453</v>
      </c>
    </row>
    <row r="58" spans="1:4" x14ac:dyDescent="0.3">
      <c r="A58" s="81">
        <v>56</v>
      </c>
      <c r="B58" s="81" t="s">
        <v>17454</v>
      </c>
      <c r="C58" s="81" t="s">
        <v>17455</v>
      </c>
      <c r="D58" s="81" t="s">
        <v>17456</v>
      </c>
    </row>
    <row r="59" spans="1:4" x14ac:dyDescent="0.3">
      <c r="A59" s="81">
        <v>57</v>
      </c>
      <c r="B59" s="81" t="s">
        <v>17457</v>
      </c>
      <c r="C59" s="81" t="s">
        <v>931</v>
      </c>
      <c r="D59" s="81" t="s">
        <v>17458</v>
      </c>
    </row>
    <row r="60" spans="1:4" x14ac:dyDescent="0.3">
      <c r="A60" s="81">
        <v>58</v>
      </c>
      <c r="B60" s="81" t="s">
        <v>17459</v>
      </c>
      <c r="C60" s="81" t="s">
        <v>17460</v>
      </c>
      <c r="D60" s="81" t="s">
        <v>17461</v>
      </c>
    </row>
    <row r="61" spans="1:4" x14ac:dyDescent="0.3">
      <c r="A61" s="81">
        <v>59</v>
      </c>
      <c r="B61" s="81" t="s">
        <v>17462</v>
      </c>
      <c r="C61" s="81" t="s">
        <v>17463</v>
      </c>
      <c r="D61" s="81" t="s">
        <v>17464</v>
      </c>
    </row>
    <row r="62" spans="1:4" x14ac:dyDescent="0.3">
      <c r="A62" s="81">
        <v>60</v>
      </c>
      <c r="B62" s="81" t="s">
        <v>17465</v>
      </c>
      <c r="C62" s="81" t="s">
        <v>17466</v>
      </c>
      <c r="D62" s="81" t="s">
        <v>17467</v>
      </c>
    </row>
    <row r="63" spans="1:4" x14ac:dyDescent="0.3">
      <c r="A63" s="81">
        <v>61</v>
      </c>
      <c r="B63" s="81" t="s">
        <v>17468</v>
      </c>
      <c r="C63" s="81" t="s">
        <v>17469</v>
      </c>
      <c r="D63" s="81" t="s">
        <v>17470</v>
      </c>
    </row>
    <row r="64" spans="1:4" x14ac:dyDescent="0.3">
      <c r="A64" s="81">
        <v>62</v>
      </c>
      <c r="B64" s="81" t="s">
        <v>17471</v>
      </c>
      <c r="C64" s="81" t="s">
        <v>17472</v>
      </c>
      <c r="D64" s="81" t="s">
        <v>17473</v>
      </c>
    </row>
    <row r="65" spans="1:4" x14ac:dyDescent="0.3">
      <c r="A65" s="81">
        <v>63</v>
      </c>
      <c r="B65" s="81" t="s">
        <v>17474</v>
      </c>
      <c r="C65" s="81" t="s">
        <v>17475</v>
      </c>
      <c r="D65" s="81" t="s">
        <v>17476</v>
      </c>
    </row>
    <row r="66" spans="1:4" x14ac:dyDescent="0.3">
      <c r="A66" s="81">
        <v>64</v>
      </c>
      <c r="B66" s="81" t="s">
        <v>17477</v>
      </c>
      <c r="C66" s="81" t="s">
        <v>17478</v>
      </c>
      <c r="D66" s="81" t="s">
        <v>17479</v>
      </c>
    </row>
    <row r="67" spans="1:4" x14ac:dyDescent="0.3">
      <c r="A67" s="81">
        <v>65</v>
      </c>
      <c r="B67" s="81" t="s">
        <v>17480</v>
      </c>
      <c r="C67" s="81" t="s">
        <v>783</v>
      </c>
      <c r="D67" s="81" t="s">
        <v>17481</v>
      </c>
    </row>
    <row r="68" spans="1:4" x14ac:dyDescent="0.3">
      <c r="A68" s="81">
        <v>66</v>
      </c>
      <c r="B68" s="81" t="s">
        <v>17482</v>
      </c>
      <c r="C68" s="81" t="s">
        <v>757</v>
      </c>
      <c r="D68" s="81" t="s">
        <v>17483</v>
      </c>
    </row>
    <row r="69" spans="1:4" x14ac:dyDescent="0.3">
      <c r="A69" s="81">
        <v>67</v>
      </c>
      <c r="B69" s="81" t="s">
        <v>17484</v>
      </c>
      <c r="C69" s="81" t="s">
        <v>17485</v>
      </c>
      <c r="D69" s="81" t="s">
        <v>17486</v>
      </c>
    </row>
    <row r="70" spans="1:4" x14ac:dyDescent="0.3">
      <c r="A70" s="81">
        <v>68</v>
      </c>
      <c r="B70" s="81" t="s">
        <v>17487</v>
      </c>
      <c r="C70" s="81" t="s">
        <v>17488</v>
      </c>
      <c r="D70" s="81" t="s">
        <v>17489</v>
      </c>
    </row>
    <row r="71" spans="1:4" x14ac:dyDescent="0.3">
      <c r="A71" s="81">
        <v>69</v>
      </c>
      <c r="B71" s="81" t="s">
        <v>17490</v>
      </c>
      <c r="C71" s="81" t="s">
        <v>794</v>
      </c>
      <c r="D71" s="81" t="s">
        <v>17491</v>
      </c>
    </row>
    <row r="72" spans="1:4" x14ac:dyDescent="0.3">
      <c r="A72" s="81">
        <v>70</v>
      </c>
      <c r="B72" s="81" t="s">
        <v>17492</v>
      </c>
      <c r="C72" s="81" t="s">
        <v>17493</v>
      </c>
      <c r="D72" s="81" t="s">
        <v>17494</v>
      </c>
    </row>
    <row r="73" spans="1:4" x14ac:dyDescent="0.3">
      <c r="A73" s="81">
        <v>71</v>
      </c>
      <c r="B73" s="81" t="s">
        <v>17495</v>
      </c>
      <c r="C73" s="81" t="s">
        <v>17496</v>
      </c>
      <c r="D73" s="81" t="s">
        <v>17497</v>
      </c>
    </row>
    <row r="74" spans="1:4" x14ac:dyDescent="0.3">
      <c r="A74" s="81">
        <v>72</v>
      </c>
      <c r="B74" s="81" t="s">
        <v>17498</v>
      </c>
      <c r="C74" s="81" t="s">
        <v>17499</v>
      </c>
      <c r="D74" s="81" t="s">
        <v>17500</v>
      </c>
    </row>
    <row r="75" spans="1:4" x14ac:dyDescent="0.3">
      <c r="A75" s="81">
        <v>73</v>
      </c>
      <c r="B75" s="81" t="s">
        <v>17501</v>
      </c>
      <c r="C75" s="81" t="s">
        <v>17502</v>
      </c>
      <c r="D75" s="81" t="s">
        <v>17503</v>
      </c>
    </row>
    <row r="76" spans="1:4" x14ac:dyDescent="0.3">
      <c r="A76" s="81">
        <v>74</v>
      </c>
      <c r="B76" s="81" t="s">
        <v>17504</v>
      </c>
      <c r="C76" s="81" t="s">
        <v>17505</v>
      </c>
      <c r="D76" s="81" t="s">
        <v>17506</v>
      </c>
    </row>
    <row r="77" spans="1:4" x14ac:dyDescent="0.3">
      <c r="A77" s="81">
        <v>75</v>
      </c>
      <c r="B77" s="81" t="s">
        <v>17507</v>
      </c>
      <c r="C77" s="81" t="s">
        <v>17508</v>
      </c>
      <c r="D77" s="81" t="s">
        <v>17509</v>
      </c>
    </row>
    <row r="78" spans="1:4" x14ac:dyDescent="0.3">
      <c r="A78" s="81">
        <v>76</v>
      </c>
      <c r="B78" s="81" t="s">
        <v>17510</v>
      </c>
      <c r="C78" s="81" t="s">
        <v>17511</v>
      </c>
      <c r="D78" s="81" t="s">
        <v>17512</v>
      </c>
    </row>
    <row r="79" spans="1:4" x14ac:dyDescent="0.3">
      <c r="A79" s="81">
        <v>77</v>
      </c>
      <c r="B79" s="81" t="s">
        <v>17513</v>
      </c>
      <c r="C79" s="81" t="s">
        <v>801</v>
      </c>
      <c r="D79" s="81" t="s">
        <v>17514</v>
      </c>
    </row>
    <row r="80" spans="1:4" x14ac:dyDescent="0.3">
      <c r="A80" s="81">
        <v>78</v>
      </c>
      <c r="B80" s="81" t="s">
        <v>17515</v>
      </c>
      <c r="C80" s="81" t="s">
        <v>17516</v>
      </c>
      <c r="D80" s="81" t="s">
        <v>17517</v>
      </c>
    </row>
    <row r="81" spans="1:4" x14ac:dyDescent="0.3">
      <c r="A81" s="81">
        <v>79</v>
      </c>
      <c r="B81" s="81" t="s">
        <v>17518</v>
      </c>
      <c r="C81" s="81" t="s">
        <v>17519</v>
      </c>
      <c r="D81" s="81" t="s">
        <v>17520</v>
      </c>
    </row>
    <row r="82" spans="1:4" x14ac:dyDescent="0.3">
      <c r="A82" s="81">
        <v>80</v>
      </c>
      <c r="B82" s="81" t="s">
        <v>17521</v>
      </c>
      <c r="C82" s="81" t="s">
        <v>17522</v>
      </c>
      <c r="D82" s="81" t="s">
        <v>17523</v>
      </c>
    </row>
    <row r="83" spans="1:4" x14ac:dyDescent="0.3">
      <c r="A83" s="81">
        <v>81</v>
      </c>
      <c r="B83" s="81" t="s">
        <v>17524</v>
      </c>
      <c r="C83" s="81" t="s">
        <v>17525</v>
      </c>
      <c r="D83" s="81" t="s">
        <v>17526</v>
      </c>
    </row>
    <row r="84" spans="1:4" x14ac:dyDescent="0.3">
      <c r="A84" s="81">
        <v>82</v>
      </c>
      <c r="B84" s="81" t="s">
        <v>17527</v>
      </c>
      <c r="C84" s="81" t="s">
        <v>17528</v>
      </c>
      <c r="D84" s="81" t="s">
        <v>17529</v>
      </c>
    </row>
    <row r="85" spans="1:4" x14ac:dyDescent="0.3">
      <c r="A85" s="81">
        <v>83</v>
      </c>
      <c r="B85" s="81" t="s">
        <v>17530</v>
      </c>
      <c r="C85" s="81" t="s">
        <v>17531</v>
      </c>
      <c r="D85" s="81" t="s">
        <v>17532</v>
      </c>
    </row>
    <row r="86" spans="1:4" x14ac:dyDescent="0.3">
      <c r="A86" s="81">
        <v>84</v>
      </c>
      <c r="B86" s="81" t="s">
        <v>17533</v>
      </c>
      <c r="C86" s="81" t="s">
        <v>17534</v>
      </c>
      <c r="D86" s="81" t="s">
        <v>17535</v>
      </c>
    </row>
    <row r="87" spans="1:4" x14ac:dyDescent="0.3">
      <c r="A87" s="81">
        <v>85</v>
      </c>
      <c r="B87" s="81" t="s">
        <v>17536</v>
      </c>
      <c r="C87" s="81" t="s">
        <v>17537</v>
      </c>
      <c r="D87" s="81" t="s">
        <v>17538</v>
      </c>
    </row>
    <row r="88" spans="1:4" x14ac:dyDescent="0.3">
      <c r="A88" s="81">
        <v>86</v>
      </c>
      <c r="B88" s="81" t="s">
        <v>17539</v>
      </c>
      <c r="C88" s="81" t="s">
        <v>17540</v>
      </c>
      <c r="D88" s="81" t="s">
        <v>17541</v>
      </c>
    </row>
    <row r="89" spans="1:4" x14ac:dyDescent="0.3">
      <c r="A89" s="81">
        <v>87</v>
      </c>
      <c r="B89" s="81" t="s">
        <v>17542</v>
      </c>
      <c r="C89" s="81" t="s">
        <v>17543</v>
      </c>
      <c r="D89" s="81" t="s">
        <v>17544</v>
      </c>
    </row>
    <row r="90" spans="1:4" x14ac:dyDescent="0.3">
      <c r="A90" s="81">
        <v>88</v>
      </c>
      <c r="B90" s="81" t="s">
        <v>17545</v>
      </c>
      <c r="C90" s="81" t="s">
        <v>17546</v>
      </c>
      <c r="D90" s="81" t="s">
        <v>17547</v>
      </c>
    </row>
    <row r="91" spans="1:4" x14ac:dyDescent="0.3">
      <c r="A91" s="81">
        <v>89</v>
      </c>
      <c r="B91" s="81" t="s">
        <v>17548</v>
      </c>
      <c r="C91" s="81" t="s">
        <v>17549</v>
      </c>
      <c r="D91" s="81" t="s">
        <v>17550</v>
      </c>
    </row>
    <row r="92" spans="1:4" x14ac:dyDescent="0.3">
      <c r="A92" s="81">
        <v>90</v>
      </c>
      <c r="B92" s="81" t="s">
        <v>17551</v>
      </c>
      <c r="C92" s="81" t="s">
        <v>17552</v>
      </c>
      <c r="D92" s="81" t="s">
        <v>17553</v>
      </c>
    </row>
    <row r="93" spans="1:4" x14ac:dyDescent="0.3">
      <c r="A93" s="81">
        <v>91</v>
      </c>
      <c r="B93" s="81" t="s">
        <v>17554</v>
      </c>
      <c r="C93" s="81" t="s">
        <v>17555</v>
      </c>
      <c r="D93" s="81" t="s">
        <v>17556</v>
      </c>
    </row>
    <row r="94" spans="1:4" x14ac:dyDescent="0.3">
      <c r="A94" s="81">
        <v>92</v>
      </c>
      <c r="B94" s="81" t="s">
        <v>17557</v>
      </c>
      <c r="C94" s="81" t="s">
        <v>17558</v>
      </c>
      <c r="D94" s="81" t="s">
        <v>17559</v>
      </c>
    </row>
    <row r="95" spans="1:4" x14ac:dyDescent="0.3">
      <c r="A95" s="81">
        <v>93</v>
      </c>
      <c r="B95" s="81" t="s">
        <v>17560</v>
      </c>
      <c r="C95" s="81" t="s">
        <v>17561</v>
      </c>
      <c r="D95" s="81" t="s">
        <v>17562</v>
      </c>
    </row>
    <row r="96" spans="1:4" x14ac:dyDescent="0.3">
      <c r="A96" s="81">
        <v>94</v>
      </c>
      <c r="B96" s="81" t="s">
        <v>17563</v>
      </c>
      <c r="C96" s="81" t="s">
        <v>17564</v>
      </c>
      <c r="D96" s="81" t="s">
        <v>17565</v>
      </c>
    </row>
    <row r="97" spans="1:4" x14ac:dyDescent="0.3">
      <c r="A97" s="81">
        <v>95</v>
      </c>
      <c r="B97" s="81" t="s">
        <v>17566</v>
      </c>
      <c r="C97" s="81" t="s">
        <v>17567</v>
      </c>
      <c r="D97" s="81" t="s">
        <v>17568</v>
      </c>
    </row>
    <row r="98" spans="1:4" x14ac:dyDescent="0.3">
      <c r="A98" s="81">
        <v>96</v>
      </c>
      <c r="B98" s="81" t="s">
        <v>17569</v>
      </c>
      <c r="C98" s="81" t="s">
        <v>17570</v>
      </c>
      <c r="D98" s="81" t="s">
        <v>17571</v>
      </c>
    </row>
    <row r="99" spans="1:4" x14ac:dyDescent="0.3">
      <c r="A99" s="81">
        <v>97</v>
      </c>
      <c r="B99" s="81" t="s">
        <v>17572</v>
      </c>
      <c r="C99" s="81" t="s">
        <v>17573</v>
      </c>
      <c r="D99" s="81" t="s">
        <v>17574</v>
      </c>
    </row>
    <row r="100" spans="1:4" x14ac:dyDescent="0.3">
      <c r="A100" s="81">
        <v>98</v>
      </c>
      <c r="B100" s="81" t="s">
        <v>17575</v>
      </c>
      <c r="C100" s="81" t="s">
        <v>17576</v>
      </c>
      <c r="D100" s="81" t="s">
        <v>17577</v>
      </c>
    </row>
    <row r="101" spans="1:4" x14ac:dyDescent="0.3">
      <c r="A101" s="81">
        <v>99</v>
      </c>
      <c r="B101" s="81" t="s">
        <v>17578</v>
      </c>
      <c r="C101" s="81" t="s">
        <v>17579</v>
      </c>
      <c r="D101" s="81" t="s">
        <v>17580</v>
      </c>
    </row>
    <row r="102" spans="1:4" x14ac:dyDescent="0.3">
      <c r="A102" s="81">
        <v>100</v>
      </c>
      <c r="B102" s="81" t="s">
        <v>17581</v>
      </c>
      <c r="C102" s="81" t="s">
        <v>17582</v>
      </c>
      <c r="D102" s="81" t="s">
        <v>17583</v>
      </c>
    </row>
    <row r="103" spans="1:4" x14ac:dyDescent="0.3">
      <c r="A103" s="81">
        <v>101</v>
      </c>
      <c r="B103" s="81" t="s">
        <v>17584</v>
      </c>
      <c r="C103" s="81" t="s">
        <v>17585</v>
      </c>
      <c r="D103" s="81" t="s">
        <v>17586</v>
      </c>
    </row>
    <row r="104" spans="1:4" x14ac:dyDescent="0.3">
      <c r="A104" s="81">
        <v>102</v>
      </c>
      <c r="B104" s="81" t="s">
        <v>17587</v>
      </c>
      <c r="C104" s="81" t="s">
        <v>17588</v>
      </c>
      <c r="D104" s="81" t="s">
        <v>17589</v>
      </c>
    </row>
    <row r="105" spans="1:4" x14ac:dyDescent="0.3">
      <c r="A105" s="81">
        <v>103</v>
      </c>
      <c r="B105" s="81" t="s">
        <v>17590</v>
      </c>
      <c r="C105" s="81" t="s">
        <v>17591</v>
      </c>
      <c r="D105" s="81" t="s">
        <v>17592</v>
      </c>
    </row>
    <row r="106" spans="1:4" x14ac:dyDescent="0.3">
      <c r="A106" s="81">
        <v>104</v>
      </c>
      <c r="B106" s="81" t="s">
        <v>17593</v>
      </c>
      <c r="C106" s="81" t="s">
        <v>17594</v>
      </c>
      <c r="D106" s="81" t="s">
        <v>17595</v>
      </c>
    </row>
    <row r="107" spans="1:4" x14ac:dyDescent="0.3">
      <c r="A107" s="81">
        <v>105</v>
      </c>
      <c r="B107" s="81" t="s">
        <v>17596</v>
      </c>
      <c r="C107" s="81" t="s">
        <v>17597</v>
      </c>
      <c r="D107" s="81" t="s">
        <v>17598</v>
      </c>
    </row>
    <row r="108" spans="1:4" x14ac:dyDescent="0.3">
      <c r="A108" s="81">
        <v>106</v>
      </c>
      <c r="B108" s="81" t="s">
        <v>17599</v>
      </c>
      <c r="C108" s="81" t="s">
        <v>17600</v>
      </c>
      <c r="D108" s="81" t="s">
        <v>17601</v>
      </c>
    </row>
    <row r="109" spans="1:4" x14ac:dyDescent="0.3">
      <c r="A109" s="81">
        <v>107</v>
      </c>
      <c r="B109" s="81" t="s">
        <v>17602</v>
      </c>
      <c r="C109" s="81" t="s">
        <v>17603</v>
      </c>
      <c r="D109" s="81" t="s">
        <v>17604</v>
      </c>
    </row>
    <row r="110" spans="1:4" x14ac:dyDescent="0.3">
      <c r="A110" s="81">
        <v>108</v>
      </c>
      <c r="B110" s="81" t="s">
        <v>17605</v>
      </c>
      <c r="C110" s="81" t="s">
        <v>17606</v>
      </c>
      <c r="D110" s="81" t="s">
        <v>17607</v>
      </c>
    </row>
    <row r="111" spans="1:4" x14ac:dyDescent="0.3">
      <c r="A111" s="81">
        <v>109</v>
      </c>
      <c r="B111" s="81" t="s">
        <v>17608</v>
      </c>
      <c r="C111" s="81" t="s">
        <v>908</v>
      </c>
      <c r="D111" s="81" t="s">
        <v>17609</v>
      </c>
    </row>
    <row r="112" spans="1:4" x14ac:dyDescent="0.3">
      <c r="A112" s="81">
        <v>110</v>
      </c>
      <c r="B112" s="81" t="s">
        <v>17610</v>
      </c>
      <c r="C112" s="81" t="s">
        <v>17611</v>
      </c>
      <c r="D112" s="81" t="s">
        <v>17612</v>
      </c>
    </row>
    <row r="113" spans="1:4" x14ac:dyDescent="0.3">
      <c r="A113" s="81">
        <v>111</v>
      </c>
      <c r="B113" s="81" t="s">
        <v>17613</v>
      </c>
      <c r="C113" s="81" t="s">
        <v>15</v>
      </c>
      <c r="D113" s="81" t="s">
        <v>17614</v>
      </c>
    </row>
    <row r="114" spans="1:4" x14ac:dyDescent="0.3">
      <c r="A114" s="81">
        <v>112</v>
      </c>
      <c r="B114" s="81" t="s">
        <v>17615</v>
      </c>
      <c r="C114" s="81" t="s">
        <v>800</v>
      </c>
      <c r="D114" s="81" t="s">
        <v>17616</v>
      </c>
    </row>
    <row r="115" spans="1:4" x14ac:dyDescent="0.3">
      <c r="A115" s="81">
        <v>114</v>
      </c>
      <c r="B115" s="81" t="s">
        <v>17620</v>
      </c>
      <c r="C115" s="81" t="s">
        <v>17621</v>
      </c>
      <c r="D115" s="81" t="s">
        <v>17622</v>
      </c>
    </row>
    <row r="116" spans="1:4" x14ac:dyDescent="0.3">
      <c r="A116" s="81">
        <v>115</v>
      </c>
      <c r="B116" s="81" t="s">
        <v>17623</v>
      </c>
      <c r="C116" s="81" t="s">
        <v>17624</v>
      </c>
      <c r="D116" s="81" t="s">
        <v>17625</v>
      </c>
    </row>
    <row r="117" spans="1:4" x14ac:dyDescent="0.3">
      <c r="A117" s="81">
        <v>116</v>
      </c>
      <c r="B117" s="81" t="s">
        <v>17626</v>
      </c>
      <c r="C117" s="81" t="s">
        <v>17627</v>
      </c>
      <c r="D117" s="81" t="s">
        <v>17628</v>
      </c>
    </row>
    <row r="118" spans="1:4" x14ac:dyDescent="0.3">
      <c r="A118" s="81">
        <v>117</v>
      </c>
      <c r="B118" s="81" t="s">
        <v>17629</v>
      </c>
      <c r="C118" s="81" t="s">
        <v>17630</v>
      </c>
      <c r="D118" s="81" t="s">
        <v>17631</v>
      </c>
    </row>
    <row r="119" spans="1:4" x14ac:dyDescent="0.3">
      <c r="A119" s="81">
        <v>118</v>
      </c>
      <c r="B119" s="81" t="s">
        <v>17632</v>
      </c>
      <c r="C119" s="81" t="s">
        <v>17633</v>
      </c>
      <c r="D119" s="81" t="s">
        <v>17634</v>
      </c>
    </row>
    <row r="120" spans="1:4" x14ac:dyDescent="0.3">
      <c r="A120" s="81">
        <v>119</v>
      </c>
      <c r="B120" s="81" t="s">
        <v>17635</v>
      </c>
      <c r="C120" s="81" t="s">
        <v>17636</v>
      </c>
      <c r="D120" s="81" t="s">
        <v>17637</v>
      </c>
    </row>
    <row r="121" spans="1:4" x14ac:dyDescent="0.3">
      <c r="A121" s="81">
        <v>120</v>
      </c>
      <c r="B121" s="81" t="s">
        <v>17638</v>
      </c>
      <c r="C121" s="81" t="s">
        <v>17639</v>
      </c>
      <c r="D121" s="81" t="s">
        <v>17640</v>
      </c>
    </row>
    <row r="122" spans="1:4" x14ac:dyDescent="0.3">
      <c r="A122" s="81">
        <v>121</v>
      </c>
      <c r="B122" s="81" t="s">
        <v>17641</v>
      </c>
      <c r="C122" s="81" t="s">
        <v>17642</v>
      </c>
      <c r="D122" s="81" t="s">
        <v>17643</v>
      </c>
    </row>
    <row r="123" spans="1:4" x14ac:dyDescent="0.3">
      <c r="A123" s="81">
        <v>122</v>
      </c>
      <c r="B123" s="81" t="s">
        <v>17644</v>
      </c>
      <c r="C123" s="81" t="s">
        <v>17645</v>
      </c>
      <c r="D123" s="81" t="s">
        <v>17646</v>
      </c>
    </row>
    <row r="124" spans="1:4" x14ac:dyDescent="0.3">
      <c r="A124" s="81">
        <v>123</v>
      </c>
      <c r="B124" s="81" t="s">
        <v>17647</v>
      </c>
      <c r="C124" s="81" t="s">
        <v>17648</v>
      </c>
      <c r="D124" s="81" t="s">
        <v>17649</v>
      </c>
    </row>
    <row r="125" spans="1:4" x14ac:dyDescent="0.3">
      <c r="A125" s="81">
        <v>124</v>
      </c>
      <c r="B125" s="81" t="s">
        <v>17650</v>
      </c>
      <c r="C125" s="81" t="s">
        <v>17651</v>
      </c>
      <c r="D125" s="81" t="s">
        <v>17652</v>
      </c>
    </row>
    <row r="126" spans="1:4" x14ac:dyDescent="0.3">
      <c r="A126" s="81">
        <v>125</v>
      </c>
      <c r="B126" s="81" t="s">
        <v>17653</v>
      </c>
      <c r="C126" s="81" t="s">
        <v>812</v>
      </c>
      <c r="D126" s="81" t="s">
        <v>17654</v>
      </c>
    </row>
    <row r="127" spans="1:4" x14ac:dyDescent="0.3">
      <c r="A127" s="81">
        <v>126</v>
      </c>
      <c r="B127" s="81" t="s">
        <v>17655</v>
      </c>
      <c r="C127" s="81" t="s">
        <v>817</v>
      </c>
      <c r="D127" s="81" t="s">
        <v>17656</v>
      </c>
    </row>
    <row r="128" spans="1:4" x14ac:dyDescent="0.3">
      <c r="A128" s="81">
        <v>127</v>
      </c>
      <c r="B128" s="81" t="s">
        <v>17657</v>
      </c>
      <c r="C128" s="81" t="s">
        <v>820</v>
      </c>
      <c r="D128" s="81" t="s">
        <v>17658</v>
      </c>
    </row>
    <row r="129" spans="1:4" x14ac:dyDescent="0.3">
      <c r="A129" s="81">
        <v>128</v>
      </c>
      <c r="B129" s="81" t="s">
        <v>17659</v>
      </c>
      <c r="C129" s="81" t="s">
        <v>833</v>
      </c>
      <c r="D129" s="81" t="s">
        <v>17660</v>
      </c>
    </row>
    <row r="130" spans="1:4" x14ac:dyDescent="0.3">
      <c r="A130" s="81">
        <v>129</v>
      </c>
      <c r="B130" s="81" t="s">
        <v>17661</v>
      </c>
      <c r="C130" s="81" t="s">
        <v>17662</v>
      </c>
      <c r="D130" s="81" t="s">
        <v>17663</v>
      </c>
    </row>
    <row r="131" spans="1:4" x14ac:dyDescent="0.3">
      <c r="A131" s="81">
        <v>130</v>
      </c>
      <c r="B131" s="81" t="s">
        <v>17664</v>
      </c>
      <c r="C131" s="81" t="s">
        <v>17665</v>
      </c>
      <c r="D131" s="81" t="s">
        <v>17666</v>
      </c>
    </row>
    <row r="132" spans="1:4" x14ac:dyDescent="0.3">
      <c r="A132" s="81">
        <v>131</v>
      </c>
      <c r="B132" s="81" t="s">
        <v>17667</v>
      </c>
      <c r="C132" s="81" t="s">
        <v>17668</v>
      </c>
      <c r="D132" s="81" t="s">
        <v>17669</v>
      </c>
    </row>
    <row r="133" spans="1:4" x14ac:dyDescent="0.3">
      <c r="A133" s="81">
        <v>132</v>
      </c>
      <c r="B133" s="81" t="s">
        <v>17670</v>
      </c>
      <c r="C133" s="81" t="s">
        <v>17671</v>
      </c>
      <c r="D133" s="81" t="s">
        <v>17672</v>
      </c>
    </row>
    <row r="134" spans="1:4" x14ac:dyDescent="0.3">
      <c r="A134" s="81">
        <v>133</v>
      </c>
      <c r="B134" s="81" t="s">
        <v>17673</v>
      </c>
      <c r="C134" s="81" t="s">
        <v>17674</v>
      </c>
      <c r="D134" s="81" t="s">
        <v>17675</v>
      </c>
    </row>
    <row r="135" spans="1:4" x14ac:dyDescent="0.3">
      <c r="A135" s="81">
        <v>134</v>
      </c>
      <c r="B135" s="81" t="s">
        <v>17676</v>
      </c>
      <c r="C135" s="81" t="s">
        <v>17677</v>
      </c>
      <c r="D135" s="81" t="s">
        <v>17678</v>
      </c>
    </row>
    <row r="136" spans="1:4" x14ac:dyDescent="0.3">
      <c r="A136" s="81">
        <v>135</v>
      </c>
      <c r="B136" s="81" t="s">
        <v>17679</v>
      </c>
      <c r="C136" s="81" t="s">
        <v>718</v>
      </c>
      <c r="D136" s="81" t="s">
        <v>17680</v>
      </c>
    </row>
    <row r="137" spans="1:4" x14ac:dyDescent="0.3">
      <c r="A137" s="81">
        <v>136</v>
      </c>
      <c r="B137" s="81" t="s">
        <v>17681</v>
      </c>
      <c r="C137" s="81" t="s">
        <v>17682</v>
      </c>
      <c r="D137" s="81" t="s">
        <v>17683</v>
      </c>
    </row>
    <row r="138" spans="1:4" x14ac:dyDescent="0.3">
      <c r="A138" s="81">
        <v>137</v>
      </c>
      <c r="B138" s="81" t="s">
        <v>17684</v>
      </c>
      <c r="C138" s="81" t="s">
        <v>17685</v>
      </c>
      <c r="D138" s="81" t="s">
        <v>17686</v>
      </c>
    </row>
    <row r="139" spans="1:4" x14ac:dyDescent="0.3">
      <c r="A139" s="81">
        <v>138</v>
      </c>
      <c r="B139" s="81" t="s">
        <v>17687</v>
      </c>
      <c r="C139" s="81" t="s">
        <v>17688</v>
      </c>
      <c r="D139" s="81" t="s">
        <v>17689</v>
      </c>
    </row>
    <row r="140" spans="1:4" x14ac:dyDescent="0.3">
      <c r="A140" s="81">
        <v>139</v>
      </c>
      <c r="B140" s="81" t="s">
        <v>17690</v>
      </c>
      <c r="C140" s="81" t="s">
        <v>843</v>
      </c>
      <c r="D140" s="81" t="s">
        <v>17691</v>
      </c>
    </row>
    <row r="141" spans="1:4" x14ac:dyDescent="0.3">
      <c r="A141" s="81">
        <v>140</v>
      </c>
      <c r="B141" s="81" t="s">
        <v>17692</v>
      </c>
      <c r="C141" s="81" t="s">
        <v>17693</v>
      </c>
      <c r="D141" s="81" t="s">
        <v>17694</v>
      </c>
    </row>
    <row r="142" spans="1:4" x14ac:dyDescent="0.3">
      <c r="A142" s="81">
        <v>141</v>
      </c>
      <c r="B142" s="81" t="s">
        <v>17695</v>
      </c>
      <c r="C142" s="81" t="s">
        <v>17696</v>
      </c>
      <c r="D142" s="81" t="s">
        <v>17697</v>
      </c>
    </row>
    <row r="143" spans="1:4" x14ac:dyDescent="0.3">
      <c r="A143" s="81">
        <v>142</v>
      </c>
      <c r="B143" s="81" t="s">
        <v>17698</v>
      </c>
      <c r="C143" s="81" t="s">
        <v>17699</v>
      </c>
      <c r="D143" s="81" t="s">
        <v>17700</v>
      </c>
    </row>
    <row r="144" spans="1:4" x14ac:dyDescent="0.3">
      <c r="A144" s="81">
        <v>143</v>
      </c>
      <c r="B144" s="81" t="s">
        <v>17701</v>
      </c>
      <c r="C144" s="81" t="s">
        <v>754</v>
      </c>
      <c r="D144" s="81" t="s">
        <v>17702</v>
      </c>
    </row>
    <row r="145" spans="1:4" x14ac:dyDescent="0.3">
      <c r="A145" s="81">
        <v>144</v>
      </c>
      <c r="B145" s="81" t="s">
        <v>17703</v>
      </c>
      <c r="C145" s="81" t="s">
        <v>830</v>
      </c>
      <c r="D145" s="81" t="s">
        <v>17704</v>
      </c>
    </row>
    <row r="146" spans="1:4" x14ac:dyDescent="0.3">
      <c r="A146" s="81">
        <v>145</v>
      </c>
      <c r="B146" s="81" t="s">
        <v>17705</v>
      </c>
      <c r="C146" s="81" t="s">
        <v>837</v>
      </c>
      <c r="D146" s="81" t="s">
        <v>17706</v>
      </c>
    </row>
    <row r="147" spans="1:4" x14ac:dyDescent="0.3">
      <c r="A147" s="81">
        <v>146</v>
      </c>
      <c r="B147" s="81" t="s">
        <v>17707</v>
      </c>
      <c r="C147" s="81" t="s">
        <v>17708</v>
      </c>
      <c r="D147" s="81" t="s">
        <v>17709</v>
      </c>
    </row>
    <row r="148" spans="1:4" x14ac:dyDescent="0.3">
      <c r="A148" s="81">
        <v>147</v>
      </c>
      <c r="B148" s="81" t="s">
        <v>17710</v>
      </c>
      <c r="C148" s="81" t="s">
        <v>17711</v>
      </c>
      <c r="D148" s="81" t="s">
        <v>17712</v>
      </c>
    </row>
    <row r="149" spans="1:4" x14ac:dyDescent="0.3">
      <c r="A149" s="81">
        <v>148</v>
      </c>
      <c r="B149" s="81" t="s">
        <v>17713</v>
      </c>
      <c r="C149" s="81" t="s">
        <v>736</v>
      </c>
      <c r="D149" s="81" t="s">
        <v>17714</v>
      </c>
    </row>
    <row r="150" spans="1:4" x14ac:dyDescent="0.3">
      <c r="A150" s="81">
        <v>149</v>
      </c>
      <c r="B150" s="81" t="s">
        <v>17715</v>
      </c>
      <c r="C150" s="81" t="s">
        <v>17716</v>
      </c>
      <c r="D150" s="81" t="s">
        <v>17717</v>
      </c>
    </row>
    <row r="151" spans="1:4" x14ac:dyDescent="0.3">
      <c r="A151" s="81">
        <v>150</v>
      </c>
      <c r="B151" s="81" t="s">
        <v>17718</v>
      </c>
      <c r="C151" s="81" t="s">
        <v>17719</v>
      </c>
      <c r="D151" s="81" t="s">
        <v>17720</v>
      </c>
    </row>
    <row r="152" spans="1:4" x14ac:dyDescent="0.3">
      <c r="A152" s="81">
        <v>151</v>
      </c>
      <c r="B152" s="81" t="s">
        <v>17721</v>
      </c>
      <c r="C152" s="81" t="s">
        <v>17722</v>
      </c>
      <c r="D152" s="81" t="s">
        <v>17723</v>
      </c>
    </row>
    <row r="153" spans="1:4" x14ac:dyDescent="0.3">
      <c r="A153" s="81">
        <v>152</v>
      </c>
      <c r="B153" s="81" t="s">
        <v>17724</v>
      </c>
      <c r="C153" s="81" t="s">
        <v>10136</v>
      </c>
      <c r="D153" s="81" t="s">
        <v>17725</v>
      </c>
    </row>
    <row r="154" spans="1:4" x14ac:dyDescent="0.3">
      <c r="A154" s="81">
        <v>153</v>
      </c>
      <c r="B154" s="81" t="s">
        <v>17726</v>
      </c>
      <c r="C154" s="81" t="s">
        <v>17727</v>
      </c>
      <c r="D154" s="81" t="s">
        <v>17728</v>
      </c>
    </row>
    <row r="155" spans="1:4" x14ac:dyDescent="0.3">
      <c r="A155" s="81">
        <v>154</v>
      </c>
      <c r="B155" s="81" t="s">
        <v>17729</v>
      </c>
      <c r="C155" s="81" t="s">
        <v>853</v>
      </c>
      <c r="D155" s="81" t="s">
        <v>17730</v>
      </c>
    </row>
    <row r="156" spans="1:4" x14ac:dyDescent="0.3">
      <c r="A156" s="81">
        <v>155</v>
      </c>
      <c r="B156" s="81" t="s">
        <v>17731</v>
      </c>
      <c r="C156" s="81" t="s">
        <v>850</v>
      </c>
      <c r="D156" s="81" t="s">
        <v>17732</v>
      </c>
    </row>
    <row r="157" spans="1:4" x14ac:dyDescent="0.3">
      <c r="A157" s="81">
        <v>156</v>
      </c>
      <c r="B157" s="81" t="s">
        <v>17733</v>
      </c>
      <c r="C157" s="81" t="s">
        <v>17734</v>
      </c>
      <c r="D157" s="81" t="s">
        <v>17735</v>
      </c>
    </row>
    <row r="158" spans="1:4" x14ac:dyDescent="0.3">
      <c r="A158" s="81">
        <v>157</v>
      </c>
      <c r="B158" s="81" t="s">
        <v>17736</v>
      </c>
      <c r="C158" s="81" t="s">
        <v>17737</v>
      </c>
      <c r="D158" s="81" t="s">
        <v>17738</v>
      </c>
    </row>
    <row r="159" spans="1:4" x14ac:dyDescent="0.3">
      <c r="A159" s="81">
        <v>158</v>
      </c>
      <c r="B159" s="81" t="s">
        <v>17739</v>
      </c>
      <c r="C159" s="81" t="s">
        <v>17740</v>
      </c>
      <c r="D159" s="81" t="s">
        <v>17741</v>
      </c>
    </row>
    <row r="160" spans="1:4" x14ac:dyDescent="0.3">
      <c r="A160" s="81">
        <v>159</v>
      </c>
      <c r="B160" s="81" t="s">
        <v>17742</v>
      </c>
      <c r="C160" s="81" t="s">
        <v>17743</v>
      </c>
      <c r="D160" s="81" t="s">
        <v>17744</v>
      </c>
    </row>
    <row r="161" spans="1:4" x14ac:dyDescent="0.3">
      <c r="A161" s="81">
        <v>160</v>
      </c>
      <c r="B161" s="81" t="s">
        <v>17745</v>
      </c>
      <c r="C161" s="81" t="s">
        <v>17746</v>
      </c>
      <c r="D161" s="81" t="s">
        <v>17747</v>
      </c>
    </row>
    <row r="162" spans="1:4" x14ac:dyDescent="0.3">
      <c r="A162" s="81">
        <v>161</v>
      </c>
      <c r="B162" s="81" t="s">
        <v>17748</v>
      </c>
      <c r="C162" s="81" t="s">
        <v>17749</v>
      </c>
      <c r="D162" s="81" t="s">
        <v>17750</v>
      </c>
    </row>
    <row r="163" spans="1:4" x14ac:dyDescent="0.3">
      <c r="A163" s="81">
        <v>162</v>
      </c>
      <c r="B163" s="81" t="s">
        <v>17751</v>
      </c>
      <c r="C163" s="81" t="s">
        <v>863</v>
      </c>
      <c r="D163" s="81" t="s">
        <v>17752</v>
      </c>
    </row>
    <row r="164" spans="1:4" x14ac:dyDescent="0.3">
      <c r="A164" s="81">
        <v>163</v>
      </c>
      <c r="B164" s="81" t="s">
        <v>17753</v>
      </c>
      <c r="C164" s="81" t="s">
        <v>873</v>
      </c>
      <c r="D164" s="81" t="s">
        <v>17754</v>
      </c>
    </row>
    <row r="165" spans="1:4" x14ac:dyDescent="0.3">
      <c r="A165" s="81">
        <v>164</v>
      </c>
      <c r="B165" s="81" t="s">
        <v>17755</v>
      </c>
      <c r="C165" s="81" t="s">
        <v>17756</v>
      </c>
      <c r="D165" s="81" t="s">
        <v>17757</v>
      </c>
    </row>
    <row r="166" spans="1:4" x14ac:dyDescent="0.3">
      <c r="A166" s="81">
        <v>165</v>
      </c>
      <c r="B166" s="81" t="s">
        <v>17758</v>
      </c>
      <c r="C166" s="81" t="s">
        <v>686</v>
      </c>
      <c r="D166" s="81" t="s">
        <v>17759</v>
      </c>
    </row>
    <row r="167" spans="1:4" x14ac:dyDescent="0.3">
      <c r="A167" s="81">
        <v>166</v>
      </c>
      <c r="B167" s="81" t="s">
        <v>17760</v>
      </c>
      <c r="C167" s="81" t="s">
        <v>882</v>
      </c>
      <c r="D167" s="81" t="s">
        <v>17761</v>
      </c>
    </row>
    <row r="168" spans="1:4" x14ac:dyDescent="0.3">
      <c r="A168" s="81">
        <v>167</v>
      </c>
      <c r="B168" s="81" t="s">
        <v>17762</v>
      </c>
      <c r="C168" s="81" t="s">
        <v>17763</v>
      </c>
      <c r="D168" s="81" t="s">
        <v>17764</v>
      </c>
    </row>
    <row r="169" spans="1:4" x14ac:dyDescent="0.3">
      <c r="A169" s="81">
        <v>168</v>
      </c>
      <c r="B169" s="81" t="s">
        <v>17765</v>
      </c>
      <c r="C169" s="81" t="s">
        <v>879</v>
      </c>
      <c r="D169" s="81" t="s">
        <v>17766</v>
      </c>
    </row>
    <row r="170" spans="1:4" x14ac:dyDescent="0.3">
      <c r="A170" s="81">
        <v>169</v>
      </c>
      <c r="B170" s="81" t="s">
        <v>17767</v>
      </c>
      <c r="C170" s="81" t="s">
        <v>698</v>
      </c>
      <c r="D170" s="81" t="s">
        <v>17768</v>
      </c>
    </row>
    <row r="171" spans="1:4" x14ac:dyDescent="0.3">
      <c r="A171" s="81">
        <v>170</v>
      </c>
      <c r="B171" s="81" t="s">
        <v>17769</v>
      </c>
      <c r="C171" s="81" t="s">
        <v>885</v>
      </c>
      <c r="D171" s="81" t="s">
        <v>17770</v>
      </c>
    </row>
    <row r="172" spans="1:4" x14ac:dyDescent="0.3">
      <c r="A172" s="81">
        <v>171</v>
      </c>
      <c r="B172" s="81" t="s">
        <v>17771</v>
      </c>
      <c r="C172" s="81" t="s">
        <v>17772</v>
      </c>
      <c r="D172" s="81" t="s">
        <v>17773</v>
      </c>
    </row>
    <row r="173" spans="1:4" x14ac:dyDescent="0.3">
      <c r="A173" s="81">
        <v>172</v>
      </c>
      <c r="B173" s="81" t="s">
        <v>17774</v>
      </c>
      <c r="C173" s="81" t="s">
        <v>17775</v>
      </c>
      <c r="D173" s="81" t="s">
        <v>17776</v>
      </c>
    </row>
    <row r="174" spans="1:4" x14ac:dyDescent="0.3">
      <c r="A174" s="81">
        <v>173</v>
      </c>
      <c r="B174" s="81" t="s">
        <v>17777</v>
      </c>
      <c r="C174" s="81" t="s">
        <v>767</v>
      </c>
      <c r="D174" s="81" t="s">
        <v>17778</v>
      </c>
    </row>
    <row r="175" spans="1:4" x14ac:dyDescent="0.3">
      <c r="A175" s="81">
        <v>174</v>
      </c>
      <c r="B175" s="81" t="s">
        <v>17779</v>
      </c>
      <c r="C175" s="81" t="s">
        <v>17780</v>
      </c>
      <c r="D175" s="81" t="s">
        <v>17781</v>
      </c>
    </row>
    <row r="176" spans="1:4" x14ac:dyDescent="0.3">
      <c r="A176" s="81">
        <v>175</v>
      </c>
      <c r="B176" s="81" t="s">
        <v>17782</v>
      </c>
      <c r="C176" s="81" t="s">
        <v>17783</v>
      </c>
      <c r="D176" s="81" t="s">
        <v>17784</v>
      </c>
    </row>
    <row r="177" spans="1:4" x14ac:dyDescent="0.3">
      <c r="A177" s="81">
        <v>176</v>
      </c>
      <c r="B177" s="81" t="s">
        <v>17785</v>
      </c>
      <c r="C177" s="81" t="s">
        <v>17786</v>
      </c>
      <c r="D177" s="81" t="s">
        <v>17787</v>
      </c>
    </row>
    <row r="178" spans="1:4" x14ac:dyDescent="0.3">
      <c r="A178" s="81">
        <v>177</v>
      </c>
      <c r="B178" s="81" t="s">
        <v>17788</v>
      </c>
      <c r="C178" s="81" t="s">
        <v>17789</v>
      </c>
      <c r="D178" s="81" t="s">
        <v>17790</v>
      </c>
    </row>
    <row r="179" spans="1:4" x14ac:dyDescent="0.3">
      <c r="A179" s="81">
        <v>178</v>
      </c>
      <c r="B179" s="81" t="s">
        <v>17791</v>
      </c>
      <c r="C179" s="81" t="s">
        <v>903</v>
      </c>
      <c r="D179" s="81" t="s">
        <v>17792</v>
      </c>
    </row>
    <row r="180" spans="1:4" x14ac:dyDescent="0.3">
      <c r="A180" s="81">
        <v>179</v>
      </c>
      <c r="B180" s="81" t="s">
        <v>17793</v>
      </c>
      <c r="C180" s="81" t="s">
        <v>829</v>
      </c>
      <c r="D180" s="81" t="s">
        <v>17794</v>
      </c>
    </row>
    <row r="181" spans="1:4" x14ac:dyDescent="0.3">
      <c r="A181" s="81">
        <v>180</v>
      </c>
      <c r="B181" s="81" t="s">
        <v>17795</v>
      </c>
      <c r="C181" s="81" t="s">
        <v>17796</v>
      </c>
      <c r="D181" s="81" t="s">
        <v>17797</v>
      </c>
    </row>
    <row r="182" spans="1:4" x14ac:dyDescent="0.3">
      <c r="A182" s="81">
        <v>181</v>
      </c>
      <c r="B182" s="81" t="s">
        <v>17798</v>
      </c>
      <c r="C182" s="81" t="s">
        <v>17799</v>
      </c>
      <c r="D182" s="81" t="s">
        <v>17800</v>
      </c>
    </row>
    <row r="183" spans="1:4" x14ac:dyDescent="0.3">
      <c r="A183" s="81">
        <v>182</v>
      </c>
      <c r="B183" s="81" t="s">
        <v>17801</v>
      </c>
      <c r="C183" s="81" t="s">
        <v>17802</v>
      </c>
      <c r="D183" s="81" t="s">
        <v>17803</v>
      </c>
    </row>
    <row r="184" spans="1:4" x14ac:dyDescent="0.3">
      <c r="A184" s="81">
        <v>183</v>
      </c>
      <c r="B184" s="81" t="s">
        <v>17804</v>
      </c>
      <c r="C184" s="81" t="s">
        <v>17805</v>
      </c>
      <c r="D184" s="81" t="s">
        <v>17806</v>
      </c>
    </row>
    <row r="185" spans="1:4" x14ac:dyDescent="0.3">
      <c r="A185" s="81">
        <v>184</v>
      </c>
      <c r="B185" s="81" t="s">
        <v>17807</v>
      </c>
      <c r="C185" s="81" t="s">
        <v>960</v>
      </c>
      <c r="D185" s="81" t="s">
        <v>17808</v>
      </c>
    </row>
    <row r="186" spans="1:4" x14ac:dyDescent="0.3">
      <c r="A186" s="81">
        <v>185</v>
      </c>
      <c r="B186" s="81" t="s">
        <v>17809</v>
      </c>
      <c r="C186" s="81" t="s">
        <v>17810</v>
      </c>
      <c r="D186" s="81" t="s">
        <v>17811</v>
      </c>
    </row>
    <row r="187" spans="1:4" x14ac:dyDescent="0.3">
      <c r="A187" s="81">
        <v>186</v>
      </c>
      <c r="B187" s="81" t="s">
        <v>17812</v>
      </c>
      <c r="C187" s="81" t="s">
        <v>17813</v>
      </c>
      <c r="D187" s="81" t="s">
        <v>17814</v>
      </c>
    </row>
    <row r="188" spans="1:4" x14ac:dyDescent="0.3">
      <c r="A188" s="81">
        <v>187</v>
      </c>
      <c r="B188" s="81" t="s">
        <v>17815</v>
      </c>
      <c r="C188" s="81" t="s">
        <v>17816</v>
      </c>
      <c r="D188" s="81" t="s">
        <v>17817</v>
      </c>
    </row>
    <row r="189" spans="1:4" x14ac:dyDescent="0.3">
      <c r="A189" s="81">
        <v>188</v>
      </c>
      <c r="B189" s="81" t="s">
        <v>17818</v>
      </c>
      <c r="C189" s="81" t="s">
        <v>17819</v>
      </c>
      <c r="D189" s="81" t="s">
        <v>17820</v>
      </c>
    </row>
    <row r="190" spans="1:4" x14ac:dyDescent="0.3">
      <c r="A190" s="81">
        <v>189</v>
      </c>
      <c r="B190" s="81" t="s">
        <v>17821</v>
      </c>
      <c r="C190" s="81" t="s">
        <v>17822</v>
      </c>
      <c r="D190" s="81" t="s">
        <v>17823</v>
      </c>
    </row>
    <row r="191" spans="1:4" x14ac:dyDescent="0.3">
      <c r="A191" s="81">
        <v>190</v>
      </c>
      <c r="B191" s="81" t="s">
        <v>17824</v>
      </c>
      <c r="C191" s="81" t="s">
        <v>17825</v>
      </c>
      <c r="D191" s="81" t="s">
        <v>17826</v>
      </c>
    </row>
    <row r="192" spans="1:4" x14ac:dyDescent="0.3">
      <c r="A192" s="81">
        <v>191</v>
      </c>
      <c r="B192" s="81" t="s">
        <v>17827</v>
      </c>
      <c r="C192" s="81" t="s">
        <v>17828</v>
      </c>
      <c r="D192" s="81" t="s">
        <v>17829</v>
      </c>
    </row>
    <row r="193" spans="1:4" x14ac:dyDescent="0.3">
      <c r="A193" s="81">
        <v>192</v>
      </c>
      <c r="B193" s="81" t="s">
        <v>17830</v>
      </c>
      <c r="C193" s="81" t="s">
        <v>17831</v>
      </c>
      <c r="D193" s="81" t="s">
        <v>17832</v>
      </c>
    </row>
    <row r="194" spans="1:4" x14ac:dyDescent="0.3">
      <c r="A194" s="81">
        <v>193</v>
      </c>
      <c r="B194" s="81" t="s">
        <v>17833</v>
      </c>
      <c r="C194" s="81" t="s">
        <v>17834</v>
      </c>
      <c r="D194" s="81" t="s">
        <v>17835</v>
      </c>
    </row>
    <row r="195" spans="1:4" x14ac:dyDescent="0.3">
      <c r="A195" s="81">
        <v>194</v>
      </c>
      <c r="B195" s="81" t="s">
        <v>17836</v>
      </c>
      <c r="C195" s="81" t="s">
        <v>17837</v>
      </c>
      <c r="D195" s="81" t="s">
        <v>17838</v>
      </c>
    </row>
    <row r="196" spans="1:4" x14ac:dyDescent="0.3">
      <c r="A196" s="81">
        <v>195</v>
      </c>
      <c r="B196" s="81" t="s">
        <v>17839</v>
      </c>
      <c r="C196" s="81" t="s">
        <v>17840</v>
      </c>
      <c r="D196" s="81" t="s">
        <v>17841</v>
      </c>
    </row>
    <row r="197" spans="1:4" x14ac:dyDescent="0.3">
      <c r="A197" s="81">
        <v>196</v>
      </c>
      <c r="B197" s="81" t="s">
        <v>17842</v>
      </c>
      <c r="C197" s="81" t="s">
        <v>17843</v>
      </c>
      <c r="D197" s="81" t="s">
        <v>17844</v>
      </c>
    </row>
    <row r="198" spans="1:4" x14ac:dyDescent="0.3">
      <c r="A198" s="81">
        <v>197</v>
      </c>
      <c r="B198" s="81" t="s">
        <v>17845</v>
      </c>
      <c r="C198" s="81" t="s">
        <v>17846</v>
      </c>
      <c r="D198" s="81" t="s">
        <v>17847</v>
      </c>
    </row>
    <row r="199" spans="1:4" x14ac:dyDescent="0.3">
      <c r="A199" s="81">
        <v>198</v>
      </c>
      <c r="B199" s="81" t="s">
        <v>17848</v>
      </c>
      <c r="C199" s="81" t="s">
        <v>678</v>
      </c>
      <c r="D199" s="81" t="s">
        <v>17849</v>
      </c>
    </row>
    <row r="200" spans="1:4" x14ac:dyDescent="0.3">
      <c r="A200" s="81">
        <v>199</v>
      </c>
      <c r="B200" s="81" t="s">
        <v>17850</v>
      </c>
      <c r="C200" s="81" t="s">
        <v>919</v>
      </c>
      <c r="D200" s="81" t="s">
        <v>17851</v>
      </c>
    </row>
    <row r="201" spans="1:4" x14ac:dyDescent="0.3">
      <c r="A201" s="81">
        <v>200</v>
      </c>
      <c r="B201" s="81" t="s">
        <v>17852</v>
      </c>
      <c r="C201" s="81" t="s">
        <v>17853</v>
      </c>
      <c r="D201" s="81" t="s">
        <v>17854</v>
      </c>
    </row>
    <row r="202" spans="1:4" x14ac:dyDescent="0.3">
      <c r="A202" s="81">
        <v>201</v>
      </c>
      <c r="B202" s="81" t="s">
        <v>17855</v>
      </c>
      <c r="C202" s="81" t="s">
        <v>17856</v>
      </c>
      <c r="D202" s="81" t="s">
        <v>17857</v>
      </c>
    </row>
    <row r="203" spans="1:4" x14ac:dyDescent="0.3">
      <c r="A203" s="81">
        <v>202</v>
      </c>
      <c r="B203" s="81" t="s">
        <v>17858</v>
      </c>
      <c r="C203" s="81" t="s">
        <v>788</v>
      </c>
      <c r="D203" s="81" t="s">
        <v>17859</v>
      </c>
    </row>
    <row r="204" spans="1:4" x14ac:dyDescent="0.3">
      <c r="A204" s="81">
        <v>203</v>
      </c>
      <c r="B204" s="81" t="s">
        <v>17860</v>
      </c>
      <c r="C204" s="81" t="s">
        <v>17861</v>
      </c>
      <c r="D204" s="81" t="s">
        <v>17862</v>
      </c>
    </row>
    <row r="205" spans="1:4" x14ac:dyDescent="0.3">
      <c r="A205" s="81">
        <v>204</v>
      </c>
      <c r="B205" s="81" t="s">
        <v>17863</v>
      </c>
      <c r="C205" s="81" t="s">
        <v>972</v>
      </c>
      <c r="D205" s="81" t="s">
        <v>17864</v>
      </c>
    </row>
    <row r="206" spans="1:4" x14ac:dyDescent="0.3">
      <c r="A206" s="81">
        <v>205</v>
      </c>
      <c r="B206" s="81" t="s">
        <v>17865</v>
      </c>
      <c r="C206" s="81" t="s">
        <v>17866</v>
      </c>
      <c r="D206" s="81" t="s">
        <v>17867</v>
      </c>
    </row>
    <row r="207" spans="1:4" x14ac:dyDescent="0.3">
      <c r="A207" s="81">
        <v>206</v>
      </c>
      <c r="B207" s="81" t="s">
        <v>17868</v>
      </c>
      <c r="C207" s="81" t="s">
        <v>17869</v>
      </c>
      <c r="D207" s="81" t="s">
        <v>17870</v>
      </c>
    </row>
    <row r="208" spans="1:4" x14ac:dyDescent="0.3">
      <c r="A208" s="81">
        <v>207</v>
      </c>
      <c r="B208" s="81" t="s">
        <v>17871</v>
      </c>
      <c r="C208" s="81" t="s">
        <v>926</v>
      </c>
      <c r="D208" s="81" t="s">
        <v>17872</v>
      </c>
    </row>
    <row r="209" spans="1:4" x14ac:dyDescent="0.3">
      <c r="A209" s="81">
        <v>208</v>
      </c>
      <c r="B209" s="81" t="s">
        <v>17873</v>
      </c>
      <c r="C209" s="81" t="s">
        <v>17874</v>
      </c>
      <c r="D209" s="81" t="s">
        <v>17875</v>
      </c>
    </row>
    <row r="210" spans="1:4" x14ac:dyDescent="0.3">
      <c r="A210" s="81">
        <v>209</v>
      </c>
      <c r="B210" s="81" t="s">
        <v>17876</v>
      </c>
      <c r="C210" s="81" t="s">
        <v>17877</v>
      </c>
      <c r="D210" s="81" t="s">
        <v>17878</v>
      </c>
    </row>
    <row r="211" spans="1:4" x14ac:dyDescent="0.3">
      <c r="A211" s="81">
        <v>210</v>
      </c>
      <c r="B211" s="81" t="s">
        <v>17879</v>
      </c>
      <c r="C211" s="81" t="s">
        <v>746</v>
      </c>
      <c r="D211" s="81" t="s">
        <v>17880</v>
      </c>
    </row>
    <row r="212" spans="1:4" x14ac:dyDescent="0.3">
      <c r="A212" s="81">
        <v>211</v>
      </c>
      <c r="B212" s="81" t="s">
        <v>17881</v>
      </c>
      <c r="C212" s="81" t="s">
        <v>17882</v>
      </c>
      <c r="D212" s="81" t="s">
        <v>17883</v>
      </c>
    </row>
    <row r="213" spans="1:4" x14ac:dyDescent="0.3">
      <c r="A213" s="81">
        <v>212</v>
      </c>
      <c r="B213" s="81" t="s">
        <v>17884</v>
      </c>
      <c r="C213" s="81" t="s">
        <v>17885</v>
      </c>
      <c r="D213" s="81" t="s">
        <v>17886</v>
      </c>
    </row>
    <row r="214" spans="1:4" x14ac:dyDescent="0.3">
      <c r="A214" s="81">
        <v>213</v>
      </c>
      <c r="B214" s="81" t="s">
        <v>17887</v>
      </c>
      <c r="C214" s="81" t="s">
        <v>17888</v>
      </c>
      <c r="D214" s="81" t="s">
        <v>17889</v>
      </c>
    </row>
    <row r="215" spans="1:4" x14ac:dyDescent="0.3">
      <c r="A215" s="81">
        <v>214</v>
      </c>
      <c r="B215" s="81" t="s">
        <v>17890</v>
      </c>
      <c r="C215" s="81" t="s">
        <v>17891</v>
      </c>
      <c r="D215" s="81" t="s">
        <v>17892</v>
      </c>
    </row>
    <row r="216" spans="1:4" x14ac:dyDescent="0.3">
      <c r="A216" s="81">
        <v>215</v>
      </c>
      <c r="B216" s="81" t="s">
        <v>17893</v>
      </c>
      <c r="C216" s="81" t="s">
        <v>17894</v>
      </c>
      <c r="D216" s="81" t="s">
        <v>17895</v>
      </c>
    </row>
    <row r="217" spans="1:4" x14ac:dyDescent="0.3">
      <c r="A217" s="81">
        <v>216</v>
      </c>
      <c r="B217" s="81" t="s">
        <v>17896</v>
      </c>
      <c r="C217" s="81" t="s">
        <v>17897</v>
      </c>
      <c r="D217" s="81" t="s">
        <v>17898</v>
      </c>
    </row>
    <row r="218" spans="1:4" x14ac:dyDescent="0.3">
      <c r="A218" s="81">
        <v>217</v>
      </c>
      <c r="B218" s="81" t="s">
        <v>17899</v>
      </c>
      <c r="C218" s="81" t="s">
        <v>17900</v>
      </c>
      <c r="D218" s="81" t="s">
        <v>17901</v>
      </c>
    </row>
    <row r="219" spans="1:4" x14ac:dyDescent="0.3">
      <c r="A219" s="81">
        <v>218</v>
      </c>
      <c r="B219" s="81" t="s">
        <v>17902</v>
      </c>
      <c r="C219" s="81" t="s">
        <v>17903</v>
      </c>
      <c r="D219" s="81" t="s">
        <v>17904</v>
      </c>
    </row>
    <row r="220" spans="1:4" x14ac:dyDescent="0.3">
      <c r="A220" s="81">
        <v>219</v>
      </c>
      <c r="B220" s="81" t="s">
        <v>17905</v>
      </c>
      <c r="C220" s="81" t="s">
        <v>17906</v>
      </c>
      <c r="D220" s="81" t="s">
        <v>17907</v>
      </c>
    </row>
    <row r="221" spans="1:4" x14ac:dyDescent="0.3">
      <c r="A221" s="81">
        <v>220</v>
      </c>
      <c r="B221" s="81" t="s">
        <v>17908</v>
      </c>
      <c r="C221" s="81" t="s">
        <v>17909</v>
      </c>
      <c r="D221" s="81" t="s">
        <v>17910</v>
      </c>
    </row>
    <row r="222" spans="1:4" x14ac:dyDescent="0.3">
      <c r="A222" s="81">
        <v>221</v>
      </c>
      <c r="B222" s="81" t="s">
        <v>17911</v>
      </c>
      <c r="C222" s="81" t="s">
        <v>17912</v>
      </c>
      <c r="D222" s="81" t="s">
        <v>17913</v>
      </c>
    </row>
    <row r="223" spans="1:4" x14ac:dyDescent="0.3">
      <c r="A223" s="81">
        <v>222</v>
      </c>
      <c r="B223" s="81" t="s">
        <v>17914</v>
      </c>
      <c r="C223" s="81" t="s">
        <v>868</v>
      </c>
      <c r="D223" s="81" t="s">
        <v>15638</v>
      </c>
    </row>
    <row r="224" spans="1:4" x14ac:dyDescent="0.3">
      <c r="A224" s="81">
        <v>223</v>
      </c>
      <c r="B224" s="81" t="s">
        <v>17915</v>
      </c>
      <c r="C224" s="81" t="s">
        <v>17916</v>
      </c>
      <c r="D224" s="81" t="s">
        <v>17917</v>
      </c>
    </row>
    <row r="225" spans="1:4" x14ac:dyDescent="0.3">
      <c r="A225" s="81">
        <v>224</v>
      </c>
      <c r="B225" s="81" t="s">
        <v>17918</v>
      </c>
      <c r="C225" s="81" t="s">
        <v>940</v>
      </c>
      <c r="D225" s="81" t="s">
        <v>17919</v>
      </c>
    </row>
    <row r="226" spans="1:4" x14ac:dyDescent="0.3">
      <c r="A226" s="81">
        <v>225</v>
      </c>
      <c r="B226" s="81" t="s">
        <v>17920</v>
      </c>
      <c r="C226" s="81" t="s">
        <v>791</v>
      </c>
      <c r="D226" s="81" t="s">
        <v>17921</v>
      </c>
    </row>
    <row r="227" spans="1:4" x14ac:dyDescent="0.3">
      <c r="A227" s="81">
        <v>226</v>
      </c>
      <c r="B227" s="81" t="s">
        <v>17922</v>
      </c>
      <c r="C227" s="81" t="s">
        <v>17923</v>
      </c>
      <c r="D227" s="81" t="s">
        <v>17924</v>
      </c>
    </row>
    <row r="228" spans="1:4" x14ac:dyDescent="0.3">
      <c r="A228" s="81">
        <v>227</v>
      </c>
      <c r="B228" s="81" t="s">
        <v>17925</v>
      </c>
      <c r="C228" s="81" t="s">
        <v>953</v>
      </c>
      <c r="D228" s="81" t="s">
        <v>17926</v>
      </c>
    </row>
    <row r="229" spans="1:4" x14ac:dyDescent="0.3">
      <c r="A229" s="81">
        <v>228</v>
      </c>
      <c r="B229" s="81" t="s">
        <v>17927</v>
      </c>
      <c r="C229" s="81" t="s">
        <v>17928</v>
      </c>
      <c r="D229" s="81" t="s">
        <v>17929</v>
      </c>
    </row>
    <row r="230" spans="1:4" x14ac:dyDescent="0.3">
      <c r="A230" s="81">
        <v>229</v>
      </c>
      <c r="B230" s="81" t="s">
        <v>17930</v>
      </c>
      <c r="C230" s="81" t="s">
        <v>17931</v>
      </c>
      <c r="D230" s="81" t="s">
        <v>17932</v>
      </c>
    </row>
    <row r="231" spans="1:4" x14ac:dyDescent="0.3">
      <c r="A231" s="81">
        <v>230</v>
      </c>
      <c r="B231" s="81" t="s">
        <v>17933</v>
      </c>
      <c r="C231" s="81" t="s">
        <v>17934</v>
      </c>
      <c r="D231" s="81" t="s">
        <v>17935</v>
      </c>
    </row>
    <row r="232" spans="1:4" x14ac:dyDescent="0.3">
      <c r="A232" s="81">
        <v>231</v>
      </c>
      <c r="B232" s="81" t="s">
        <v>17936</v>
      </c>
      <c r="C232" s="81" t="s">
        <v>17937</v>
      </c>
      <c r="D232" s="81" t="s">
        <v>17938</v>
      </c>
    </row>
    <row r="233" spans="1:4" x14ac:dyDescent="0.3">
      <c r="A233" s="81">
        <v>232</v>
      </c>
      <c r="B233" s="81" t="s">
        <v>17939</v>
      </c>
      <c r="C233" s="81" t="s">
        <v>17940</v>
      </c>
      <c r="D233" s="81" t="s">
        <v>17941</v>
      </c>
    </row>
    <row r="234" spans="1:4" x14ac:dyDescent="0.3">
      <c r="A234" s="81">
        <v>233</v>
      </c>
      <c r="B234" s="81" t="s">
        <v>17942</v>
      </c>
      <c r="C234" s="81" t="s">
        <v>17943</v>
      </c>
      <c r="D234" s="81" t="s">
        <v>17944</v>
      </c>
    </row>
    <row r="235" spans="1:4" x14ac:dyDescent="0.3">
      <c r="A235" s="81">
        <v>234</v>
      </c>
      <c r="B235" s="81" t="s">
        <v>17945</v>
      </c>
      <c r="C235" s="81" t="s">
        <v>963</v>
      </c>
      <c r="D235" s="81" t="s">
        <v>17946</v>
      </c>
    </row>
    <row r="236" spans="1:4" x14ac:dyDescent="0.3">
      <c r="A236" s="81">
        <v>235</v>
      </c>
      <c r="B236" s="81" t="s">
        <v>17947</v>
      </c>
      <c r="C236" s="81" t="s">
        <v>17948</v>
      </c>
      <c r="D236" s="81" t="s">
        <v>17949</v>
      </c>
    </row>
    <row r="237" spans="1:4" x14ac:dyDescent="0.3">
      <c r="A237" s="81">
        <v>236</v>
      </c>
      <c r="B237" s="81" t="s">
        <v>17950</v>
      </c>
      <c r="C237" s="81" t="s">
        <v>17951</v>
      </c>
      <c r="D237" s="81" t="s">
        <v>17952</v>
      </c>
    </row>
    <row r="238" spans="1:4" x14ac:dyDescent="0.3">
      <c r="A238" s="81">
        <v>237</v>
      </c>
      <c r="B238" s="81" t="s">
        <v>17953</v>
      </c>
      <c r="C238" s="81" t="s">
        <v>17954</v>
      </c>
      <c r="D238" s="81" t="s">
        <v>17955</v>
      </c>
    </row>
    <row r="239" spans="1:4" x14ac:dyDescent="0.3">
      <c r="A239" s="81">
        <v>238</v>
      </c>
      <c r="B239" s="81" t="s">
        <v>17956</v>
      </c>
      <c r="C239" s="81" t="s">
        <v>17957</v>
      </c>
      <c r="D239" s="81" t="s">
        <v>17958</v>
      </c>
    </row>
    <row r="240" spans="1:4" x14ac:dyDescent="0.3">
      <c r="A240" s="81">
        <v>239</v>
      </c>
      <c r="B240" s="81" t="s">
        <v>17959</v>
      </c>
      <c r="C240" s="81" t="s">
        <v>17960</v>
      </c>
      <c r="D240" s="81" t="s">
        <v>17961</v>
      </c>
    </row>
    <row r="241" spans="1:4" x14ac:dyDescent="0.3">
      <c r="A241" s="81">
        <v>240</v>
      </c>
      <c r="B241" s="81" t="s">
        <v>17962</v>
      </c>
      <c r="C241" s="81" t="s">
        <v>17963</v>
      </c>
      <c r="D241" s="81" t="s">
        <v>17964</v>
      </c>
    </row>
    <row r="242" spans="1:4" x14ac:dyDescent="0.3">
      <c r="A242" s="81">
        <v>241</v>
      </c>
      <c r="B242" s="81" t="s">
        <v>17965</v>
      </c>
      <c r="C242" s="81" t="s">
        <v>809</v>
      </c>
      <c r="D242" s="81" t="s">
        <v>17966</v>
      </c>
    </row>
    <row r="243" spans="1:4" x14ac:dyDescent="0.3">
      <c r="A243" s="81">
        <v>242</v>
      </c>
      <c r="B243" s="81" t="s">
        <v>17905</v>
      </c>
      <c r="C243" s="81" t="s">
        <v>945</v>
      </c>
      <c r="D243" s="81" t="s">
        <v>17907</v>
      </c>
    </row>
    <row r="244" spans="1:4" x14ac:dyDescent="0.3">
      <c r="A244" s="81">
        <v>243</v>
      </c>
      <c r="B244" s="81" t="s">
        <v>17967</v>
      </c>
      <c r="C244" s="81" t="s">
        <v>17968</v>
      </c>
      <c r="D244" s="81" t="s">
        <v>17969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3"/>
  <sheetViews>
    <sheetView workbookViewId="0">
      <selection activeCell="P244" sqref="P244:T244"/>
    </sheetView>
  </sheetViews>
  <sheetFormatPr defaultRowHeight="14.4" x14ac:dyDescent="0.3"/>
  <sheetData>
    <row r="1" spans="1:2" x14ac:dyDescent="0.3">
      <c r="A1" t="s">
        <v>17970</v>
      </c>
      <c r="B1" t="s">
        <v>17971</v>
      </c>
    </row>
    <row r="2" spans="1:2" x14ac:dyDescent="0.3">
      <c r="A2" t="s">
        <v>17972</v>
      </c>
      <c r="B2">
        <v>1</v>
      </c>
    </row>
    <row r="3" spans="1:2" x14ac:dyDescent="0.3">
      <c r="A3" t="s">
        <v>17973</v>
      </c>
      <c r="B3">
        <v>2</v>
      </c>
    </row>
    <row r="4" spans="1:2" x14ac:dyDescent="0.3">
      <c r="A4" t="s">
        <v>17974</v>
      </c>
      <c r="B4">
        <v>3</v>
      </c>
    </row>
    <row r="5" spans="1:2" x14ac:dyDescent="0.3">
      <c r="A5" t="s">
        <v>17975</v>
      </c>
      <c r="B5">
        <v>4</v>
      </c>
    </row>
    <row r="6" spans="1:2" x14ac:dyDescent="0.3">
      <c r="A6" t="s">
        <v>17976</v>
      </c>
      <c r="B6">
        <v>5</v>
      </c>
    </row>
    <row r="7" spans="1:2" x14ac:dyDescent="0.3">
      <c r="A7" t="s">
        <v>17977</v>
      </c>
      <c r="B7">
        <v>6</v>
      </c>
    </row>
    <row r="8" spans="1:2" x14ac:dyDescent="0.3">
      <c r="A8" t="s">
        <v>17978</v>
      </c>
      <c r="B8">
        <v>7</v>
      </c>
    </row>
    <row r="9" spans="1:2" x14ac:dyDescent="0.3">
      <c r="A9" t="s">
        <v>17979</v>
      </c>
      <c r="B9">
        <v>8</v>
      </c>
    </row>
    <row r="10" spans="1:2" x14ac:dyDescent="0.3">
      <c r="A10" t="s">
        <v>17980</v>
      </c>
      <c r="B10">
        <v>9</v>
      </c>
    </row>
    <row r="11" spans="1:2" x14ac:dyDescent="0.3">
      <c r="A11" t="s">
        <v>17981</v>
      </c>
      <c r="B11">
        <v>10</v>
      </c>
    </row>
    <row r="12" spans="1:2" x14ac:dyDescent="0.3">
      <c r="A12" t="s">
        <v>17982</v>
      </c>
      <c r="B12">
        <v>11</v>
      </c>
    </row>
    <row r="13" spans="1:2" x14ac:dyDescent="0.3">
      <c r="A13" t="s">
        <v>17983</v>
      </c>
      <c r="B13">
        <v>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4"/>
  <sheetViews>
    <sheetView workbookViewId="0">
      <selection activeCell="P244" sqref="P244:T244"/>
    </sheetView>
  </sheetViews>
  <sheetFormatPr defaultRowHeight="14.4" x14ac:dyDescent="0.3"/>
  <cols>
    <col min="2" max="2" width="19.33203125" bestFit="1" customWidth="1"/>
    <col min="3" max="3" width="18.6640625" bestFit="1" customWidth="1"/>
    <col min="4" max="4" width="18.33203125" bestFit="1" customWidth="1"/>
  </cols>
  <sheetData>
    <row r="1" spans="1:6" x14ac:dyDescent="0.3">
      <c r="B1" t="s">
        <v>17780</v>
      </c>
      <c r="C1" t="s">
        <v>17984</v>
      </c>
      <c r="D1" t="s">
        <v>17985</v>
      </c>
      <c r="E1" t="s">
        <v>17986</v>
      </c>
      <c r="F1" t="s">
        <v>17987</v>
      </c>
    </row>
    <row r="2" spans="1:6" x14ac:dyDescent="0.3">
      <c r="A2">
        <v>1</v>
      </c>
      <c r="B2" t="str">
        <f>IF(OR(Modello!P244="",Modello!P244="F",Modello!P244="M"),"",Modello!P244)</f>
        <v>PCADLA60A65D539K</v>
      </c>
      <c r="C2">
        <f>IF(B2&lt;&gt;"",COUNTIF(B:B,B2),"")</f>
        <v>1</v>
      </c>
      <c r="D2">
        <f>MAX(C2:C74)</f>
        <v>1</v>
      </c>
      <c r="E2" t="b">
        <f>IF(D2&gt;1,FALSE,TRUE)</f>
        <v>1</v>
      </c>
      <c r="F2" t="str">
        <f>IF(E2=FALSE,"E' stato rilevato almeno un codice fiscale duplicato tra i soggetti aventi cariche sociali. Prego verificare. ","")</f>
        <v/>
      </c>
    </row>
    <row r="3" spans="1:6" x14ac:dyDescent="0.3">
      <c r="A3">
        <f>A2+1</f>
        <v>2</v>
      </c>
      <c r="B3" t="str">
        <f>IF(OR(Modello!P245="",Modello!P245="F",Modello!P245="M"),"",Modello!P245)</f>
        <v>VNGLRD67D05D810W</v>
      </c>
      <c r="C3">
        <f t="shared" ref="C3:C66" si="0">IF(B3&lt;&gt;"",COUNTIF(B:B,B3),"")</f>
        <v>1</v>
      </c>
    </row>
    <row r="4" spans="1:6" x14ac:dyDescent="0.3">
      <c r="A4">
        <f t="shared" ref="A4:A67" si="1">A3+1</f>
        <v>3</v>
      </c>
      <c r="B4" t="str">
        <f>IF(OR(Modello!P246="",Modello!P246="F",Modello!P246="M"),"",Modello!P246)</f>
        <v/>
      </c>
      <c r="C4" t="str">
        <f t="shared" si="0"/>
        <v/>
      </c>
    </row>
    <row r="5" spans="1:6" x14ac:dyDescent="0.3">
      <c r="A5">
        <f t="shared" si="1"/>
        <v>4</v>
      </c>
      <c r="B5" t="str">
        <f>IF(OR(Modello!P247="",Modello!P247="F",Modello!P247="M"),"",Modello!P247)</f>
        <v/>
      </c>
      <c r="C5" t="str">
        <f t="shared" si="0"/>
        <v/>
      </c>
    </row>
    <row r="6" spans="1:6" x14ac:dyDescent="0.3">
      <c r="A6">
        <f t="shared" si="1"/>
        <v>5</v>
      </c>
      <c r="B6" t="str">
        <f>IF(OR(Modello!P248="",Modello!P248="F",Modello!P248="M"),"",Modello!P248)</f>
        <v/>
      </c>
      <c r="C6" t="str">
        <f t="shared" si="0"/>
        <v/>
      </c>
    </row>
    <row r="7" spans="1:6" x14ac:dyDescent="0.3">
      <c r="A7">
        <f t="shared" si="1"/>
        <v>6</v>
      </c>
      <c r="B7" t="str">
        <f>IF(OR(Modello!P249="",Modello!P249="F",Modello!P249="M"),"",Modello!P249)</f>
        <v/>
      </c>
      <c r="C7" t="str">
        <f t="shared" si="0"/>
        <v/>
      </c>
    </row>
    <row r="8" spans="1:6" x14ac:dyDescent="0.3">
      <c r="A8">
        <f t="shared" si="1"/>
        <v>7</v>
      </c>
      <c r="B8" t="str">
        <f>IF(OR(Modello!P250="",Modello!P250="F",Modello!P250="M"),"",Modello!P250)</f>
        <v/>
      </c>
      <c r="C8" t="str">
        <f t="shared" si="0"/>
        <v/>
      </c>
    </row>
    <row r="9" spans="1:6" x14ac:dyDescent="0.3">
      <c r="A9">
        <f t="shared" si="1"/>
        <v>8</v>
      </c>
      <c r="B9" t="str">
        <f>IF(OR(Modello!P251="",Modello!P251="F",Modello!P251="M"),"",Modello!P251)</f>
        <v/>
      </c>
      <c r="C9" t="str">
        <f t="shared" si="0"/>
        <v/>
      </c>
    </row>
    <row r="10" spans="1:6" x14ac:dyDescent="0.3">
      <c r="A10">
        <f t="shared" si="1"/>
        <v>9</v>
      </c>
      <c r="B10" t="str">
        <f>IF(OR(Modello!P252="",Modello!P252="F",Modello!P252="M"),"",Modello!P252)</f>
        <v/>
      </c>
      <c r="C10" t="str">
        <f t="shared" si="0"/>
        <v/>
      </c>
    </row>
    <row r="11" spans="1:6" x14ac:dyDescent="0.3">
      <c r="A11">
        <f t="shared" si="1"/>
        <v>10</v>
      </c>
      <c r="B11" t="str">
        <f>IF(OR(Modello!P253="",Modello!P253="F",Modello!P253="M"),"",Modello!P253)</f>
        <v/>
      </c>
      <c r="C11" t="str">
        <f t="shared" si="0"/>
        <v/>
      </c>
    </row>
    <row r="12" spans="1:6" x14ac:dyDescent="0.3">
      <c r="A12">
        <f t="shared" si="1"/>
        <v>11</v>
      </c>
      <c r="B12" t="str">
        <f>IF(OR(Modello!P254="",Modello!P254="F",Modello!P254="M"),"",Modello!P254)</f>
        <v/>
      </c>
      <c r="C12" t="str">
        <f t="shared" si="0"/>
        <v/>
      </c>
    </row>
    <row r="13" spans="1:6" x14ac:dyDescent="0.3">
      <c r="A13">
        <f t="shared" si="1"/>
        <v>12</v>
      </c>
      <c r="B13" t="str">
        <f>IF(OR(Modello!P255="",Modello!P255="F",Modello!P255="M"),"",Modello!P255)</f>
        <v/>
      </c>
      <c r="C13" t="str">
        <f t="shared" si="0"/>
        <v/>
      </c>
    </row>
    <row r="14" spans="1:6" x14ac:dyDescent="0.3">
      <c r="A14">
        <f t="shared" si="1"/>
        <v>13</v>
      </c>
      <c r="B14" t="str">
        <f>IF(OR(Modello!P256="",Modello!P256="F",Modello!P256="M"),"",Modello!P256)</f>
        <v/>
      </c>
      <c r="C14" t="str">
        <f t="shared" si="0"/>
        <v/>
      </c>
    </row>
    <row r="15" spans="1:6" x14ac:dyDescent="0.3">
      <c r="A15">
        <f t="shared" si="1"/>
        <v>14</v>
      </c>
      <c r="B15" t="str">
        <f>IF(OR(Modello!P257="",Modello!P257="F",Modello!P257="M"),"",Modello!P257)</f>
        <v/>
      </c>
      <c r="C15" t="str">
        <f t="shared" si="0"/>
        <v/>
      </c>
    </row>
    <row r="16" spans="1:6" x14ac:dyDescent="0.3">
      <c r="A16">
        <f t="shared" si="1"/>
        <v>15</v>
      </c>
      <c r="B16" t="str">
        <f>IF(OR(Modello!P258="",Modello!P258="F",Modello!P258="M"),"",Modello!P258)</f>
        <v/>
      </c>
      <c r="C16" t="str">
        <f t="shared" si="0"/>
        <v/>
      </c>
    </row>
    <row r="17" spans="1:3" x14ac:dyDescent="0.3">
      <c r="A17">
        <f t="shared" si="1"/>
        <v>16</v>
      </c>
      <c r="B17" t="str">
        <f>IF(OR(Modello!P259="",Modello!P259="F",Modello!P259="M"),"",Modello!P259)</f>
        <v/>
      </c>
      <c r="C17" t="str">
        <f t="shared" si="0"/>
        <v/>
      </c>
    </row>
    <row r="18" spans="1:3" x14ac:dyDescent="0.3">
      <c r="A18">
        <f t="shared" si="1"/>
        <v>17</v>
      </c>
      <c r="B18" t="str">
        <f>IF(OR(Modello!P260="",Modello!P260="F",Modello!P260="M"),"",Modello!P260)</f>
        <v/>
      </c>
      <c r="C18" t="str">
        <f t="shared" si="0"/>
        <v/>
      </c>
    </row>
    <row r="19" spans="1:3" x14ac:dyDescent="0.3">
      <c r="A19">
        <f t="shared" si="1"/>
        <v>18</v>
      </c>
      <c r="B19" t="str">
        <f>IF(OR(Modello!P261="",Modello!P261="F",Modello!P261="M"),"",Modello!P261)</f>
        <v/>
      </c>
      <c r="C19" t="str">
        <f t="shared" si="0"/>
        <v/>
      </c>
    </row>
    <row r="20" spans="1:3" x14ac:dyDescent="0.3">
      <c r="A20">
        <f t="shared" si="1"/>
        <v>19</v>
      </c>
      <c r="B20" t="str">
        <f>IF(OR(Modello!P262="",Modello!P262="F",Modello!P262="M"),"",Modello!P262)</f>
        <v/>
      </c>
      <c r="C20" t="str">
        <f t="shared" si="0"/>
        <v/>
      </c>
    </row>
    <row r="21" spans="1:3" x14ac:dyDescent="0.3">
      <c r="A21">
        <f t="shared" si="1"/>
        <v>20</v>
      </c>
      <c r="B21" t="str">
        <f>IF(OR(Modello!P263="",Modello!P263="F",Modello!P263="M"),"",Modello!P263)</f>
        <v/>
      </c>
      <c r="C21" t="str">
        <f t="shared" si="0"/>
        <v/>
      </c>
    </row>
    <row r="22" spans="1:3" x14ac:dyDescent="0.3">
      <c r="A22">
        <f t="shared" si="1"/>
        <v>21</v>
      </c>
      <c r="B22" t="str">
        <f>IF(OR(Modello!P264="",Modello!P264="F",Modello!P264="M"),"",Modello!P264)</f>
        <v/>
      </c>
      <c r="C22" t="str">
        <f t="shared" si="0"/>
        <v/>
      </c>
    </row>
    <row r="23" spans="1:3" x14ac:dyDescent="0.3">
      <c r="A23">
        <f t="shared" si="1"/>
        <v>22</v>
      </c>
      <c r="B23" t="str">
        <f>IF(OR(Modello!P265="",Modello!P265="F",Modello!P265="M"),"",Modello!P265)</f>
        <v/>
      </c>
      <c r="C23" t="str">
        <f t="shared" si="0"/>
        <v/>
      </c>
    </row>
    <row r="24" spans="1:3" x14ac:dyDescent="0.3">
      <c r="A24">
        <f t="shared" si="1"/>
        <v>23</v>
      </c>
      <c r="B24" t="str">
        <f>IF(OR(Modello!P266="",Modello!P266="F",Modello!P266="M"),"",Modello!P266)</f>
        <v/>
      </c>
      <c r="C24" t="str">
        <f t="shared" si="0"/>
        <v/>
      </c>
    </row>
    <row r="25" spans="1:3" x14ac:dyDescent="0.3">
      <c r="A25">
        <f t="shared" si="1"/>
        <v>24</v>
      </c>
      <c r="B25" t="str">
        <f>IF(OR(Modello!P267="",Modello!P267="F",Modello!P267="M"),"",Modello!P267)</f>
        <v/>
      </c>
      <c r="C25" t="str">
        <f t="shared" si="0"/>
        <v/>
      </c>
    </row>
    <row r="26" spans="1:3" x14ac:dyDescent="0.3">
      <c r="A26">
        <f t="shared" si="1"/>
        <v>25</v>
      </c>
      <c r="B26" t="str">
        <f>IF(OR(Modello!P268="",Modello!P268="F",Modello!P268="M"),"",Modello!P268)</f>
        <v/>
      </c>
      <c r="C26" t="str">
        <f t="shared" si="0"/>
        <v/>
      </c>
    </row>
    <row r="27" spans="1:3" x14ac:dyDescent="0.3">
      <c r="A27">
        <f t="shared" si="1"/>
        <v>26</v>
      </c>
      <c r="B27" t="str">
        <f>IF(OR(Modello!P269="",Modello!P269="F",Modello!P269="M"),"",Modello!P269)</f>
        <v/>
      </c>
      <c r="C27" t="str">
        <f t="shared" si="0"/>
        <v/>
      </c>
    </row>
    <row r="28" spans="1:3" x14ac:dyDescent="0.3">
      <c r="A28">
        <f t="shared" si="1"/>
        <v>27</v>
      </c>
      <c r="B28" t="str">
        <f>IF(OR(Modello!P270="",Modello!P270="F",Modello!P270="M"),"",Modello!P270)</f>
        <v/>
      </c>
      <c r="C28" t="str">
        <f t="shared" si="0"/>
        <v/>
      </c>
    </row>
    <row r="29" spans="1:3" x14ac:dyDescent="0.3">
      <c r="A29">
        <f t="shared" si="1"/>
        <v>28</v>
      </c>
      <c r="B29" t="str">
        <f>IF(OR(Modello!P271="",Modello!P271="F",Modello!P271="M"),"",Modello!P271)</f>
        <v/>
      </c>
      <c r="C29" t="str">
        <f t="shared" si="0"/>
        <v/>
      </c>
    </row>
    <row r="30" spans="1:3" x14ac:dyDescent="0.3">
      <c r="A30">
        <f t="shared" si="1"/>
        <v>29</v>
      </c>
      <c r="B30" t="str">
        <f>IF(OR(Modello!P272="",Modello!P272="F",Modello!P272="M"),"",Modello!P272)</f>
        <v/>
      </c>
      <c r="C30" t="str">
        <f t="shared" si="0"/>
        <v/>
      </c>
    </row>
    <row r="31" spans="1:3" x14ac:dyDescent="0.3">
      <c r="A31">
        <f t="shared" si="1"/>
        <v>30</v>
      </c>
      <c r="B31" t="str">
        <f>IF(OR(Modello!P273="",Modello!P273="F",Modello!P273="M"),"",Modello!P273)</f>
        <v/>
      </c>
      <c r="C31" t="str">
        <f t="shared" si="0"/>
        <v/>
      </c>
    </row>
    <row r="32" spans="1:3" x14ac:dyDescent="0.3">
      <c r="A32">
        <f t="shared" si="1"/>
        <v>31</v>
      </c>
      <c r="B32" t="str">
        <f>IF(OR(Modello!P274="",Modello!P274="F",Modello!P274="M"),"",Modello!P274)</f>
        <v/>
      </c>
      <c r="C32" t="str">
        <f t="shared" si="0"/>
        <v/>
      </c>
    </row>
    <row r="33" spans="1:3" x14ac:dyDescent="0.3">
      <c r="A33">
        <f t="shared" si="1"/>
        <v>32</v>
      </c>
      <c r="B33" t="str">
        <f>IF(OR(Modello!P275="",Modello!P275="F",Modello!P275="M"),"",Modello!P275)</f>
        <v/>
      </c>
      <c r="C33" t="str">
        <f t="shared" si="0"/>
        <v/>
      </c>
    </row>
    <row r="34" spans="1:3" x14ac:dyDescent="0.3">
      <c r="A34">
        <f t="shared" si="1"/>
        <v>33</v>
      </c>
      <c r="B34" t="str">
        <f>IF(OR(Modello!P276="",Modello!P276="F",Modello!P276="M"),"",Modello!P276)</f>
        <v/>
      </c>
      <c r="C34" t="str">
        <f t="shared" si="0"/>
        <v/>
      </c>
    </row>
    <row r="35" spans="1:3" x14ac:dyDescent="0.3">
      <c r="A35">
        <f t="shared" si="1"/>
        <v>34</v>
      </c>
      <c r="B35" t="str">
        <f>IF(OR(Modello!P277="",Modello!P277="F",Modello!P277="M"),"",Modello!P277)</f>
        <v/>
      </c>
      <c r="C35" t="str">
        <f t="shared" si="0"/>
        <v/>
      </c>
    </row>
    <row r="36" spans="1:3" x14ac:dyDescent="0.3">
      <c r="A36">
        <f t="shared" si="1"/>
        <v>35</v>
      </c>
      <c r="B36" t="str">
        <f>IF(OR(Modello!P278="",Modello!P278="F",Modello!P278="M"),"",Modello!P278)</f>
        <v/>
      </c>
      <c r="C36" t="str">
        <f t="shared" si="0"/>
        <v/>
      </c>
    </row>
    <row r="37" spans="1:3" x14ac:dyDescent="0.3">
      <c r="A37">
        <f t="shared" si="1"/>
        <v>36</v>
      </c>
      <c r="B37" t="str">
        <f>IF(OR(Modello!P279="",Modello!P279="F",Modello!P279="M"),"",Modello!P279)</f>
        <v/>
      </c>
      <c r="C37" t="str">
        <f t="shared" si="0"/>
        <v/>
      </c>
    </row>
    <row r="38" spans="1:3" x14ac:dyDescent="0.3">
      <c r="A38">
        <f t="shared" si="1"/>
        <v>37</v>
      </c>
      <c r="B38" t="str">
        <f>IF(OR(Modello!P280="",Modello!P280="F",Modello!P280="M"),"",Modello!P280)</f>
        <v/>
      </c>
      <c r="C38" t="str">
        <f t="shared" si="0"/>
        <v/>
      </c>
    </row>
    <row r="39" spans="1:3" x14ac:dyDescent="0.3">
      <c r="A39">
        <f t="shared" si="1"/>
        <v>38</v>
      </c>
      <c r="B39" t="str">
        <f>IF(OR(Modello!P281="",Modello!P281="F",Modello!P281="M"),"",Modello!P281)</f>
        <v/>
      </c>
      <c r="C39" t="str">
        <f t="shared" si="0"/>
        <v/>
      </c>
    </row>
    <row r="40" spans="1:3" x14ac:dyDescent="0.3">
      <c r="A40">
        <f t="shared" si="1"/>
        <v>39</v>
      </c>
      <c r="B40" t="str">
        <f>IF(OR(Modello!P282="",Modello!P282="F",Modello!P282="M"),"",Modello!P282)</f>
        <v/>
      </c>
      <c r="C40" t="str">
        <f t="shared" si="0"/>
        <v/>
      </c>
    </row>
    <row r="41" spans="1:3" x14ac:dyDescent="0.3">
      <c r="A41">
        <f t="shared" si="1"/>
        <v>40</v>
      </c>
      <c r="B41" t="str">
        <f>IF(OR(Modello!P283="",Modello!P283="F",Modello!P283="M"),"",Modello!P283)</f>
        <v/>
      </c>
      <c r="C41" t="str">
        <f t="shared" si="0"/>
        <v/>
      </c>
    </row>
    <row r="42" spans="1:3" x14ac:dyDescent="0.3">
      <c r="A42">
        <f t="shared" si="1"/>
        <v>41</v>
      </c>
      <c r="B42" t="str">
        <f>IF(OR(Modello!P284="",Modello!P284="F",Modello!P284="M"),"",Modello!P284)</f>
        <v/>
      </c>
      <c r="C42" t="str">
        <f t="shared" si="0"/>
        <v/>
      </c>
    </row>
    <row r="43" spans="1:3" x14ac:dyDescent="0.3">
      <c r="A43">
        <f t="shared" si="1"/>
        <v>42</v>
      </c>
      <c r="B43" t="str">
        <f>IF(OR(Modello!P285="",Modello!P285="F",Modello!P285="M"),"",Modello!P285)</f>
        <v/>
      </c>
      <c r="C43" t="str">
        <f t="shared" si="0"/>
        <v/>
      </c>
    </row>
    <row r="44" spans="1:3" x14ac:dyDescent="0.3">
      <c r="A44">
        <f t="shared" si="1"/>
        <v>43</v>
      </c>
      <c r="B44" t="str">
        <f>IF(OR(Modello!P286="",Modello!P286="F",Modello!P286="M"),"",Modello!P286)</f>
        <v/>
      </c>
      <c r="C44" t="str">
        <f t="shared" si="0"/>
        <v/>
      </c>
    </row>
    <row r="45" spans="1:3" x14ac:dyDescent="0.3">
      <c r="A45">
        <f t="shared" si="1"/>
        <v>44</v>
      </c>
      <c r="B45" t="str">
        <f>IF(OR(Modello!P287="",Modello!P287="F",Modello!P287="M"),"",Modello!P287)</f>
        <v/>
      </c>
      <c r="C45" t="str">
        <f t="shared" si="0"/>
        <v/>
      </c>
    </row>
    <row r="46" spans="1:3" x14ac:dyDescent="0.3">
      <c r="A46">
        <f t="shared" si="1"/>
        <v>45</v>
      </c>
      <c r="B46" t="str">
        <f>IF(OR(Modello!P288="",Modello!P288="F",Modello!P288="M"),"",Modello!P288)</f>
        <v/>
      </c>
      <c r="C46" t="str">
        <f t="shared" si="0"/>
        <v/>
      </c>
    </row>
    <row r="47" spans="1:3" x14ac:dyDescent="0.3">
      <c r="A47">
        <f t="shared" si="1"/>
        <v>46</v>
      </c>
      <c r="B47" t="str">
        <f>IF(OR(Modello!P289="",Modello!P289="F",Modello!P289="M"),"",Modello!P289)</f>
        <v/>
      </c>
      <c r="C47" t="str">
        <f t="shared" si="0"/>
        <v/>
      </c>
    </row>
    <row r="48" spans="1:3" x14ac:dyDescent="0.3">
      <c r="A48">
        <f t="shared" si="1"/>
        <v>47</v>
      </c>
      <c r="B48" t="str">
        <f>IF(OR(Modello!P290="",Modello!P290="F",Modello!P290="M"),"",Modello!P290)</f>
        <v/>
      </c>
      <c r="C48" t="str">
        <f t="shared" si="0"/>
        <v/>
      </c>
    </row>
    <row r="49" spans="1:3" x14ac:dyDescent="0.3">
      <c r="A49">
        <f t="shared" si="1"/>
        <v>48</v>
      </c>
      <c r="B49" t="str">
        <f>IF(OR(Modello!P291="",Modello!P291="F",Modello!P291="M"),"",Modello!P291)</f>
        <v/>
      </c>
      <c r="C49" t="str">
        <f t="shared" si="0"/>
        <v/>
      </c>
    </row>
    <row r="50" spans="1:3" x14ac:dyDescent="0.3">
      <c r="A50">
        <f t="shared" si="1"/>
        <v>49</v>
      </c>
      <c r="B50" t="str">
        <f>IF(OR(Modello!P292="",Modello!P292="F",Modello!P292="M"),"",Modello!P292)</f>
        <v/>
      </c>
      <c r="C50" t="str">
        <f t="shared" si="0"/>
        <v/>
      </c>
    </row>
    <row r="51" spans="1:3" x14ac:dyDescent="0.3">
      <c r="A51">
        <f t="shared" si="1"/>
        <v>50</v>
      </c>
      <c r="B51" t="str">
        <f>IF(OR(Modello!P293="",Modello!P293="F",Modello!P293="M"),"",Modello!P293)</f>
        <v/>
      </c>
      <c r="C51" t="str">
        <f t="shared" si="0"/>
        <v/>
      </c>
    </row>
    <row r="52" spans="1:3" x14ac:dyDescent="0.3">
      <c r="A52">
        <f t="shared" si="1"/>
        <v>51</v>
      </c>
      <c r="B52" t="str">
        <f>IF(OR(Modello!P294="",Modello!P294="F",Modello!P294="M"),"",Modello!P294)</f>
        <v/>
      </c>
      <c r="C52" t="str">
        <f t="shared" si="0"/>
        <v/>
      </c>
    </row>
    <row r="53" spans="1:3" x14ac:dyDescent="0.3">
      <c r="A53">
        <f t="shared" si="1"/>
        <v>52</v>
      </c>
      <c r="B53" t="str">
        <f>IF(OR(Modello!P295="",Modello!P295="F",Modello!P295="M"),"",Modello!P295)</f>
        <v/>
      </c>
      <c r="C53" t="str">
        <f t="shared" si="0"/>
        <v/>
      </c>
    </row>
    <row r="54" spans="1:3" x14ac:dyDescent="0.3">
      <c r="A54">
        <f t="shared" si="1"/>
        <v>53</v>
      </c>
      <c r="B54" t="str">
        <f>IF(OR(Modello!P296="",Modello!P296="F",Modello!P296="M"),"",Modello!P296)</f>
        <v/>
      </c>
      <c r="C54" t="str">
        <f t="shared" si="0"/>
        <v/>
      </c>
    </row>
    <row r="55" spans="1:3" x14ac:dyDescent="0.3">
      <c r="A55">
        <f t="shared" si="1"/>
        <v>54</v>
      </c>
      <c r="B55" t="str">
        <f>IF(OR(Modello!P297="",Modello!P297="F",Modello!P297="M"),"",Modello!P297)</f>
        <v/>
      </c>
      <c r="C55" t="str">
        <f t="shared" si="0"/>
        <v/>
      </c>
    </row>
    <row r="56" spans="1:3" x14ac:dyDescent="0.3">
      <c r="A56">
        <f t="shared" si="1"/>
        <v>55</v>
      </c>
      <c r="B56" t="str">
        <f>IF(OR(Modello!P298="",Modello!P298="F",Modello!P298="M"),"",Modello!P298)</f>
        <v/>
      </c>
      <c r="C56" t="str">
        <f t="shared" si="0"/>
        <v/>
      </c>
    </row>
    <row r="57" spans="1:3" x14ac:dyDescent="0.3">
      <c r="A57">
        <f t="shared" si="1"/>
        <v>56</v>
      </c>
      <c r="B57" t="str">
        <f>IF(OR(Modello!P299="",Modello!P299="F",Modello!P299="M"),"",Modello!P299)</f>
        <v/>
      </c>
      <c r="C57" t="str">
        <f t="shared" si="0"/>
        <v/>
      </c>
    </row>
    <row r="58" spans="1:3" x14ac:dyDescent="0.3">
      <c r="A58">
        <f t="shared" si="1"/>
        <v>57</v>
      </c>
      <c r="B58" t="str">
        <f>IF(OR(Modello!P300="",Modello!P300="F",Modello!P300="M"),"",Modello!P300)</f>
        <v/>
      </c>
      <c r="C58" t="str">
        <f t="shared" si="0"/>
        <v/>
      </c>
    </row>
    <row r="59" spans="1:3" x14ac:dyDescent="0.3">
      <c r="A59">
        <f t="shared" si="1"/>
        <v>58</v>
      </c>
      <c r="B59" t="str">
        <f>IF(OR(Modello!P301="",Modello!P301="F",Modello!P301="M"),"",Modello!P301)</f>
        <v/>
      </c>
      <c r="C59" t="str">
        <f t="shared" si="0"/>
        <v/>
      </c>
    </row>
    <row r="60" spans="1:3" x14ac:dyDescent="0.3">
      <c r="A60">
        <f t="shared" si="1"/>
        <v>59</v>
      </c>
      <c r="B60" t="str">
        <f>IF(OR(Modello!P302="",Modello!P302="F",Modello!P302="M"),"",Modello!P302)</f>
        <v/>
      </c>
      <c r="C60" t="str">
        <f t="shared" si="0"/>
        <v/>
      </c>
    </row>
    <row r="61" spans="1:3" x14ac:dyDescent="0.3">
      <c r="A61">
        <f t="shared" si="1"/>
        <v>60</v>
      </c>
      <c r="B61" t="str">
        <f>IF(OR(Modello!P303="",Modello!P303="F",Modello!P303="M"),"",Modello!P303)</f>
        <v/>
      </c>
      <c r="C61" t="str">
        <f t="shared" si="0"/>
        <v/>
      </c>
    </row>
    <row r="62" spans="1:3" x14ac:dyDescent="0.3">
      <c r="A62">
        <f t="shared" si="1"/>
        <v>61</v>
      </c>
      <c r="B62" t="str">
        <f>IF(OR(Modello!P304="",Modello!P304="F",Modello!P304="M"),"",Modello!P304)</f>
        <v/>
      </c>
      <c r="C62" t="str">
        <f t="shared" si="0"/>
        <v/>
      </c>
    </row>
    <row r="63" spans="1:3" x14ac:dyDescent="0.3">
      <c r="A63">
        <f t="shared" si="1"/>
        <v>62</v>
      </c>
      <c r="B63" t="str">
        <f>IF(OR(Modello!P305="",Modello!P305="F",Modello!P305="M"),"",Modello!P305)</f>
        <v/>
      </c>
      <c r="C63" t="str">
        <f t="shared" si="0"/>
        <v/>
      </c>
    </row>
    <row r="64" spans="1:3" x14ac:dyDescent="0.3">
      <c r="A64">
        <f t="shared" si="1"/>
        <v>63</v>
      </c>
      <c r="B64" t="str">
        <f>IF(OR(Modello!P306="",Modello!P306="F",Modello!P306="M"),"",Modello!P306)</f>
        <v/>
      </c>
      <c r="C64" t="str">
        <f t="shared" si="0"/>
        <v/>
      </c>
    </row>
    <row r="65" spans="1:3" x14ac:dyDescent="0.3">
      <c r="A65">
        <f t="shared" si="1"/>
        <v>64</v>
      </c>
      <c r="B65" t="str">
        <f>IF(OR(Modello!P307="",Modello!P307="F",Modello!P307="M"),"",Modello!P307)</f>
        <v/>
      </c>
      <c r="C65" t="str">
        <f t="shared" si="0"/>
        <v/>
      </c>
    </row>
    <row r="66" spans="1:3" x14ac:dyDescent="0.3">
      <c r="A66">
        <f t="shared" si="1"/>
        <v>65</v>
      </c>
      <c r="B66" t="str">
        <f>IF(OR(Modello!P308="",Modello!P308="F",Modello!P308="M"),"",Modello!P308)</f>
        <v/>
      </c>
      <c r="C66" t="str">
        <f t="shared" si="0"/>
        <v/>
      </c>
    </row>
    <row r="67" spans="1:3" x14ac:dyDescent="0.3">
      <c r="A67">
        <f t="shared" si="1"/>
        <v>66</v>
      </c>
      <c r="B67" t="str">
        <f>IF(OR(Modello!P309="",Modello!P309="F",Modello!P309="M"),"",Modello!P309)</f>
        <v/>
      </c>
      <c r="C67" t="str">
        <f t="shared" ref="C67:C74" si="2">IF(B67&lt;&gt;"",COUNTIF(B:B,B67),"")</f>
        <v/>
      </c>
    </row>
    <row r="68" spans="1:3" x14ac:dyDescent="0.3">
      <c r="A68">
        <f t="shared" ref="A68:A74" si="3">A67+1</f>
        <v>67</v>
      </c>
      <c r="B68" t="str">
        <f>IF(OR(Modello!P310="",Modello!P310="F",Modello!P310="M"),"",Modello!P310)</f>
        <v/>
      </c>
      <c r="C68" t="str">
        <f t="shared" si="2"/>
        <v/>
      </c>
    </row>
    <row r="69" spans="1:3" x14ac:dyDescent="0.3">
      <c r="A69">
        <f t="shared" si="3"/>
        <v>68</v>
      </c>
      <c r="B69" t="str">
        <f>IF(OR(Modello!P311="",Modello!P311="F",Modello!P311="M"),"",Modello!P311)</f>
        <v/>
      </c>
      <c r="C69" t="str">
        <f t="shared" si="2"/>
        <v/>
      </c>
    </row>
    <row r="70" spans="1:3" x14ac:dyDescent="0.3">
      <c r="A70">
        <f t="shared" si="3"/>
        <v>69</v>
      </c>
      <c r="B70" t="str">
        <f>IF(OR(Modello!P312="",Modello!P312="F",Modello!P312="M"),"",Modello!P312)</f>
        <v/>
      </c>
      <c r="C70" t="str">
        <f t="shared" si="2"/>
        <v/>
      </c>
    </row>
    <row r="71" spans="1:3" x14ac:dyDescent="0.3">
      <c r="A71">
        <f t="shared" si="3"/>
        <v>70</v>
      </c>
      <c r="B71" t="str">
        <f>IF(OR(Modello!P313="",Modello!P313="F",Modello!P313="M"),"",Modello!P313)</f>
        <v/>
      </c>
      <c r="C71" t="str">
        <f t="shared" si="2"/>
        <v/>
      </c>
    </row>
    <row r="72" spans="1:3" x14ac:dyDescent="0.3">
      <c r="A72">
        <f t="shared" si="3"/>
        <v>71</v>
      </c>
      <c r="B72" t="str">
        <f>IF(OR(Modello!P314="",Modello!P314="F",Modello!P314="M"),"",Modello!P314)</f>
        <v/>
      </c>
      <c r="C72" t="str">
        <f t="shared" si="2"/>
        <v/>
      </c>
    </row>
    <row r="73" spans="1:3" x14ac:dyDescent="0.3">
      <c r="A73">
        <f t="shared" si="3"/>
        <v>72</v>
      </c>
      <c r="B73" t="str">
        <f>IF(OR(Modello!P315="",Modello!P315="F",Modello!P315="M"),"",Modello!P315)</f>
        <v/>
      </c>
      <c r="C73" t="str">
        <f t="shared" si="2"/>
        <v/>
      </c>
    </row>
    <row r="74" spans="1:3" x14ac:dyDescent="0.3">
      <c r="A74">
        <f t="shared" si="3"/>
        <v>73</v>
      </c>
      <c r="B74" t="str">
        <f>IF(OR(Modello!P316="",Modello!P316="F",Modello!P316="M"),"",Modello!P316)</f>
        <v/>
      </c>
      <c r="C74" t="str">
        <f t="shared" si="2"/>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7"/>
  <sheetViews>
    <sheetView workbookViewId="0">
      <selection activeCell="P244" sqref="P244:T244"/>
    </sheetView>
  </sheetViews>
  <sheetFormatPr defaultRowHeight="14.4" x14ac:dyDescent="0.3"/>
  <sheetData>
    <row r="1" spans="1:4" x14ac:dyDescent="0.3">
      <c r="A1" t="str">
        <f>Modello!B244</f>
        <v>Adele</v>
      </c>
    </row>
    <row r="2" spans="1:4" x14ac:dyDescent="0.3">
      <c r="A2" t="str">
        <f>Modello!B245</f>
        <v xml:space="preserve">Alfredo </v>
      </c>
      <c r="B2">
        <f>IF(AND(A2&lt;&gt;0,A1=0),1,0)</f>
        <v>0</v>
      </c>
      <c r="C2" t="b">
        <f>IF(SUM(B2:B107)&gt;0,TRUE,FALSE)</f>
        <v>0</v>
      </c>
      <c r="D2" t="str">
        <f>IF(C2,"Rilevate righe vuote tra diversi soggetti relativi di cui all'art. 80. Le righe vuote tra un soggetto e un altro non sono consentite. ","")</f>
        <v/>
      </c>
    </row>
    <row r="3" spans="1:4" x14ac:dyDescent="0.3">
      <c r="A3">
        <f>Modello!B246</f>
        <v>0</v>
      </c>
      <c r="B3">
        <f t="shared" ref="B3:B66" si="0">IF(AND(A3&lt;&gt;0,A2=0),1,0)</f>
        <v>0</v>
      </c>
    </row>
    <row r="4" spans="1:4" x14ac:dyDescent="0.3">
      <c r="A4">
        <f>Modello!B247</f>
        <v>0</v>
      </c>
      <c r="B4">
        <f t="shared" si="0"/>
        <v>0</v>
      </c>
    </row>
    <row r="5" spans="1:4" x14ac:dyDescent="0.3">
      <c r="A5">
        <f>Modello!B248</f>
        <v>0</v>
      </c>
      <c r="B5">
        <f t="shared" si="0"/>
        <v>0</v>
      </c>
    </row>
    <row r="6" spans="1:4" x14ac:dyDescent="0.3">
      <c r="A6">
        <f>Modello!B249</f>
        <v>0</v>
      </c>
      <c r="B6">
        <f t="shared" si="0"/>
        <v>0</v>
      </c>
    </row>
    <row r="7" spans="1:4" x14ac:dyDescent="0.3">
      <c r="A7">
        <f>Modello!B250</f>
        <v>0</v>
      </c>
      <c r="B7">
        <f t="shared" si="0"/>
        <v>0</v>
      </c>
    </row>
    <row r="8" spans="1:4" x14ac:dyDescent="0.3">
      <c r="A8">
        <f>Modello!B251</f>
        <v>0</v>
      </c>
      <c r="B8">
        <f t="shared" si="0"/>
        <v>0</v>
      </c>
    </row>
    <row r="9" spans="1:4" x14ac:dyDescent="0.3">
      <c r="A9">
        <f>Modello!B252</f>
        <v>0</v>
      </c>
      <c r="B9">
        <f t="shared" si="0"/>
        <v>0</v>
      </c>
    </row>
    <row r="10" spans="1:4" x14ac:dyDescent="0.3">
      <c r="A10">
        <f>Modello!B253</f>
        <v>0</v>
      </c>
      <c r="B10">
        <f t="shared" si="0"/>
        <v>0</v>
      </c>
    </row>
    <row r="11" spans="1:4" x14ac:dyDescent="0.3">
      <c r="A11">
        <f>Modello!B254</f>
        <v>0</v>
      </c>
      <c r="B11">
        <f t="shared" si="0"/>
        <v>0</v>
      </c>
    </row>
    <row r="12" spans="1:4" x14ac:dyDescent="0.3">
      <c r="A12">
        <f>Modello!B255</f>
        <v>0</v>
      </c>
      <c r="B12">
        <f t="shared" si="0"/>
        <v>0</v>
      </c>
    </row>
    <row r="13" spans="1:4" x14ac:dyDescent="0.3">
      <c r="A13">
        <f>Modello!B256</f>
        <v>0</v>
      </c>
      <c r="B13">
        <f t="shared" si="0"/>
        <v>0</v>
      </c>
    </row>
    <row r="14" spans="1:4" x14ac:dyDescent="0.3">
      <c r="A14">
        <f>Modello!B257</f>
        <v>0</v>
      </c>
      <c r="B14">
        <f t="shared" si="0"/>
        <v>0</v>
      </c>
    </row>
    <row r="15" spans="1:4" x14ac:dyDescent="0.3">
      <c r="A15">
        <f>Modello!B258</f>
        <v>0</v>
      </c>
      <c r="B15">
        <f t="shared" si="0"/>
        <v>0</v>
      </c>
    </row>
    <row r="16" spans="1:4" x14ac:dyDescent="0.3">
      <c r="A16">
        <f>Modello!B259</f>
        <v>0</v>
      </c>
      <c r="B16">
        <f t="shared" si="0"/>
        <v>0</v>
      </c>
    </row>
    <row r="17" spans="1:2" x14ac:dyDescent="0.3">
      <c r="A17">
        <f>Modello!B260</f>
        <v>0</v>
      </c>
      <c r="B17">
        <f t="shared" si="0"/>
        <v>0</v>
      </c>
    </row>
    <row r="18" spans="1:2" x14ac:dyDescent="0.3">
      <c r="A18">
        <f>Modello!B261</f>
        <v>0</v>
      </c>
      <c r="B18">
        <f t="shared" si="0"/>
        <v>0</v>
      </c>
    </row>
    <row r="19" spans="1:2" x14ac:dyDescent="0.3">
      <c r="A19">
        <f>Modello!B262</f>
        <v>0</v>
      </c>
      <c r="B19">
        <f t="shared" si="0"/>
        <v>0</v>
      </c>
    </row>
    <row r="20" spans="1:2" x14ac:dyDescent="0.3">
      <c r="A20">
        <f>Modello!B263</f>
        <v>0</v>
      </c>
      <c r="B20">
        <f t="shared" si="0"/>
        <v>0</v>
      </c>
    </row>
    <row r="21" spans="1:2" x14ac:dyDescent="0.3">
      <c r="A21">
        <f>Modello!B264</f>
        <v>0</v>
      </c>
      <c r="B21">
        <f t="shared" si="0"/>
        <v>0</v>
      </c>
    </row>
    <row r="22" spans="1:2" x14ac:dyDescent="0.3">
      <c r="A22">
        <f>Modello!B265</f>
        <v>0</v>
      </c>
      <c r="B22">
        <f t="shared" si="0"/>
        <v>0</v>
      </c>
    </row>
    <row r="23" spans="1:2" x14ac:dyDescent="0.3">
      <c r="A23">
        <f>Modello!B266</f>
        <v>0</v>
      </c>
      <c r="B23">
        <f t="shared" si="0"/>
        <v>0</v>
      </c>
    </row>
    <row r="24" spans="1:2" x14ac:dyDescent="0.3">
      <c r="A24">
        <f>Modello!B267</f>
        <v>0</v>
      </c>
      <c r="B24">
        <f t="shared" si="0"/>
        <v>0</v>
      </c>
    </row>
    <row r="25" spans="1:2" x14ac:dyDescent="0.3">
      <c r="A25">
        <f>Modello!B268</f>
        <v>0</v>
      </c>
      <c r="B25">
        <f t="shared" si="0"/>
        <v>0</v>
      </c>
    </row>
    <row r="26" spans="1:2" x14ac:dyDescent="0.3">
      <c r="A26">
        <f>Modello!B269</f>
        <v>0</v>
      </c>
      <c r="B26">
        <f t="shared" si="0"/>
        <v>0</v>
      </c>
    </row>
    <row r="27" spans="1:2" x14ac:dyDescent="0.3">
      <c r="A27">
        <f>Modello!B270</f>
        <v>0</v>
      </c>
      <c r="B27">
        <f t="shared" si="0"/>
        <v>0</v>
      </c>
    </row>
    <row r="28" spans="1:2" x14ac:dyDescent="0.3">
      <c r="A28">
        <f>Modello!B271</f>
        <v>0</v>
      </c>
      <c r="B28">
        <f t="shared" si="0"/>
        <v>0</v>
      </c>
    </row>
    <row r="29" spans="1:2" x14ac:dyDescent="0.3">
      <c r="A29">
        <f>Modello!B272</f>
        <v>0</v>
      </c>
      <c r="B29">
        <f t="shared" si="0"/>
        <v>0</v>
      </c>
    </row>
    <row r="30" spans="1:2" x14ac:dyDescent="0.3">
      <c r="A30">
        <f>Modello!B273</f>
        <v>0</v>
      </c>
      <c r="B30">
        <f t="shared" si="0"/>
        <v>0</v>
      </c>
    </row>
    <row r="31" spans="1:2" x14ac:dyDescent="0.3">
      <c r="A31">
        <f>Modello!B274</f>
        <v>0</v>
      </c>
      <c r="B31">
        <f t="shared" si="0"/>
        <v>0</v>
      </c>
    </row>
    <row r="32" spans="1:2" x14ac:dyDescent="0.3">
      <c r="A32">
        <f>Modello!B275</f>
        <v>0</v>
      </c>
      <c r="B32">
        <f t="shared" si="0"/>
        <v>0</v>
      </c>
    </row>
    <row r="33" spans="1:2" x14ac:dyDescent="0.3">
      <c r="A33">
        <f>Modello!B276</f>
        <v>0</v>
      </c>
      <c r="B33">
        <f t="shared" si="0"/>
        <v>0</v>
      </c>
    </row>
    <row r="34" spans="1:2" x14ac:dyDescent="0.3">
      <c r="A34">
        <f>Modello!B277</f>
        <v>0</v>
      </c>
      <c r="B34">
        <f t="shared" si="0"/>
        <v>0</v>
      </c>
    </row>
    <row r="35" spans="1:2" x14ac:dyDescent="0.3">
      <c r="A35">
        <f>Modello!B278</f>
        <v>0</v>
      </c>
      <c r="B35">
        <f t="shared" si="0"/>
        <v>0</v>
      </c>
    </row>
    <row r="36" spans="1:2" x14ac:dyDescent="0.3">
      <c r="A36">
        <f>Modello!B279</f>
        <v>0</v>
      </c>
      <c r="B36">
        <f t="shared" si="0"/>
        <v>0</v>
      </c>
    </row>
    <row r="37" spans="1:2" x14ac:dyDescent="0.3">
      <c r="A37">
        <f>Modello!B280</f>
        <v>0</v>
      </c>
      <c r="B37">
        <f t="shared" si="0"/>
        <v>0</v>
      </c>
    </row>
    <row r="38" spans="1:2" x14ac:dyDescent="0.3">
      <c r="A38">
        <f>Modello!B281</f>
        <v>0</v>
      </c>
      <c r="B38">
        <f t="shared" si="0"/>
        <v>0</v>
      </c>
    </row>
    <row r="39" spans="1:2" x14ac:dyDescent="0.3">
      <c r="A39">
        <f>Modello!B282</f>
        <v>0</v>
      </c>
      <c r="B39">
        <f t="shared" si="0"/>
        <v>0</v>
      </c>
    </row>
    <row r="40" spans="1:2" x14ac:dyDescent="0.3">
      <c r="A40">
        <f>Modello!B283</f>
        <v>0</v>
      </c>
      <c r="B40">
        <f t="shared" si="0"/>
        <v>0</v>
      </c>
    </row>
    <row r="41" spans="1:2" x14ac:dyDescent="0.3">
      <c r="A41">
        <f>Modello!B284</f>
        <v>0</v>
      </c>
      <c r="B41">
        <f t="shared" si="0"/>
        <v>0</v>
      </c>
    </row>
    <row r="42" spans="1:2" x14ac:dyDescent="0.3">
      <c r="A42">
        <f>Modello!B285</f>
        <v>0</v>
      </c>
      <c r="B42">
        <f t="shared" si="0"/>
        <v>0</v>
      </c>
    </row>
    <row r="43" spans="1:2" x14ac:dyDescent="0.3">
      <c r="A43">
        <f>Modello!B286</f>
        <v>0</v>
      </c>
      <c r="B43">
        <f t="shared" si="0"/>
        <v>0</v>
      </c>
    </row>
    <row r="44" spans="1:2" x14ac:dyDescent="0.3">
      <c r="A44">
        <f>Modello!B287</f>
        <v>0</v>
      </c>
      <c r="B44">
        <f t="shared" si="0"/>
        <v>0</v>
      </c>
    </row>
    <row r="45" spans="1:2" x14ac:dyDescent="0.3">
      <c r="A45">
        <f>Modello!B288</f>
        <v>0</v>
      </c>
      <c r="B45">
        <f t="shared" si="0"/>
        <v>0</v>
      </c>
    </row>
    <row r="46" spans="1:2" x14ac:dyDescent="0.3">
      <c r="A46">
        <f>Modello!B289</f>
        <v>0</v>
      </c>
      <c r="B46">
        <f t="shared" si="0"/>
        <v>0</v>
      </c>
    </row>
    <row r="47" spans="1:2" x14ac:dyDescent="0.3">
      <c r="A47">
        <f>Modello!B290</f>
        <v>0</v>
      </c>
      <c r="B47">
        <f t="shared" si="0"/>
        <v>0</v>
      </c>
    </row>
    <row r="48" spans="1:2" x14ac:dyDescent="0.3">
      <c r="A48">
        <f>Modello!B291</f>
        <v>0</v>
      </c>
      <c r="B48">
        <f t="shared" si="0"/>
        <v>0</v>
      </c>
    </row>
    <row r="49" spans="1:2" x14ac:dyDescent="0.3">
      <c r="A49">
        <f>Modello!B292</f>
        <v>0</v>
      </c>
      <c r="B49">
        <f t="shared" si="0"/>
        <v>0</v>
      </c>
    </row>
    <row r="50" spans="1:2" x14ac:dyDescent="0.3">
      <c r="A50">
        <f>Modello!B293</f>
        <v>0</v>
      </c>
      <c r="B50">
        <f t="shared" si="0"/>
        <v>0</v>
      </c>
    </row>
    <row r="51" spans="1:2" x14ac:dyDescent="0.3">
      <c r="A51">
        <f>Modello!B294</f>
        <v>0</v>
      </c>
      <c r="B51">
        <f t="shared" si="0"/>
        <v>0</v>
      </c>
    </row>
    <row r="52" spans="1:2" x14ac:dyDescent="0.3">
      <c r="A52">
        <f>Modello!B295</f>
        <v>0</v>
      </c>
      <c r="B52">
        <f t="shared" si="0"/>
        <v>0</v>
      </c>
    </row>
    <row r="53" spans="1:2" x14ac:dyDescent="0.3">
      <c r="A53">
        <f>Modello!B296</f>
        <v>0</v>
      </c>
      <c r="B53">
        <f t="shared" si="0"/>
        <v>0</v>
      </c>
    </row>
    <row r="54" spans="1:2" x14ac:dyDescent="0.3">
      <c r="A54">
        <f>Modello!B297</f>
        <v>0</v>
      </c>
      <c r="B54">
        <f t="shared" si="0"/>
        <v>0</v>
      </c>
    </row>
    <row r="55" spans="1:2" x14ac:dyDescent="0.3">
      <c r="A55">
        <f>Modello!B298</f>
        <v>0</v>
      </c>
      <c r="B55">
        <f t="shared" si="0"/>
        <v>0</v>
      </c>
    </row>
    <row r="56" spans="1:2" x14ac:dyDescent="0.3">
      <c r="A56">
        <f>Modello!B299</f>
        <v>0</v>
      </c>
      <c r="B56">
        <f t="shared" si="0"/>
        <v>0</v>
      </c>
    </row>
    <row r="57" spans="1:2" x14ac:dyDescent="0.3">
      <c r="A57">
        <f>Modello!B300</f>
        <v>0</v>
      </c>
      <c r="B57">
        <f t="shared" si="0"/>
        <v>0</v>
      </c>
    </row>
    <row r="58" spans="1:2" x14ac:dyDescent="0.3">
      <c r="A58">
        <f>Modello!B301</f>
        <v>0</v>
      </c>
      <c r="B58">
        <f t="shared" si="0"/>
        <v>0</v>
      </c>
    </row>
    <row r="59" spans="1:2" x14ac:dyDescent="0.3">
      <c r="A59">
        <f>Modello!B302</f>
        <v>0</v>
      </c>
      <c r="B59">
        <f t="shared" si="0"/>
        <v>0</v>
      </c>
    </row>
    <row r="60" spans="1:2" x14ac:dyDescent="0.3">
      <c r="A60">
        <f>Modello!B303</f>
        <v>0</v>
      </c>
      <c r="B60">
        <f t="shared" si="0"/>
        <v>0</v>
      </c>
    </row>
    <row r="61" spans="1:2" x14ac:dyDescent="0.3">
      <c r="A61">
        <f>Modello!B304</f>
        <v>0</v>
      </c>
      <c r="B61">
        <f t="shared" si="0"/>
        <v>0</v>
      </c>
    </row>
    <row r="62" spans="1:2" x14ac:dyDescent="0.3">
      <c r="A62">
        <f>Modello!B305</f>
        <v>0</v>
      </c>
      <c r="B62">
        <f t="shared" si="0"/>
        <v>0</v>
      </c>
    </row>
    <row r="63" spans="1:2" x14ac:dyDescent="0.3">
      <c r="A63">
        <f>Modello!B306</f>
        <v>0</v>
      </c>
      <c r="B63">
        <f t="shared" si="0"/>
        <v>0</v>
      </c>
    </row>
    <row r="64" spans="1:2" x14ac:dyDescent="0.3">
      <c r="A64">
        <f>Modello!B307</f>
        <v>0</v>
      </c>
      <c r="B64">
        <f t="shared" si="0"/>
        <v>0</v>
      </c>
    </row>
    <row r="65" spans="1:2" x14ac:dyDescent="0.3">
      <c r="A65">
        <f>Modello!B308</f>
        <v>0</v>
      </c>
      <c r="B65">
        <f t="shared" si="0"/>
        <v>0</v>
      </c>
    </row>
    <row r="66" spans="1:2" x14ac:dyDescent="0.3">
      <c r="A66">
        <f>Modello!B309</f>
        <v>0</v>
      </c>
      <c r="B66">
        <f t="shared" si="0"/>
        <v>0</v>
      </c>
    </row>
    <row r="67" spans="1:2" x14ac:dyDescent="0.3">
      <c r="A67">
        <f>Modello!B310</f>
        <v>0</v>
      </c>
      <c r="B67">
        <f t="shared" ref="B67:B107" si="1">IF(AND(A67&lt;&gt;0,A66=0),1,0)</f>
        <v>0</v>
      </c>
    </row>
    <row r="68" spans="1:2" x14ac:dyDescent="0.3">
      <c r="A68">
        <f>Modello!B311</f>
        <v>0</v>
      </c>
      <c r="B68">
        <f t="shared" si="1"/>
        <v>0</v>
      </c>
    </row>
    <row r="69" spans="1:2" x14ac:dyDescent="0.3">
      <c r="A69">
        <f>Modello!B312</f>
        <v>0</v>
      </c>
      <c r="B69">
        <f t="shared" si="1"/>
        <v>0</v>
      </c>
    </row>
    <row r="70" spans="1:2" x14ac:dyDescent="0.3">
      <c r="A70">
        <f>Modello!B313</f>
        <v>0</v>
      </c>
      <c r="B70">
        <f t="shared" si="1"/>
        <v>0</v>
      </c>
    </row>
    <row r="71" spans="1:2" x14ac:dyDescent="0.3">
      <c r="A71">
        <f>Modello!B314</f>
        <v>0</v>
      </c>
      <c r="B71">
        <f t="shared" si="1"/>
        <v>0</v>
      </c>
    </row>
    <row r="72" spans="1:2" x14ac:dyDescent="0.3">
      <c r="A72">
        <f>Modello!B315</f>
        <v>0</v>
      </c>
      <c r="B72">
        <f t="shared" si="1"/>
        <v>0</v>
      </c>
    </row>
    <row r="73" spans="1:2" x14ac:dyDescent="0.3">
      <c r="A73">
        <f>Modello!B316</f>
        <v>0</v>
      </c>
      <c r="B73">
        <f t="shared" si="1"/>
        <v>0</v>
      </c>
    </row>
    <row r="74" spans="1:2" x14ac:dyDescent="0.3">
      <c r="A74">
        <f>Modello!B317</f>
        <v>0</v>
      </c>
      <c r="B74">
        <f t="shared" si="1"/>
        <v>0</v>
      </c>
    </row>
    <row r="75" spans="1:2" x14ac:dyDescent="0.3">
      <c r="A75">
        <f>Modello!B318</f>
        <v>0</v>
      </c>
      <c r="B75">
        <f t="shared" si="1"/>
        <v>0</v>
      </c>
    </row>
    <row r="76" spans="1:2" x14ac:dyDescent="0.3">
      <c r="A76">
        <f>Modello!B319</f>
        <v>0</v>
      </c>
      <c r="B76">
        <f t="shared" si="1"/>
        <v>0</v>
      </c>
    </row>
    <row r="77" spans="1:2" x14ac:dyDescent="0.3">
      <c r="A77">
        <f>Modello!B320</f>
        <v>0</v>
      </c>
      <c r="B77">
        <f t="shared" si="1"/>
        <v>0</v>
      </c>
    </row>
    <row r="78" spans="1:2" x14ac:dyDescent="0.3">
      <c r="A78">
        <f>Modello!B321</f>
        <v>0</v>
      </c>
      <c r="B78">
        <f t="shared" si="1"/>
        <v>0</v>
      </c>
    </row>
    <row r="79" spans="1:2" x14ac:dyDescent="0.3">
      <c r="A79">
        <f>Modello!B322</f>
        <v>0</v>
      </c>
      <c r="B79">
        <f t="shared" si="1"/>
        <v>0</v>
      </c>
    </row>
    <row r="80" spans="1:2" x14ac:dyDescent="0.3">
      <c r="A80">
        <f>Modello!B323</f>
        <v>0</v>
      </c>
      <c r="B80">
        <f t="shared" si="1"/>
        <v>0</v>
      </c>
    </row>
    <row r="81" spans="1:2" x14ac:dyDescent="0.3">
      <c r="A81">
        <f>Modello!B324</f>
        <v>0</v>
      </c>
      <c r="B81">
        <f t="shared" si="1"/>
        <v>0</v>
      </c>
    </row>
    <row r="82" spans="1:2" x14ac:dyDescent="0.3">
      <c r="A82">
        <f>Modello!B325</f>
        <v>0</v>
      </c>
      <c r="B82">
        <f t="shared" si="1"/>
        <v>0</v>
      </c>
    </row>
    <row r="83" spans="1:2" x14ac:dyDescent="0.3">
      <c r="A83">
        <f>Modello!B326</f>
        <v>0</v>
      </c>
      <c r="B83">
        <f t="shared" si="1"/>
        <v>0</v>
      </c>
    </row>
    <row r="84" spans="1:2" x14ac:dyDescent="0.3">
      <c r="A84">
        <f>Modello!B327</f>
        <v>0</v>
      </c>
      <c r="B84">
        <f t="shared" si="1"/>
        <v>0</v>
      </c>
    </row>
    <row r="85" spans="1:2" x14ac:dyDescent="0.3">
      <c r="A85">
        <f>Modello!B328</f>
        <v>0</v>
      </c>
      <c r="B85">
        <f t="shared" si="1"/>
        <v>0</v>
      </c>
    </row>
    <row r="86" spans="1:2" x14ac:dyDescent="0.3">
      <c r="A86">
        <f>Modello!B329</f>
        <v>0</v>
      </c>
      <c r="B86">
        <f t="shared" si="1"/>
        <v>0</v>
      </c>
    </row>
    <row r="87" spans="1:2" x14ac:dyDescent="0.3">
      <c r="A87">
        <f>Modello!B330</f>
        <v>0</v>
      </c>
      <c r="B87">
        <f t="shared" si="1"/>
        <v>0</v>
      </c>
    </row>
    <row r="88" spans="1:2" x14ac:dyDescent="0.3">
      <c r="A88">
        <f>Modello!B331</f>
        <v>0</v>
      </c>
      <c r="B88">
        <f t="shared" si="1"/>
        <v>0</v>
      </c>
    </row>
    <row r="89" spans="1:2" x14ac:dyDescent="0.3">
      <c r="A89">
        <f>Modello!B332</f>
        <v>0</v>
      </c>
      <c r="B89">
        <f t="shared" si="1"/>
        <v>0</v>
      </c>
    </row>
    <row r="90" spans="1:2" x14ac:dyDescent="0.3">
      <c r="A90">
        <f>Modello!B333</f>
        <v>0</v>
      </c>
      <c r="B90">
        <f t="shared" si="1"/>
        <v>0</v>
      </c>
    </row>
    <row r="91" spans="1:2" x14ac:dyDescent="0.3">
      <c r="A91">
        <f>Modello!B334</f>
        <v>0</v>
      </c>
      <c r="B91">
        <f t="shared" si="1"/>
        <v>0</v>
      </c>
    </row>
    <row r="92" spans="1:2" x14ac:dyDescent="0.3">
      <c r="A92">
        <f>Modello!B335</f>
        <v>0</v>
      </c>
      <c r="B92">
        <f t="shared" si="1"/>
        <v>0</v>
      </c>
    </row>
    <row r="93" spans="1:2" x14ac:dyDescent="0.3">
      <c r="A93">
        <f>Modello!B336</f>
        <v>0</v>
      </c>
      <c r="B93">
        <f t="shared" si="1"/>
        <v>0</v>
      </c>
    </row>
    <row r="94" spans="1:2" x14ac:dyDescent="0.3">
      <c r="A94">
        <f>Modello!B337</f>
        <v>0</v>
      </c>
      <c r="B94">
        <f t="shared" si="1"/>
        <v>0</v>
      </c>
    </row>
    <row r="95" spans="1:2" x14ac:dyDescent="0.3">
      <c r="A95">
        <f>Modello!B338</f>
        <v>0</v>
      </c>
      <c r="B95">
        <f t="shared" si="1"/>
        <v>0</v>
      </c>
    </row>
    <row r="96" spans="1:2" x14ac:dyDescent="0.3">
      <c r="A96">
        <f>Modello!B339</f>
        <v>0</v>
      </c>
      <c r="B96">
        <f t="shared" si="1"/>
        <v>0</v>
      </c>
    </row>
    <row r="97" spans="1:2" x14ac:dyDescent="0.3">
      <c r="A97">
        <f>Modello!B340</f>
        <v>0</v>
      </c>
      <c r="B97">
        <f t="shared" si="1"/>
        <v>0</v>
      </c>
    </row>
    <row r="98" spans="1:2" x14ac:dyDescent="0.3">
      <c r="A98">
        <f>Modello!B341</f>
        <v>0</v>
      </c>
      <c r="B98">
        <f t="shared" si="1"/>
        <v>0</v>
      </c>
    </row>
    <row r="99" spans="1:2" x14ac:dyDescent="0.3">
      <c r="A99">
        <f>Modello!B342</f>
        <v>0</v>
      </c>
      <c r="B99">
        <f t="shared" si="1"/>
        <v>0</v>
      </c>
    </row>
    <row r="100" spans="1:2" x14ac:dyDescent="0.3">
      <c r="A100">
        <f>Modello!B343</f>
        <v>0</v>
      </c>
      <c r="B100">
        <f t="shared" si="1"/>
        <v>0</v>
      </c>
    </row>
    <row r="101" spans="1:2" x14ac:dyDescent="0.3">
      <c r="A101">
        <f>Modello!B344</f>
        <v>0</v>
      </c>
      <c r="B101">
        <f t="shared" si="1"/>
        <v>0</v>
      </c>
    </row>
    <row r="102" spans="1:2" x14ac:dyDescent="0.3">
      <c r="A102">
        <f>Modello!B345</f>
        <v>0</v>
      </c>
      <c r="B102">
        <f t="shared" si="1"/>
        <v>0</v>
      </c>
    </row>
    <row r="103" spans="1:2" x14ac:dyDescent="0.3">
      <c r="A103">
        <f>Modello!B346</f>
        <v>0</v>
      </c>
      <c r="B103">
        <f t="shared" si="1"/>
        <v>0</v>
      </c>
    </row>
    <row r="104" spans="1:2" x14ac:dyDescent="0.3">
      <c r="A104">
        <f>Modello!B347</f>
        <v>0</v>
      </c>
      <c r="B104">
        <f t="shared" si="1"/>
        <v>0</v>
      </c>
    </row>
    <row r="105" spans="1:2" x14ac:dyDescent="0.3">
      <c r="A105">
        <f>Modello!B348</f>
        <v>0</v>
      </c>
      <c r="B105">
        <f t="shared" si="1"/>
        <v>0</v>
      </c>
    </row>
    <row r="106" spans="1:2" x14ac:dyDescent="0.3">
      <c r="A106">
        <f>Modello!B349</f>
        <v>0</v>
      </c>
      <c r="B106">
        <f t="shared" si="1"/>
        <v>0</v>
      </c>
    </row>
    <row r="107" spans="1:2" x14ac:dyDescent="0.3">
      <c r="A107">
        <f>Modello!B350</f>
        <v>0</v>
      </c>
      <c r="B107">
        <f t="shared" si="1"/>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33"/>
  <sheetViews>
    <sheetView workbookViewId="0">
      <selection activeCell="P244" sqref="P244:T244"/>
    </sheetView>
  </sheetViews>
  <sheetFormatPr defaultColWidth="71.44140625" defaultRowHeight="14.4" x14ac:dyDescent="0.3"/>
  <cols>
    <col min="1" max="1" width="19.109375" customWidth="1"/>
    <col min="2" max="2" width="42.6640625" bestFit="1" customWidth="1"/>
  </cols>
  <sheetData>
    <row r="1" spans="1:3" s="5" customFormat="1" x14ac:dyDescent="0.3">
      <c r="A1" s="4" t="s">
        <v>89</v>
      </c>
      <c r="B1" s="4" t="s">
        <v>90</v>
      </c>
      <c r="C1" s="4" t="s">
        <v>91</v>
      </c>
    </row>
    <row r="2" spans="1:3" x14ac:dyDescent="0.3">
      <c r="A2" s="30" t="s">
        <v>186</v>
      </c>
      <c r="B2" s="30" t="s">
        <v>240</v>
      </c>
      <c r="C2" s="31" t="s">
        <v>187</v>
      </c>
    </row>
    <row r="3" spans="1:3" x14ac:dyDescent="0.3">
      <c r="A3" s="28" t="s">
        <v>164</v>
      </c>
      <c r="B3" s="28" t="s">
        <v>241</v>
      </c>
      <c r="C3" s="29" t="s">
        <v>165</v>
      </c>
    </row>
    <row r="4" spans="1:3" x14ac:dyDescent="0.3">
      <c r="A4" s="24" t="s">
        <v>155</v>
      </c>
      <c r="B4" s="24" t="s">
        <v>242</v>
      </c>
      <c r="C4" s="25" t="s">
        <v>156</v>
      </c>
    </row>
    <row r="5" spans="1:3" x14ac:dyDescent="0.3">
      <c r="A5" s="38" t="s">
        <v>236</v>
      </c>
      <c r="B5" s="38" t="s">
        <v>243</v>
      </c>
      <c r="C5" s="39" t="s">
        <v>237</v>
      </c>
    </row>
    <row r="6" spans="1:3" x14ac:dyDescent="0.3">
      <c r="A6" s="20" t="s">
        <v>196</v>
      </c>
      <c r="B6" s="20" t="s">
        <v>244</v>
      </c>
      <c r="C6" s="21" t="s">
        <v>197</v>
      </c>
    </row>
    <row r="7" spans="1:3" x14ac:dyDescent="0.3">
      <c r="A7" s="24" t="s">
        <v>155</v>
      </c>
      <c r="B7" s="24" t="s">
        <v>245</v>
      </c>
      <c r="C7" s="25" t="s">
        <v>157</v>
      </c>
    </row>
    <row r="8" spans="1:3" x14ac:dyDescent="0.3">
      <c r="A8" s="28" t="s">
        <v>164</v>
      </c>
      <c r="B8" s="28" t="s">
        <v>246</v>
      </c>
      <c r="C8" s="29" t="s">
        <v>166</v>
      </c>
    </row>
    <row r="9" spans="1:3" x14ac:dyDescent="0.3">
      <c r="A9" s="12" t="s">
        <v>106</v>
      </c>
      <c r="B9" s="12" t="s">
        <v>247</v>
      </c>
      <c r="C9" s="13" t="s">
        <v>107</v>
      </c>
    </row>
    <row r="10" spans="1:3" x14ac:dyDescent="0.3">
      <c r="A10" s="20" t="s">
        <v>174</v>
      </c>
      <c r="B10" s="20" t="s">
        <v>248</v>
      </c>
      <c r="C10" s="21" t="s">
        <v>175</v>
      </c>
    </row>
    <row r="11" spans="1:3" x14ac:dyDescent="0.3">
      <c r="A11" s="20" t="s">
        <v>174</v>
      </c>
      <c r="B11" s="20" t="s">
        <v>249</v>
      </c>
      <c r="C11" s="21" t="s">
        <v>176</v>
      </c>
    </row>
    <row r="12" spans="1:3" x14ac:dyDescent="0.3">
      <c r="A12" s="28" t="s">
        <v>210</v>
      </c>
      <c r="B12" s="28" t="s">
        <v>250</v>
      </c>
      <c r="C12" s="29" t="s">
        <v>211</v>
      </c>
    </row>
    <row r="13" spans="1:3" x14ac:dyDescent="0.3">
      <c r="A13" s="12" t="s">
        <v>106</v>
      </c>
      <c r="B13" s="12" t="s">
        <v>251</v>
      </c>
      <c r="C13" s="13" t="s">
        <v>108</v>
      </c>
    </row>
    <row r="14" spans="1:3" x14ac:dyDescent="0.3">
      <c r="A14" s="22" t="s">
        <v>141</v>
      </c>
      <c r="B14" s="22" t="s">
        <v>252</v>
      </c>
      <c r="C14" s="23" t="s">
        <v>142</v>
      </c>
    </row>
    <row r="15" spans="1:3" x14ac:dyDescent="0.3">
      <c r="A15" s="28" t="s">
        <v>164</v>
      </c>
      <c r="B15" s="28" t="s">
        <v>253</v>
      </c>
      <c r="C15" s="29" t="s">
        <v>167</v>
      </c>
    </row>
    <row r="16" spans="1:3" x14ac:dyDescent="0.3">
      <c r="A16" s="14" t="s">
        <v>113</v>
      </c>
      <c r="B16" s="14" t="s">
        <v>254</v>
      </c>
      <c r="C16" s="15" t="s">
        <v>114</v>
      </c>
    </row>
    <row r="17" spans="1:3" x14ac:dyDescent="0.3">
      <c r="A17" s="36" t="s">
        <v>231</v>
      </c>
      <c r="B17" s="36" t="s">
        <v>255</v>
      </c>
      <c r="C17" s="37" t="s">
        <v>235</v>
      </c>
    </row>
    <row r="18" spans="1:3" x14ac:dyDescent="0.3">
      <c r="A18" s="22" t="s">
        <v>141</v>
      </c>
      <c r="B18" s="22" t="s">
        <v>256</v>
      </c>
      <c r="C18" s="23" t="s">
        <v>143</v>
      </c>
    </row>
    <row r="19" spans="1:3" x14ac:dyDescent="0.3">
      <c r="A19" s="20" t="s">
        <v>174</v>
      </c>
      <c r="B19" s="20" t="s">
        <v>257</v>
      </c>
      <c r="C19" s="21" t="s">
        <v>177</v>
      </c>
    </row>
    <row r="20" spans="1:3" x14ac:dyDescent="0.3">
      <c r="A20" s="18" t="s">
        <v>181</v>
      </c>
      <c r="B20" s="18" t="s">
        <v>258</v>
      </c>
      <c r="C20" s="19" t="s">
        <v>182</v>
      </c>
    </row>
    <row r="21" spans="1:3" x14ac:dyDescent="0.3">
      <c r="A21" s="30" t="s">
        <v>186</v>
      </c>
      <c r="B21" s="30" t="s">
        <v>259</v>
      </c>
      <c r="C21" s="31" t="s">
        <v>188</v>
      </c>
    </row>
    <row r="22" spans="1:3" x14ac:dyDescent="0.3">
      <c r="A22" s="26" t="s">
        <v>161</v>
      </c>
      <c r="B22" s="26" t="s">
        <v>260</v>
      </c>
      <c r="C22" s="27" t="s">
        <v>162</v>
      </c>
    </row>
    <row r="23" spans="1:3" x14ac:dyDescent="0.3">
      <c r="A23" s="12" t="s">
        <v>106</v>
      </c>
      <c r="B23" s="12" t="s">
        <v>261</v>
      </c>
      <c r="C23" s="13" t="s">
        <v>109</v>
      </c>
    </row>
    <row r="24" spans="1:3" x14ac:dyDescent="0.3">
      <c r="A24" s="30" t="s">
        <v>186</v>
      </c>
      <c r="B24" s="30" t="s">
        <v>262</v>
      </c>
      <c r="C24" s="31" t="s">
        <v>189</v>
      </c>
    </row>
    <row r="25" spans="1:3" x14ac:dyDescent="0.3">
      <c r="A25" s="10" t="s">
        <v>100</v>
      </c>
      <c r="B25" s="10" t="s">
        <v>263</v>
      </c>
      <c r="C25" s="11" t="s">
        <v>101</v>
      </c>
    </row>
    <row r="26" spans="1:3" x14ac:dyDescent="0.3">
      <c r="A26" s="6" t="s">
        <v>92</v>
      </c>
      <c r="B26" s="6" t="s">
        <v>264</v>
      </c>
      <c r="C26" s="7" t="s">
        <v>93</v>
      </c>
    </row>
    <row r="27" spans="1:3" x14ac:dyDescent="0.3">
      <c r="A27" s="22" t="s">
        <v>141</v>
      </c>
      <c r="B27" s="22" t="s">
        <v>265</v>
      </c>
      <c r="C27" s="23" t="s">
        <v>144</v>
      </c>
    </row>
    <row r="28" spans="1:3" x14ac:dyDescent="0.3">
      <c r="A28" s="10" t="s">
        <v>100</v>
      </c>
      <c r="B28" s="10" t="s">
        <v>266</v>
      </c>
      <c r="C28" s="11" t="s">
        <v>102</v>
      </c>
    </row>
    <row r="29" spans="1:3" x14ac:dyDescent="0.3">
      <c r="A29" s="22" t="s">
        <v>141</v>
      </c>
      <c r="B29" s="22" t="s">
        <v>267</v>
      </c>
      <c r="C29" s="23" t="s">
        <v>145</v>
      </c>
    </row>
    <row r="30" spans="1:3" x14ac:dyDescent="0.3">
      <c r="A30" s="10" t="s">
        <v>100</v>
      </c>
      <c r="B30" s="10" t="s">
        <v>268</v>
      </c>
      <c r="C30" s="11" t="s">
        <v>103</v>
      </c>
    </row>
    <row r="31" spans="1:3" x14ac:dyDescent="0.3">
      <c r="A31" s="28" t="s">
        <v>164</v>
      </c>
      <c r="B31" s="28" t="s">
        <v>269</v>
      </c>
      <c r="C31" s="29" t="s">
        <v>168</v>
      </c>
    </row>
    <row r="32" spans="1:3" x14ac:dyDescent="0.3">
      <c r="A32" s="30" t="s">
        <v>186</v>
      </c>
      <c r="B32" s="30" t="s">
        <v>270</v>
      </c>
      <c r="C32" s="31" t="s">
        <v>190</v>
      </c>
    </row>
    <row r="33" spans="1:3" x14ac:dyDescent="0.3">
      <c r="A33" s="24" t="s">
        <v>155</v>
      </c>
      <c r="B33" s="24" t="s">
        <v>271</v>
      </c>
      <c r="C33" s="25" t="s">
        <v>158</v>
      </c>
    </row>
    <row r="34" spans="1:3" x14ac:dyDescent="0.3">
      <c r="A34" s="14" t="s">
        <v>113</v>
      </c>
      <c r="B34" s="14" t="s">
        <v>272</v>
      </c>
      <c r="C34" s="15" t="s">
        <v>115</v>
      </c>
    </row>
    <row r="35" spans="1:3" x14ac:dyDescent="0.3">
      <c r="A35" s="20" t="s">
        <v>196</v>
      </c>
      <c r="B35" s="20" t="s">
        <v>273</v>
      </c>
      <c r="C35" s="21" t="s">
        <v>198</v>
      </c>
    </row>
    <row r="36" spans="1:3" x14ac:dyDescent="0.3">
      <c r="A36" s="20" t="s">
        <v>174</v>
      </c>
      <c r="B36" s="20" t="s">
        <v>274</v>
      </c>
      <c r="C36" s="21" t="s">
        <v>178</v>
      </c>
    </row>
    <row r="37" spans="1:3" x14ac:dyDescent="0.3">
      <c r="A37" s="14" t="s">
        <v>113</v>
      </c>
      <c r="B37" s="14" t="s">
        <v>275</v>
      </c>
      <c r="C37" s="15" t="s">
        <v>116</v>
      </c>
    </row>
    <row r="38" spans="1:3" x14ac:dyDescent="0.3">
      <c r="A38" s="18" t="s">
        <v>128</v>
      </c>
      <c r="B38" s="18" t="s">
        <v>276</v>
      </c>
      <c r="C38" s="19" t="s">
        <v>129</v>
      </c>
    </row>
    <row r="39" spans="1:3" x14ac:dyDescent="0.3">
      <c r="A39" s="20" t="s">
        <v>136</v>
      </c>
      <c r="B39" s="20" t="s">
        <v>277</v>
      </c>
      <c r="C39" s="21" t="s">
        <v>137</v>
      </c>
    </row>
    <row r="40" spans="1:3" x14ac:dyDescent="0.3">
      <c r="A40" s="16" t="s">
        <v>123</v>
      </c>
      <c r="B40" s="16" t="s">
        <v>278</v>
      </c>
      <c r="C40" s="17" t="s">
        <v>124</v>
      </c>
    </row>
    <row r="41" spans="1:3" x14ac:dyDescent="0.3">
      <c r="A41" s="20" t="s">
        <v>196</v>
      </c>
      <c r="B41" s="20" t="s">
        <v>279</v>
      </c>
      <c r="C41" s="21" t="s">
        <v>199</v>
      </c>
    </row>
    <row r="42" spans="1:3" x14ac:dyDescent="0.3">
      <c r="A42" s="20" t="s">
        <v>136</v>
      </c>
      <c r="B42" s="20" t="s">
        <v>280</v>
      </c>
      <c r="C42" s="21" t="s">
        <v>138</v>
      </c>
    </row>
    <row r="43" spans="1:3" x14ac:dyDescent="0.3">
      <c r="A43" s="26" t="s">
        <v>161</v>
      </c>
      <c r="B43" s="26" t="s">
        <v>281</v>
      </c>
      <c r="C43" s="27" t="s">
        <v>163</v>
      </c>
    </row>
    <row r="44" spans="1:3" x14ac:dyDescent="0.3">
      <c r="A44" s="6" t="s">
        <v>92</v>
      </c>
      <c r="B44" s="6" t="s">
        <v>282</v>
      </c>
      <c r="C44" s="7" t="s">
        <v>94</v>
      </c>
    </row>
    <row r="45" spans="1:3" x14ac:dyDescent="0.3">
      <c r="A45" s="20" t="s">
        <v>136</v>
      </c>
      <c r="B45" s="20" t="s">
        <v>283</v>
      </c>
      <c r="C45" s="21" t="s">
        <v>139</v>
      </c>
    </row>
    <row r="46" spans="1:3" x14ac:dyDescent="0.3">
      <c r="A46" s="18" t="s">
        <v>128</v>
      </c>
      <c r="B46" s="18" t="s">
        <v>284</v>
      </c>
      <c r="C46" s="19" t="s">
        <v>130</v>
      </c>
    </row>
    <row r="47" spans="1:3" x14ac:dyDescent="0.3">
      <c r="A47" s="20" t="s">
        <v>174</v>
      </c>
      <c r="B47" s="20" t="s">
        <v>285</v>
      </c>
      <c r="C47" s="21" t="s">
        <v>179</v>
      </c>
    </row>
    <row r="48" spans="1:3" x14ac:dyDescent="0.3">
      <c r="A48" s="22" t="s">
        <v>141</v>
      </c>
      <c r="B48" s="22" t="s">
        <v>286</v>
      </c>
      <c r="C48" s="23" t="s">
        <v>146</v>
      </c>
    </row>
    <row r="49" spans="1:3" x14ac:dyDescent="0.3">
      <c r="A49" s="20" t="s">
        <v>196</v>
      </c>
      <c r="B49" s="20" t="s">
        <v>287</v>
      </c>
      <c r="C49" s="21" t="s">
        <v>200</v>
      </c>
    </row>
    <row r="50" spans="1:3" x14ac:dyDescent="0.3">
      <c r="A50" s="22" t="s">
        <v>141</v>
      </c>
      <c r="B50" s="22" t="s">
        <v>288</v>
      </c>
      <c r="C50" s="23" t="s">
        <v>147</v>
      </c>
    </row>
    <row r="51" spans="1:3" x14ac:dyDescent="0.3">
      <c r="A51" s="20" t="s">
        <v>196</v>
      </c>
      <c r="B51" s="20" t="s">
        <v>289</v>
      </c>
      <c r="C51" s="21" t="s">
        <v>201</v>
      </c>
    </row>
    <row r="52" spans="1:3" x14ac:dyDescent="0.3">
      <c r="A52" s="24" t="s">
        <v>155</v>
      </c>
      <c r="B52" s="24" t="s">
        <v>290</v>
      </c>
      <c r="C52" s="25" t="s">
        <v>159</v>
      </c>
    </row>
    <row r="53" spans="1:3" x14ac:dyDescent="0.3">
      <c r="A53" s="22" t="s">
        <v>141</v>
      </c>
      <c r="B53" s="22" t="s">
        <v>291</v>
      </c>
      <c r="C53" s="23" t="s">
        <v>148</v>
      </c>
    </row>
    <row r="54" spans="1:3" x14ac:dyDescent="0.3">
      <c r="A54" s="20" t="s">
        <v>196</v>
      </c>
      <c r="B54" s="20" t="s">
        <v>292</v>
      </c>
      <c r="C54" s="21" t="s">
        <v>202</v>
      </c>
    </row>
    <row r="55" spans="1:3" x14ac:dyDescent="0.3">
      <c r="A55" s="8" t="s">
        <v>97</v>
      </c>
      <c r="B55" s="8" t="s">
        <v>293</v>
      </c>
      <c r="C55" s="9" t="s">
        <v>98</v>
      </c>
    </row>
    <row r="56" spans="1:3" x14ac:dyDescent="0.3">
      <c r="A56" s="30" t="s">
        <v>186</v>
      </c>
      <c r="B56" s="30" t="s">
        <v>294</v>
      </c>
      <c r="C56" s="31" t="s">
        <v>191</v>
      </c>
    </row>
    <row r="57" spans="1:3" x14ac:dyDescent="0.3">
      <c r="A57" s="22" t="s">
        <v>141</v>
      </c>
      <c r="B57" s="33" t="s">
        <v>295</v>
      </c>
      <c r="C57" s="23" t="s">
        <v>153</v>
      </c>
    </row>
    <row r="58" spans="1:3" x14ac:dyDescent="0.3">
      <c r="A58" s="22" t="s">
        <v>141</v>
      </c>
      <c r="B58" s="33" t="s">
        <v>296</v>
      </c>
      <c r="C58" s="23" t="s">
        <v>154</v>
      </c>
    </row>
    <row r="59" spans="1:3" x14ac:dyDescent="0.3">
      <c r="A59" s="14" t="s">
        <v>113</v>
      </c>
      <c r="B59" s="14" t="s">
        <v>297</v>
      </c>
      <c r="C59" s="15" t="s">
        <v>117</v>
      </c>
    </row>
    <row r="60" spans="1:3" x14ac:dyDescent="0.3">
      <c r="A60" s="22" t="s">
        <v>141</v>
      </c>
      <c r="B60" s="22" t="s">
        <v>298</v>
      </c>
      <c r="C60" s="23" t="s">
        <v>149</v>
      </c>
    </row>
    <row r="61" spans="1:3" x14ac:dyDescent="0.3">
      <c r="A61" s="12" t="s">
        <v>106</v>
      </c>
      <c r="B61" s="32" t="s">
        <v>299</v>
      </c>
      <c r="C61" s="13" t="s">
        <v>110</v>
      </c>
    </row>
    <row r="62" spans="1:3" x14ac:dyDescent="0.3">
      <c r="A62" s="12" t="s">
        <v>106</v>
      </c>
      <c r="B62" s="32" t="s">
        <v>300</v>
      </c>
      <c r="C62" s="13" t="s">
        <v>111</v>
      </c>
    </row>
    <row r="63" spans="1:3" x14ac:dyDescent="0.3">
      <c r="A63" s="28" t="s">
        <v>164</v>
      </c>
      <c r="B63" s="28" t="s">
        <v>301</v>
      </c>
      <c r="C63" s="29" t="s">
        <v>169</v>
      </c>
    </row>
    <row r="64" spans="1:3" x14ac:dyDescent="0.3">
      <c r="A64" s="18" t="s">
        <v>181</v>
      </c>
      <c r="B64" s="18" t="s">
        <v>302</v>
      </c>
      <c r="C64" s="19" t="s">
        <v>183</v>
      </c>
    </row>
    <row r="65" spans="1:3" x14ac:dyDescent="0.3">
      <c r="A65" s="18" t="s">
        <v>181</v>
      </c>
      <c r="B65" s="18" t="s">
        <v>303</v>
      </c>
      <c r="C65" s="19" t="s">
        <v>184</v>
      </c>
    </row>
    <row r="66" spans="1:3" x14ac:dyDescent="0.3">
      <c r="A66" s="28" t="s">
        <v>210</v>
      </c>
      <c r="B66" s="28" t="s">
        <v>304</v>
      </c>
      <c r="C66" s="29" t="s">
        <v>212</v>
      </c>
    </row>
    <row r="67" spans="1:3" x14ac:dyDescent="0.3">
      <c r="A67" s="30" t="s">
        <v>186</v>
      </c>
      <c r="B67" s="30" t="s">
        <v>305</v>
      </c>
      <c r="C67" s="31" t="s">
        <v>192</v>
      </c>
    </row>
    <row r="68" spans="1:3" x14ac:dyDescent="0.3">
      <c r="A68" s="14" t="s">
        <v>113</v>
      </c>
      <c r="B68" s="14" t="s">
        <v>306</v>
      </c>
      <c r="C68" s="15" t="s">
        <v>118</v>
      </c>
    </row>
    <row r="69" spans="1:3" x14ac:dyDescent="0.3">
      <c r="A69" s="22" t="s">
        <v>141</v>
      </c>
      <c r="B69" s="22" t="s">
        <v>307</v>
      </c>
      <c r="C69" s="23" t="s">
        <v>150</v>
      </c>
    </row>
    <row r="70" spans="1:3" x14ac:dyDescent="0.3">
      <c r="A70" s="22" t="s">
        <v>207</v>
      </c>
      <c r="B70" s="22" t="s">
        <v>308</v>
      </c>
      <c r="C70" s="23" t="s">
        <v>208</v>
      </c>
    </row>
    <row r="71" spans="1:3" x14ac:dyDescent="0.3">
      <c r="A71" s="24" t="s">
        <v>155</v>
      </c>
      <c r="B71" s="24" t="s">
        <v>309</v>
      </c>
      <c r="C71" s="25" t="s">
        <v>160</v>
      </c>
    </row>
    <row r="72" spans="1:3" x14ac:dyDescent="0.3">
      <c r="A72" s="6" t="s">
        <v>92</v>
      </c>
      <c r="B72" s="6" t="s">
        <v>310</v>
      </c>
      <c r="C72" s="7" t="s">
        <v>95</v>
      </c>
    </row>
    <row r="73" spans="1:3" x14ac:dyDescent="0.3">
      <c r="A73" s="14" t="s">
        <v>113</v>
      </c>
      <c r="B73" s="14" t="s">
        <v>311</v>
      </c>
      <c r="C73" s="15" t="s">
        <v>119</v>
      </c>
    </row>
    <row r="74" spans="1:3" x14ac:dyDescent="0.3">
      <c r="A74" s="20" t="s">
        <v>196</v>
      </c>
      <c r="B74" s="20" t="s">
        <v>312</v>
      </c>
      <c r="C74" s="21" t="s">
        <v>203</v>
      </c>
    </row>
    <row r="75" spans="1:3" x14ac:dyDescent="0.3">
      <c r="A75" s="20" t="s">
        <v>196</v>
      </c>
      <c r="B75" s="20" t="s">
        <v>313</v>
      </c>
      <c r="C75" s="21" t="s">
        <v>204</v>
      </c>
    </row>
    <row r="76" spans="1:3" x14ac:dyDescent="0.3">
      <c r="A76" s="16" t="s">
        <v>123</v>
      </c>
      <c r="B76" s="16" t="s">
        <v>314</v>
      </c>
      <c r="C76" s="17" t="s">
        <v>125</v>
      </c>
    </row>
    <row r="77" spans="1:3" x14ac:dyDescent="0.3">
      <c r="A77" s="8" t="s">
        <v>97</v>
      </c>
      <c r="B77" s="8" t="s">
        <v>315</v>
      </c>
      <c r="C77" s="9" t="s">
        <v>99</v>
      </c>
    </row>
    <row r="78" spans="1:3" x14ac:dyDescent="0.3">
      <c r="A78" s="20" t="s">
        <v>196</v>
      </c>
      <c r="B78" s="20" t="s">
        <v>316</v>
      </c>
      <c r="C78" s="21" t="s">
        <v>205</v>
      </c>
    </row>
    <row r="79" spans="1:3" x14ac:dyDescent="0.3">
      <c r="A79" s="30" t="s">
        <v>186</v>
      </c>
      <c r="B79" s="30" t="s">
        <v>317</v>
      </c>
      <c r="C79" s="31" t="s">
        <v>193</v>
      </c>
    </row>
    <row r="80" spans="1:3" x14ac:dyDescent="0.3">
      <c r="A80" s="14" t="s">
        <v>113</v>
      </c>
      <c r="B80" s="14" t="s">
        <v>318</v>
      </c>
      <c r="C80" s="15" t="s">
        <v>120</v>
      </c>
    </row>
    <row r="81" spans="1:3" x14ac:dyDescent="0.3">
      <c r="A81" s="10" t="s">
        <v>100</v>
      </c>
      <c r="B81" s="10" t="s">
        <v>319</v>
      </c>
      <c r="C81" s="11" t="s">
        <v>105</v>
      </c>
    </row>
    <row r="82" spans="1:3" x14ac:dyDescent="0.3">
      <c r="A82" s="14" t="s">
        <v>113</v>
      </c>
      <c r="B82" s="14" t="s">
        <v>320</v>
      </c>
      <c r="C82" s="15" t="s">
        <v>121</v>
      </c>
    </row>
    <row r="83" spans="1:3" x14ac:dyDescent="0.3">
      <c r="A83" s="18" t="s">
        <v>128</v>
      </c>
      <c r="B83" s="18" t="s">
        <v>321</v>
      </c>
      <c r="C83" s="19" t="s">
        <v>131</v>
      </c>
    </row>
    <row r="84" spans="1:3" x14ac:dyDescent="0.3">
      <c r="A84" s="14" t="s">
        <v>113</v>
      </c>
      <c r="B84" s="14" t="s">
        <v>322</v>
      </c>
      <c r="C84" s="15" t="s">
        <v>122</v>
      </c>
    </row>
    <row r="85" spans="1:3" x14ac:dyDescent="0.3">
      <c r="A85" s="18" t="s">
        <v>128</v>
      </c>
      <c r="B85" s="34" t="s">
        <v>323</v>
      </c>
      <c r="C85" s="19" t="s">
        <v>133</v>
      </c>
    </row>
    <row r="86" spans="1:3" x14ac:dyDescent="0.3">
      <c r="A86" s="18" t="s">
        <v>128</v>
      </c>
      <c r="B86" s="34" t="s">
        <v>324</v>
      </c>
      <c r="C86" s="19" t="s">
        <v>134</v>
      </c>
    </row>
    <row r="87" spans="1:3" x14ac:dyDescent="0.3">
      <c r="A87" s="18" t="s">
        <v>128</v>
      </c>
      <c r="B87" s="34" t="s">
        <v>325</v>
      </c>
      <c r="C87" s="19" t="s">
        <v>135</v>
      </c>
    </row>
    <row r="88" spans="1:3" x14ac:dyDescent="0.3">
      <c r="A88" s="28" t="s">
        <v>210</v>
      </c>
      <c r="B88" s="28" t="s">
        <v>326</v>
      </c>
      <c r="C88" s="29" t="s">
        <v>213</v>
      </c>
    </row>
    <row r="89" spans="1:3" x14ac:dyDescent="0.3">
      <c r="A89" s="12" t="s">
        <v>106</v>
      </c>
      <c r="B89" s="12" t="s">
        <v>327</v>
      </c>
      <c r="C89" s="13" t="s">
        <v>112</v>
      </c>
    </row>
    <row r="90" spans="1:3" x14ac:dyDescent="0.3">
      <c r="A90" s="18" t="s">
        <v>181</v>
      </c>
      <c r="B90" s="18" t="s">
        <v>328</v>
      </c>
      <c r="C90" s="19" t="s">
        <v>185</v>
      </c>
    </row>
    <row r="91" spans="1:3" x14ac:dyDescent="0.3">
      <c r="A91" s="20" t="s">
        <v>136</v>
      </c>
      <c r="B91" s="20" t="s">
        <v>329</v>
      </c>
      <c r="C91" s="21" t="s">
        <v>140</v>
      </c>
    </row>
    <row r="92" spans="1:3" x14ac:dyDescent="0.3">
      <c r="A92" s="20" t="s">
        <v>196</v>
      </c>
      <c r="B92" s="20" t="s">
        <v>330</v>
      </c>
      <c r="C92" s="21" t="s">
        <v>206</v>
      </c>
    </row>
    <row r="93" spans="1:3" x14ac:dyDescent="0.3">
      <c r="A93" s="30" t="s">
        <v>186</v>
      </c>
      <c r="B93" s="30" t="s">
        <v>331</v>
      </c>
      <c r="C93" s="31" t="s">
        <v>194</v>
      </c>
    </row>
    <row r="94" spans="1:3" x14ac:dyDescent="0.3">
      <c r="A94" s="22" t="s">
        <v>141</v>
      </c>
      <c r="B94" s="22" t="s">
        <v>332</v>
      </c>
      <c r="C94" s="23" t="s">
        <v>151</v>
      </c>
    </row>
    <row r="95" spans="1:3" x14ac:dyDescent="0.3">
      <c r="A95" s="20" t="s">
        <v>174</v>
      </c>
      <c r="B95" s="20" t="s">
        <v>333</v>
      </c>
      <c r="C95" s="21" t="s">
        <v>180</v>
      </c>
    </row>
    <row r="96" spans="1:3" x14ac:dyDescent="0.3">
      <c r="A96" s="6" t="s">
        <v>92</v>
      </c>
      <c r="B96" s="6" t="s">
        <v>334</v>
      </c>
      <c r="C96" s="7" t="s">
        <v>96</v>
      </c>
    </row>
    <row r="97" spans="1:3" x14ac:dyDescent="0.3">
      <c r="A97" s="22" t="s">
        <v>207</v>
      </c>
      <c r="B97" s="22" t="s">
        <v>335</v>
      </c>
      <c r="C97" s="23" t="s">
        <v>209</v>
      </c>
    </row>
    <row r="98" spans="1:3" x14ac:dyDescent="0.3">
      <c r="A98" s="28" t="s">
        <v>164</v>
      </c>
      <c r="B98" s="35" t="s">
        <v>336</v>
      </c>
      <c r="C98" s="29" t="s">
        <v>172</v>
      </c>
    </row>
    <row r="99" spans="1:3" x14ac:dyDescent="0.3">
      <c r="A99" s="28" t="s">
        <v>164</v>
      </c>
      <c r="B99" s="35" t="s">
        <v>337</v>
      </c>
      <c r="C99" s="29" t="s">
        <v>173</v>
      </c>
    </row>
    <row r="100" spans="1:3" x14ac:dyDescent="0.3">
      <c r="A100" s="30" t="s">
        <v>186</v>
      </c>
      <c r="B100" s="30" t="s">
        <v>338</v>
      </c>
      <c r="C100" s="31" t="s">
        <v>195</v>
      </c>
    </row>
    <row r="101" spans="1:3" x14ac:dyDescent="0.3">
      <c r="A101" s="36" t="s">
        <v>231</v>
      </c>
      <c r="B101" s="36" t="s">
        <v>339</v>
      </c>
      <c r="C101" s="37" t="s">
        <v>233</v>
      </c>
    </row>
    <row r="102" spans="1:3" x14ac:dyDescent="0.3">
      <c r="A102" s="28" t="s">
        <v>210</v>
      </c>
      <c r="B102" s="28" t="s">
        <v>340</v>
      </c>
      <c r="C102" s="29" t="s">
        <v>214</v>
      </c>
    </row>
    <row r="103" spans="1:3" x14ac:dyDescent="0.3">
      <c r="A103" s="16" t="s">
        <v>123</v>
      </c>
      <c r="B103" s="16" t="s">
        <v>341</v>
      </c>
      <c r="C103" s="17" t="s">
        <v>126</v>
      </c>
    </row>
    <row r="104" spans="1:3" x14ac:dyDescent="0.3">
      <c r="A104" s="16" t="s">
        <v>123</v>
      </c>
      <c r="B104" s="16" t="s">
        <v>342</v>
      </c>
      <c r="C104" s="17" t="s">
        <v>127</v>
      </c>
    </row>
    <row r="105" spans="1:3" x14ac:dyDescent="0.3">
      <c r="A105" s="22" t="s">
        <v>141</v>
      </c>
      <c r="B105" s="22" t="s">
        <v>343</v>
      </c>
      <c r="C105" s="23" t="s">
        <v>152</v>
      </c>
    </row>
    <row r="106" spans="1:3" x14ac:dyDescent="0.3">
      <c r="A106" s="28" t="s">
        <v>210</v>
      </c>
      <c r="B106" s="28" t="s">
        <v>344</v>
      </c>
      <c r="C106" s="29" t="s">
        <v>215</v>
      </c>
    </row>
    <row r="107" spans="1:3" x14ac:dyDescent="0.3">
      <c r="A107" s="28" t="s">
        <v>164</v>
      </c>
      <c r="B107" s="28" t="s">
        <v>345</v>
      </c>
      <c r="C107" s="29" t="s">
        <v>170</v>
      </c>
    </row>
    <row r="108" spans="1:3" x14ac:dyDescent="0.3">
      <c r="A108" s="28" t="s">
        <v>164</v>
      </c>
      <c r="B108" s="35" t="s">
        <v>346</v>
      </c>
      <c r="C108" s="29" t="s">
        <v>171</v>
      </c>
    </row>
    <row r="109" spans="1:3" x14ac:dyDescent="0.3">
      <c r="A109" s="28" t="s">
        <v>210</v>
      </c>
      <c r="B109" s="28" t="s">
        <v>347</v>
      </c>
      <c r="C109" s="29" t="s">
        <v>216</v>
      </c>
    </row>
    <row r="110" spans="1:3" x14ac:dyDescent="0.3">
      <c r="A110" s="10" t="s">
        <v>100</v>
      </c>
      <c r="B110" s="10" t="s">
        <v>348</v>
      </c>
      <c r="C110" s="11" t="s">
        <v>104</v>
      </c>
    </row>
    <row r="111" spans="1:3" x14ac:dyDescent="0.3">
      <c r="A111" s="28" t="s">
        <v>210</v>
      </c>
      <c r="B111" s="28" t="s">
        <v>349</v>
      </c>
      <c r="C111" s="29" t="s">
        <v>217</v>
      </c>
    </row>
    <row r="112" spans="1:3" x14ac:dyDescent="0.3">
      <c r="A112" s="18" t="s">
        <v>128</v>
      </c>
      <c r="B112" s="18" t="s">
        <v>350</v>
      </c>
      <c r="C112" s="19" t="s">
        <v>132</v>
      </c>
    </row>
    <row r="113" spans="1:3" x14ac:dyDescent="0.3">
      <c r="A113" s="40" t="s">
        <v>92</v>
      </c>
      <c r="B113" s="40" t="s">
        <v>351</v>
      </c>
      <c r="C113" s="40" t="s">
        <v>352</v>
      </c>
    </row>
    <row r="114" spans="1:3" x14ac:dyDescent="0.3">
      <c r="A114" s="40" t="s">
        <v>97</v>
      </c>
      <c r="B114" s="40" t="s">
        <v>353</v>
      </c>
      <c r="C114" s="40" t="s">
        <v>354</v>
      </c>
    </row>
    <row r="115" spans="1:3" x14ac:dyDescent="0.3">
      <c r="A115" s="40" t="s">
        <v>234</v>
      </c>
      <c r="B115" s="40" t="s">
        <v>355</v>
      </c>
      <c r="C115" s="40" t="s">
        <v>235</v>
      </c>
    </row>
    <row r="116" spans="1:3" x14ac:dyDescent="0.3">
      <c r="A116" s="40" t="s">
        <v>100</v>
      </c>
      <c r="B116" s="40" t="s">
        <v>356</v>
      </c>
      <c r="C116" s="40" t="s">
        <v>357</v>
      </c>
    </row>
    <row r="117" spans="1:3" x14ac:dyDescent="0.3">
      <c r="A117" s="40" t="s">
        <v>106</v>
      </c>
      <c r="B117" s="40" t="s">
        <v>358</v>
      </c>
      <c r="C117" s="40" t="s">
        <v>359</v>
      </c>
    </row>
    <row r="118" spans="1:3" x14ac:dyDescent="0.3">
      <c r="A118" s="40" t="s">
        <v>360</v>
      </c>
      <c r="B118" s="40" t="s">
        <v>361</v>
      </c>
      <c r="C118" s="40" t="s">
        <v>362</v>
      </c>
    </row>
    <row r="119" spans="1:3" x14ac:dyDescent="0.3">
      <c r="A119" s="40" t="s">
        <v>123</v>
      </c>
      <c r="B119" s="40" t="s">
        <v>363</v>
      </c>
      <c r="C119" s="40" t="s">
        <v>364</v>
      </c>
    </row>
    <row r="120" spans="1:3" x14ac:dyDescent="0.3">
      <c r="A120" s="40" t="s">
        <v>128</v>
      </c>
      <c r="B120" s="40" t="s">
        <v>365</v>
      </c>
      <c r="C120" s="40" t="s">
        <v>366</v>
      </c>
    </row>
    <row r="121" spans="1:3" x14ac:dyDescent="0.3">
      <c r="A121" s="40" t="s">
        <v>136</v>
      </c>
      <c r="B121" s="40" t="s">
        <v>367</v>
      </c>
      <c r="C121" s="40" t="s">
        <v>368</v>
      </c>
    </row>
    <row r="122" spans="1:3" x14ac:dyDescent="0.3">
      <c r="A122" s="40" t="s">
        <v>141</v>
      </c>
      <c r="B122" s="40" t="s">
        <v>369</v>
      </c>
      <c r="C122" s="40" t="s">
        <v>370</v>
      </c>
    </row>
    <row r="123" spans="1:3" x14ac:dyDescent="0.3">
      <c r="A123" s="40" t="s">
        <v>155</v>
      </c>
      <c r="B123" s="40" t="s">
        <v>371</v>
      </c>
      <c r="C123" s="40" t="s">
        <v>372</v>
      </c>
    </row>
    <row r="124" spans="1:3" x14ac:dyDescent="0.3">
      <c r="A124" s="40" t="s">
        <v>161</v>
      </c>
      <c r="B124" s="40" t="s">
        <v>373</v>
      </c>
      <c r="C124" s="40" t="s">
        <v>374</v>
      </c>
    </row>
    <row r="125" spans="1:3" x14ac:dyDescent="0.3">
      <c r="A125" s="40" t="s">
        <v>164</v>
      </c>
      <c r="B125" s="40" t="s">
        <v>375</v>
      </c>
      <c r="C125" s="40" t="s">
        <v>376</v>
      </c>
    </row>
    <row r="126" spans="1:3" x14ac:dyDescent="0.3">
      <c r="A126" s="40" t="s">
        <v>174</v>
      </c>
      <c r="B126" s="40" t="s">
        <v>377</v>
      </c>
      <c r="C126" s="40" t="s">
        <v>378</v>
      </c>
    </row>
    <row r="127" spans="1:3" x14ac:dyDescent="0.3">
      <c r="A127" s="40" t="s">
        <v>181</v>
      </c>
      <c r="B127" s="40" t="s">
        <v>379</v>
      </c>
      <c r="C127" s="40" t="s">
        <v>380</v>
      </c>
    </row>
    <row r="128" spans="1:3" x14ac:dyDescent="0.3">
      <c r="A128" s="40" t="s">
        <v>186</v>
      </c>
      <c r="B128" s="40" t="s">
        <v>381</v>
      </c>
      <c r="C128" s="40" t="s">
        <v>382</v>
      </c>
    </row>
    <row r="129" spans="1:3" x14ac:dyDescent="0.3">
      <c r="A129" s="40" t="s">
        <v>196</v>
      </c>
      <c r="B129" s="40" t="s">
        <v>383</v>
      </c>
      <c r="C129" s="40" t="s">
        <v>384</v>
      </c>
    </row>
    <row r="130" spans="1:3" x14ac:dyDescent="0.3">
      <c r="A130" s="40" t="s">
        <v>232</v>
      </c>
      <c r="B130" s="40" t="s">
        <v>385</v>
      </c>
      <c r="C130" s="40" t="s">
        <v>233</v>
      </c>
    </row>
    <row r="131" spans="1:3" x14ac:dyDescent="0.3">
      <c r="A131" s="40" t="s">
        <v>207</v>
      </c>
      <c r="B131" s="40" t="s">
        <v>386</v>
      </c>
      <c r="C131" s="40" t="s">
        <v>387</v>
      </c>
    </row>
    <row r="132" spans="1:3" x14ac:dyDescent="0.3">
      <c r="A132" s="40" t="s">
        <v>388</v>
      </c>
      <c r="B132" s="40" t="s">
        <v>389</v>
      </c>
      <c r="C132" s="40" t="s">
        <v>237</v>
      </c>
    </row>
    <row r="133" spans="1:3" x14ac:dyDescent="0.3">
      <c r="A133" s="40" t="s">
        <v>210</v>
      </c>
      <c r="B133" s="40" t="s">
        <v>390</v>
      </c>
      <c r="C133" s="40" t="s">
        <v>391</v>
      </c>
    </row>
  </sheetData>
  <autoFilter ref="A1:C1" xr:uid="{00000000-0009-0000-0000-000006000000}">
    <sortState xmlns:xlrd2="http://schemas.microsoft.com/office/spreadsheetml/2017/richdata2" ref="A2:C133">
      <sortCondition ref="B1"/>
    </sortState>
  </autoFilter>
  <hyperlinks>
    <hyperlink ref="C5" r:id="rId1" display="mailto:dr.valledaosta.gtpec@pce.agenziaentrate.it" xr:uid="{00000000-0004-0000-0600-000000000000}"/>
    <hyperlink ref="C101" r:id="rId2" display="mailto:dp.trento.gtpec@pce.agenziaentrate.it" xr:uid="{00000000-0004-0000-0600-000001000000}"/>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234"/>
  <sheetViews>
    <sheetView topLeftCell="A217" workbookViewId="0">
      <selection activeCell="P244" sqref="P244:T244"/>
    </sheetView>
  </sheetViews>
  <sheetFormatPr defaultRowHeight="14.4" x14ac:dyDescent="0.3"/>
  <cols>
    <col min="1" max="1" width="3.88671875" style="5" bestFit="1" customWidth="1"/>
    <col min="2" max="2" width="34.88671875" bestFit="1" customWidth="1"/>
  </cols>
  <sheetData>
    <row r="1" spans="1:2" x14ac:dyDescent="0.3">
      <c r="A1" s="5" t="s">
        <v>393</v>
      </c>
      <c r="B1" t="s">
        <v>394</v>
      </c>
    </row>
    <row r="2" spans="1:2" x14ac:dyDescent="0.3">
      <c r="A2" s="5">
        <v>101</v>
      </c>
      <c r="B2" t="s">
        <v>495</v>
      </c>
    </row>
    <row r="3" spans="1:2" x14ac:dyDescent="0.3">
      <c r="A3" s="5">
        <v>1</v>
      </c>
      <c r="B3" t="s">
        <v>395</v>
      </c>
    </row>
    <row r="4" spans="1:2" x14ac:dyDescent="0.3">
      <c r="A4" s="5">
        <v>2</v>
      </c>
      <c r="B4" t="s">
        <v>396</v>
      </c>
    </row>
    <row r="5" spans="1:2" x14ac:dyDescent="0.3">
      <c r="A5" s="5">
        <v>3</v>
      </c>
      <c r="B5" t="s">
        <v>397</v>
      </c>
    </row>
    <row r="6" spans="1:2" x14ac:dyDescent="0.3">
      <c r="A6" s="5">
        <v>4</v>
      </c>
      <c r="B6" t="s">
        <v>398</v>
      </c>
    </row>
    <row r="7" spans="1:2" x14ac:dyDescent="0.3">
      <c r="A7" s="5">
        <v>5</v>
      </c>
      <c r="B7" t="s">
        <v>399</v>
      </c>
    </row>
    <row r="8" spans="1:2" x14ac:dyDescent="0.3">
      <c r="A8" s="5">
        <v>6</v>
      </c>
      <c r="B8" t="s">
        <v>400</v>
      </c>
    </row>
    <row r="9" spans="1:2" x14ac:dyDescent="0.3">
      <c r="A9" s="5">
        <v>7</v>
      </c>
      <c r="B9" t="s">
        <v>401</v>
      </c>
    </row>
    <row r="10" spans="1:2" x14ac:dyDescent="0.3">
      <c r="A10" s="5">
        <v>8</v>
      </c>
      <c r="B10" t="s">
        <v>402</v>
      </c>
    </row>
    <row r="11" spans="1:2" x14ac:dyDescent="0.3">
      <c r="A11" s="5">
        <v>9</v>
      </c>
      <c r="B11" t="s">
        <v>403</v>
      </c>
    </row>
    <row r="12" spans="1:2" x14ac:dyDescent="0.3">
      <c r="A12" s="5">
        <v>10</v>
      </c>
      <c r="B12" t="s">
        <v>404</v>
      </c>
    </row>
    <row r="13" spans="1:2" x14ac:dyDescent="0.3">
      <c r="A13" s="5">
        <v>11</v>
      </c>
      <c r="B13" t="s">
        <v>405</v>
      </c>
    </row>
    <row r="14" spans="1:2" x14ac:dyDescent="0.3">
      <c r="A14" s="5">
        <v>12</v>
      </c>
      <c r="B14" t="s">
        <v>406</v>
      </c>
    </row>
    <row r="15" spans="1:2" x14ac:dyDescent="0.3">
      <c r="A15" s="5">
        <v>13</v>
      </c>
      <c r="B15" t="s">
        <v>407</v>
      </c>
    </row>
    <row r="16" spans="1:2" x14ac:dyDescent="0.3">
      <c r="A16" s="5">
        <v>14</v>
      </c>
      <c r="B16" t="s">
        <v>408</v>
      </c>
    </row>
    <row r="17" spans="1:2" x14ac:dyDescent="0.3">
      <c r="A17" s="5">
        <v>15</v>
      </c>
      <c r="B17" t="s">
        <v>409</v>
      </c>
    </row>
    <row r="18" spans="1:2" x14ac:dyDescent="0.3">
      <c r="A18" s="5">
        <v>16</v>
      </c>
      <c r="B18" t="s">
        <v>410</v>
      </c>
    </row>
    <row r="19" spans="1:2" x14ac:dyDescent="0.3">
      <c r="A19" s="5">
        <v>17</v>
      </c>
      <c r="B19" t="s">
        <v>411</v>
      </c>
    </row>
    <row r="20" spans="1:2" x14ac:dyDescent="0.3">
      <c r="A20" s="5">
        <v>18</v>
      </c>
      <c r="B20" t="s">
        <v>412</v>
      </c>
    </row>
    <row r="21" spans="1:2" x14ac:dyDescent="0.3">
      <c r="A21" s="5">
        <v>19</v>
      </c>
      <c r="B21" t="s">
        <v>413</v>
      </c>
    </row>
    <row r="22" spans="1:2" x14ac:dyDescent="0.3">
      <c r="A22" s="5">
        <v>20</v>
      </c>
      <c r="B22" t="s">
        <v>414</v>
      </c>
    </row>
    <row r="23" spans="1:2" x14ac:dyDescent="0.3">
      <c r="A23" s="5">
        <v>21</v>
      </c>
      <c r="B23" t="s">
        <v>415</v>
      </c>
    </row>
    <row r="24" spans="1:2" x14ac:dyDescent="0.3">
      <c r="A24" s="5">
        <v>22</v>
      </c>
      <c r="B24" t="s">
        <v>416</v>
      </c>
    </row>
    <row r="25" spans="1:2" x14ac:dyDescent="0.3">
      <c r="A25" s="5">
        <v>23</v>
      </c>
      <c r="B25" t="s">
        <v>417</v>
      </c>
    </row>
    <row r="26" spans="1:2" x14ac:dyDescent="0.3">
      <c r="A26" s="5">
        <v>24</v>
      </c>
      <c r="B26" t="s">
        <v>418</v>
      </c>
    </row>
    <row r="27" spans="1:2" x14ac:dyDescent="0.3">
      <c r="A27" s="5">
        <v>25</v>
      </c>
      <c r="B27" t="s">
        <v>419</v>
      </c>
    </row>
    <row r="28" spans="1:2" x14ac:dyDescent="0.3">
      <c r="A28" s="5">
        <v>26</v>
      </c>
      <c r="B28" t="s">
        <v>420</v>
      </c>
    </row>
    <row r="29" spans="1:2" x14ac:dyDescent="0.3">
      <c r="A29" s="5">
        <v>27</v>
      </c>
      <c r="B29" t="s">
        <v>421</v>
      </c>
    </row>
    <row r="30" spans="1:2" x14ac:dyDescent="0.3">
      <c r="A30" s="5">
        <v>28</v>
      </c>
      <c r="B30" t="s">
        <v>422</v>
      </c>
    </row>
    <row r="31" spans="1:2" x14ac:dyDescent="0.3">
      <c r="A31" s="5">
        <v>29</v>
      </c>
      <c r="B31" t="s">
        <v>423</v>
      </c>
    </row>
    <row r="32" spans="1:2" x14ac:dyDescent="0.3">
      <c r="A32" s="5">
        <v>30</v>
      </c>
      <c r="B32" t="s">
        <v>424</v>
      </c>
    </row>
    <row r="33" spans="1:2" x14ac:dyDescent="0.3">
      <c r="A33" s="5">
        <v>31</v>
      </c>
      <c r="B33" t="s">
        <v>425</v>
      </c>
    </row>
    <row r="34" spans="1:2" x14ac:dyDescent="0.3">
      <c r="A34" s="5">
        <v>32</v>
      </c>
      <c r="B34" t="s">
        <v>426</v>
      </c>
    </row>
    <row r="35" spans="1:2" x14ac:dyDescent="0.3">
      <c r="A35" s="5">
        <v>33</v>
      </c>
      <c r="B35" t="s">
        <v>427</v>
      </c>
    </row>
    <row r="36" spans="1:2" x14ac:dyDescent="0.3">
      <c r="A36" s="5">
        <v>34</v>
      </c>
      <c r="B36" t="s">
        <v>428</v>
      </c>
    </row>
    <row r="37" spans="1:2" x14ac:dyDescent="0.3">
      <c r="A37" s="5">
        <v>35</v>
      </c>
      <c r="B37" t="s">
        <v>429</v>
      </c>
    </row>
    <row r="38" spans="1:2" x14ac:dyDescent="0.3">
      <c r="A38" s="5">
        <v>36</v>
      </c>
      <c r="B38" t="s">
        <v>430</v>
      </c>
    </row>
    <row r="39" spans="1:2" x14ac:dyDescent="0.3">
      <c r="A39" s="5">
        <v>37</v>
      </c>
      <c r="B39" t="s">
        <v>431</v>
      </c>
    </row>
    <row r="40" spans="1:2" x14ac:dyDescent="0.3">
      <c r="A40" s="5">
        <v>38</v>
      </c>
      <c r="B40" t="s">
        <v>432</v>
      </c>
    </row>
    <row r="41" spans="1:2" x14ac:dyDescent="0.3">
      <c r="A41" s="5">
        <v>39</v>
      </c>
      <c r="B41" t="s">
        <v>433</v>
      </c>
    </row>
    <row r="42" spans="1:2" x14ac:dyDescent="0.3">
      <c r="A42" s="5">
        <v>40</v>
      </c>
      <c r="B42" t="s">
        <v>434</v>
      </c>
    </row>
    <row r="43" spans="1:2" x14ac:dyDescent="0.3">
      <c r="A43" s="5">
        <v>41</v>
      </c>
      <c r="B43" t="s">
        <v>435</v>
      </c>
    </row>
    <row r="44" spans="1:2" x14ac:dyDescent="0.3">
      <c r="A44" s="5">
        <v>42</v>
      </c>
      <c r="B44" t="s">
        <v>436</v>
      </c>
    </row>
    <row r="45" spans="1:2" x14ac:dyDescent="0.3">
      <c r="A45" s="5">
        <v>43</v>
      </c>
      <c r="B45" t="s">
        <v>437</v>
      </c>
    </row>
    <row r="46" spans="1:2" x14ac:dyDescent="0.3">
      <c r="A46" s="5">
        <v>44</v>
      </c>
      <c r="B46" t="s">
        <v>438</v>
      </c>
    </row>
    <row r="47" spans="1:2" x14ac:dyDescent="0.3">
      <c r="A47" s="5">
        <v>45</v>
      </c>
      <c r="B47" t="s">
        <v>439</v>
      </c>
    </row>
    <row r="48" spans="1:2" x14ac:dyDescent="0.3">
      <c r="A48" s="5">
        <v>46</v>
      </c>
      <c r="B48" t="s">
        <v>440</v>
      </c>
    </row>
    <row r="49" spans="1:2" x14ac:dyDescent="0.3">
      <c r="A49" s="5">
        <v>47</v>
      </c>
      <c r="B49" t="s">
        <v>441</v>
      </c>
    </row>
    <row r="50" spans="1:2" x14ac:dyDescent="0.3">
      <c r="A50" s="5">
        <v>48</v>
      </c>
      <c r="B50" t="s">
        <v>442</v>
      </c>
    </row>
    <row r="51" spans="1:2" x14ac:dyDescent="0.3">
      <c r="A51" s="5">
        <v>49</v>
      </c>
      <c r="B51" t="s">
        <v>443</v>
      </c>
    </row>
    <row r="52" spans="1:2" x14ac:dyDescent="0.3">
      <c r="A52" s="5">
        <v>50</v>
      </c>
      <c r="B52" t="s">
        <v>444</v>
      </c>
    </row>
    <row r="53" spans="1:2" x14ac:dyDescent="0.3">
      <c r="A53" s="5">
        <v>51</v>
      </c>
      <c r="B53" t="s">
        <v>445</v>
      </c>
    </row>
    <row r="54" spans="1:2" x14ac:dyDescent="0.3">
      <c r="A54" s="5">
        <v>52</v>
      </c>
      <c r="B54" t="s">
        <v>446</v>
      </c>
    </row>
    <row r="55" spans="1:2" x14ac:dyDescent="0.3">
      <c r="A55" s="5">
        <v>53</v>
      </c>
      <c r="B55" t="s">
        <v>447</v>
      </c>
    </row>
    <row r="56" spans="1:2" x14ac:dyDescent="0.3">
      <c r="A56" s="5">
        <v>54</v>
      </c>
      <c r="B56" t="s">
        <v>448</v>
      </c>
    </row>
    <row r="57" spans="1:2" x14ac:dyDescent="0.3">
      <c r="A57" s="5">
        <v>55</v>
      </c>
      <c r="B57" t="s">
        <v>449</v>
      </c>
    </row>
    <row r="58" spans="1:2" x14ac:dyDescent="0.3">
      <c r="A58" s="5">
        <v>56</v>
      </c>
      <c r="B58" t="s">
        <v>450</v>
      </c>
    </row>
    <row r="59" spans="1:2" x14ac:dyDescent="0.3">
      <c r="A59" s="5">
        <v>57</v>
      </c>
      <c r="B59" t="s">
        <v>451</v>
      </c>
    </row>
    <row r="60" spans="1:2" x14ac:dyDescent="0.3">
      <c r="A60" s="5">
        <v>58</v>
      </c>
      <c r="B60" t="s">
        <v>452</v>
      </c>
    </row>
    <row r="61" spans="1:2" x14ac:dyDescent="0.3">
      <c r="A61" s="5">
        <v>59</v>
      </c>
      <c r="B61" t="s">
        <v>453</v>
      </c>
    </row>
    <row r="62" spans="1:2" x14ac:dyDescent="0.3">
      <c r="A62" s="5">
        <v>60</v>
      </c>
      <c r="B62" t="s">
        <v>454</v>
      </c>
    </row>
    <row r="63" spans="1:2" x14ac:dyDescent="0.3">
      <c r="A63" s="5">
        <v>61</v>
      </c>
      <c r="B63" t="s">
        <v>455</v>
      </c>
    </row>
    <row r="64" spans="1:2" x14ac:dyDescent="0.3">
      <c r="A64" s="5">
        <v>62</v>
      </c>
      <c r="B64" t="s">
        <v>456</v>
      </c>
    </row>
    <row r="65" spans="1:2" x14ac:dyDescent="0.3">
      <c r="A65" s="5">
        <v>63</v>
      </c>
      <c r="B65" t="s">
        <v>457</v>
      </c>
    </row>
    <row r="66" spans="1:2" x14ac:dyDescent="0.3">
      <c r="A66" s="5">
        <v>64</v>
      </c>
      <c r="B66" t="s">
        <v>458</v>
      </c>
    </row>
    <row r="67" spans="1:2" x14ac:dyDescent="0.3">
      <c r="A67" s="5">
        <v>65</v>
      </c>
      <c r="B67" t="s">
        <v>459</v>
      </c>
    </row>
    <row r="68" spans="1:2" x14ac:dyDescent="0.3">
      <c r="A68" s="5">
        <v>66</v>
      </c>
      <c r="B68" t="s">
        <v>460</v>
      </c>
    </row>
    <row r="69" spans="1:2" x14ac:dyDescent="0.3">
      <c r="A69" s="5">
        <v>67</v>
      </c>
      <c r="B69" t="s">
        <v>461</v>
      </c>
    </row>
    <row r="70" spans="1:2" x14ac:dyDescent="0.3">
      <c r="A70" s="5">
        <v>68</v>
      </c>
      <c r="B70" t="s">
        <v>462</v>
      </c>
    </row>
    <row r="71" spans="1:2" x14ac:dyDescent="0.3">
      <c r="A71" s="5">
        <v>69</v>
      </c>
      <c r="B71" t="s">
        <v>463</v>
      </c>
    </row>
    <row r="72" spans="1:2" x14ac:dyDescent="0.3">
      <c r="A72" s="5">
        <v>70</v>
      </c>
      <c r="B72" t="s">
        <v>464</v>
      </c>
    </row>
    <row r="73" spans="1:2" x14ac:dyDescent="0.3">
      <c r="A73" s="5">
        <v>71</v>
      </c>
      <c r="B73" t="s">
        <v>465</v>
      </c>
    </row>
    <row r="74" spans="1:2" x14ac:dyDescent="0.3">
      <c r="A74" s="5">
        <v>72</v>
      </c>
      <c r="B74" t="s">
        <v>466</v>
      </c>
    </row>
    <row r="75" spans="1:2" x14ac:dyDescent="0.3">
      <c r="A75" s="5">
        <v>73</v>
      </c>
      <c r="B75" t="s">
        <v>467</v>
      </c>
    </row>
    <row r="76" spans="1:2" x14ac:dyDescent="0.3">
      <c r="A76" s="5">
        <v>74</v>
      </c>
      <c r="B76" t="s">
        <v>468</v>
      </c>
    </row>
    <row r="77" spans="1:2" x14ac:dyDescent="0.3">
      <c r="A77" s="5">
        <v>75</v>
      </c>
      <c r="B77" t="s">
        <v>469</v>
      </c>
    </row>
    <row r="78" spans="1:2" x14ac:dyDescent="0.3">
      <c r="A78" s="5">
        <v>76</v>
      </c>
      <c r="B78" t="s">
        <v>470</v>
      </c>
    </row>
    <row r="79" spans="1:2" x14ac:dyDescent="0.3">
      <c r="A79" s="5">
        <v>77</v>
      </c>
      <c r="B79" t="s">
        <v>471</v>
      </c>
    </row>
    <row r="80" spans="1:2" x14ac:dyDescent="0.3">
      <c r="A80" s="5">
        <v>78</v>
      </c>
      <c r="B80" t="s">
        <v>472</v>
      </c>
    </row>
    <row r="81" spans="1:2" x14ac:dyDescent="0.3">
      <c r="A81" s="5">
        <v>79</v>
      </c>
      <c r="B81" t="s">
        <v>473</v>
      </c>
    </row>
    <row r="82" spans="1:2" x14ac:dyDescent="0.3">
      <c r="A82" s="5">
        <v>80</v>
      </c>
      <c r="B82" t="s">
        <v>474</v>
      </c>
    </row>
    <row r="83" spans="1:2" x14ac:dyDescent="0.3">
      <c r="A83" s="5">
        <v>81</v>
      </c>
      <c r="B83" t="s">
        <v>475</v>
      </c>
    </row>
    <row r="84" spans="1:2" x14ac:dyDescent="0.3">
      <c r="A84" s="5">
        <v>82</v>
      </c>
      <c r="B84" t="s">
        <v>476</v>
      </c>
    </row>
    <row r="85" spans="1:2" x14ac:dyDescent="0.3">
      <c r="A85" s="5">
        <v>83</v>
      </c>
      <c r="B85" t="s">
        <v>477</v>
      </c>
    </row>
    <row r="86" spans="1:2" x14ac:dyDescent="0.3">
      <c r="A86" s="5">
        <v>84</v>
      </c>
      <c r="B86" t="s">
        <v>478</v>
      </c>
    </row>
    <row r="87" spans="1:2" x14ac:dyDescent="0.3">
      <c r="A87" s="5">
        <v>85</v>
      </c>
      <c r="B87" t="s">
        <v>479</v>
      </c>
    </row>
    <row r="88" spans="1:2" x14ac:dyDescent="0.3">
      <c r="A88" s="5">
        <v>86</v>
      </c>
      <c r="B88" t="s">
        <v>480</v>
      </c>
    </row>
    <row r="89" spans="1:2" x14ac:dyDescent="0.3">
      <c r="A89" s="5">
        <v>87</v>
      </c>
      <c r="B89" t="s">
        <v>481</v>
      </c>
    </row>
    <row r="90" spans="1:2" x14ac:dyDescent="0.3">
      <c r="A90" s="5">
        <v>88</v>
      </c>
      <c r="B90" t="s">
        <v>482</v>
      </c>
    </row>
    <row r="91" spans="1:2" x14ac:dyDescent="0.3">
      <c r="A91" s="5">
        <v>89</v>
      </c>
      <c r="B91" t="s">
        <v>483</v>
      </c>
    </row>
    <row r="92" spans="1:2" x14ac:dyDescent="0.3">
      <c r="A92" s="5">
        <v>90</v>
      </c>
      <c r="B92" t="s">
        <v>484</v>
      </c>
    </row>
    <row r="93" spans="1:2" x14ac:dyDescent="0.3">
      <c r="A93" s="5">
        <v>91</v>
      </c>
      <c r="B93" t="s">
        <v>485</v>
      </c>
    </row>
    <row r="94" spans="1:2" x14ac:dyDescent="0.3">
      <c r="A94" s="5">
        <v>92</v>
      </c>
      <c r="B94" t="s">
        <v>486</v>
      </c>
    </row>
    <row r="95" spans="1:2" x14ac:dyDescent="0.3">
      <c r="A95" s="5">
        <v>93</v>
      </c>
      <c r="B95" t="s">
        <v>487</v>
      </c>
    </row>
    <row r="96" spans="1:2" x14ac:dyDescent="0.3">
      <c r="A96" s="5">
        <v>94</v>
      </c>
      <c r="B96" t="s">
        <v>488</v>
      </c>
    </row>
    <row r="97" spans="1:2" x14ac:dyDescent="0.3">
      <c r="A97" s="5">
        <v>95</v>
      </c>
      <c r="B97" t="s">
        <v>489</v>
      </c>
    </row>
    <row r="98" spans="1:2" x14ac:dyDescent="0.3">
      <c r="A98" s="5">
        <v>96</v>
      </c>
      <c r="B98" t="s">
        <v>490</v>
      </c>
    </row>
    <row r="99" spans="1:2" x14ac:dyDescent="0.3">
      <c r="A99" s="5">
        <v>97</v>
      </c>
      <c r="B99" t="s">
        <v>491</v>
      </c>
    </row>
    <row r="100" spans="1:2" x14ac:dyDescent="0.3">
      <c r="A100" s="5">
        <v>98</v>
      </c>
      <c r="B100" t="s">
        <v>492</v>
      </c>
    </row>
    <row r="101" spans="1:2" x14ac:dyDescent="0.3">
      <c r="A101" s="5">
        <v>99</v>
      </c>
      <c r="B101" t="s">
        <v>493</v>
      </c>
    </row>
    <row r="102" spans="1:2" x14ac:dyDescent="0.3">
      <c r="A102" s="5">
        <v>100</v>
      </c>
      <c r="B102" t="s">
        <v>494</v>
      </c>
    </row>
    <row r="103" spans="1:2" x14ac:dyDescent="0.3">
      <c r="A103" s="5">
        <v>102</v>
      </c>
      <c r="B103" t="s">
        <v>496</v>
      </c>
    </row>
    <row r="104" spans="1:2" x14ac:dyDescent="0.3">
      <c r="A104" s="5">
        <v>103</v>
      </c>
      <c r="B104" t="s">
        <v>497</v>
      </c>
    </row>
    <row r="105" spans="1:2" x14ac:dyDescent="0.3">
      <c r="A105" s="5">
        <v>104</v>
      </c>
      <c r="B105" t="s">
        <v>498</v>
      </c>
    </row>
    <row r="106" spans="1:2" x14ac:dyDescent="0.3">
      <c r="A106" s="5">
        <v>105</v>
      </c>
      <c r="B106" t="s">
        <v>499</v>
      </c>
    </row>
    <row r="107" spans="1:2" x14ac:dyDescent="0.3">
      <c r="A107" s="5">
        <v>106</v>
      </c>
      <c r="B107" t="s">
        <v>500</v>
      </c>
    </row>
    <row r="108" spans="1:2" x14ac:dyDescent="0.3">
      <c r="A108" s="5">
        <v>107</v>
      </c>
      <c r="B108" t="s">
        <v>501</v>
      </c>
    </row>
    <row r="109" spans="1:2" x14ac:dyDescent="0.3">
      <c r="A109" s="5">
        <v>108</v>
      </c>
      <c r="B109" t="s">
        <v>502</v>
      </c>
    </row>
    <row r="110" spans="1:2" x14ac:dyDescent="0.3">
      <c r="A110" s="5">
        <v>109</v>
      </c>
      <c r="B110" t="s">
        <v>503</v>
      </c>
    </row>
    <row r="111" spans="1:2" x14ac:dyDescent="0.3">
      <c r="A111" s="5">
        <v>110</v>
      </c>
      <c r="B111" t="s">
        <v>504</v>
      </c>
    </row>
    <row r="112" spans="1:2" x14ac:dyDescent="0.3">
      <c r="A112" s="5">
        <v>111</v>
      </c>
      <c r="B112" t="s">
        <v>505</v>
      </c>
    </row>
    <row r="113" spans="1:2" x14ac:dyDescent="0.3">
      <c r="A113" s="5">
        <v>112</v>
      </c>
      <c r="B113" t="s">
        <v>506</v>
      </c>
    </row>
    <row r="114" spans="1:2" x14ac:dyDescent="0.3">
      <c r="A114" s="5">
        <v>113</v>
      </c>
      <c r="B114" t="s">
        <v>507</v>
      </c>
    </row>
    <row r="115" spans="1:2" x14ac:dyDescent="0.3">
      <c r="A115" s="5">
        <v>114</v>
      </c>
      <c r="B115" t="s">
        <v>508</v>
      </c>
    </row>
    <row r="116" spans="1:2" x14ac:dyDescent="0.3">
      <c r="A116" s="5">
        <v>115</v>
      </c>
      <c r="B116" t="s">
        <v>509</v>
      </c>
    </row>
    <row r="117" spans="1:2" x14ac:dyDescent="0.3">
      <c r="A117" s="5">
        <v>116</v>
      </c>
      <c r="B117" t="s">
        <v>510</v>
      </c>
    </row>
    <row r="118" spans="1:2" x14ac:dyDescent="0.3">
      <c r="A118" s="5">
        <v>117</v>
      </c>
      <c r="B118" t="s">
        <v>511</v>
      </c>
    </row>
    <row r="119" spans="1:2" x14ac:dyDescent="0.3">
      <c r="A119" s="5">
        <v>118</v>
      </c>
      <c r="B119" t="s">
        <v>512</v>
      </c>
    </row>
    <row r="120" spans="1:2" x14ac:dyDescent="0.3">
      <c r="A120" s="5">
        <v>119</v>
      </c>
      <c r="B120" t="s">
        <v>513</v>
      </c>
    </row>
    <row r="121" spans="1:2" x14ac:dyDescent="0.3">
      <c r="A121" s="5">
        <v>120</v>
      </c>
      <c r="B121" t="s">
        <v>514</v>
      </c>
    </row>
    <row r="122" spans="1:2" x14ac:dyDescent="0.3">
      <c r="A122" s="5">
        <v>121</v>
      </c>
      <c r="B122" t="s">
        <v>515</v>
      </c>
    </row>
    <row r="123" spans="1:2" x14ac:dyDescent="0.3">
      <c r="A123" s="5">
        <v>122</v>
      </c>
      <c r="B123" t="s">
        <v>516</v>
      </c>
    </row>
    <row r="124" spans="1:2" x14ac:dyDescent="0.3">
      <c r="A124" s="5">
        <v>123</v>
      </c>
      <c r="B124" t="s">
        <v>517</v>
      </c>
    </row>
    <row r="125" spans="1:2" x14ac:dyDescent="0.3">
      <c r="A125" s="5">
        <v>124</v>
      </c>
      <c r="B125" t="s">
        <v>518</v>
      </c>
    </row>
    <row r="126" spans="1:2" x14ac:dyDescent="0.3">
      <c r="A126" s="5">
        <v>125</v>
      </c>
      <c r="B126" t="s">
        <v>519</v>
      </c>
    </row>
    <row r="127" spans="1:2" x14ac:dyDescent="0.3">
      <c r="A127" s="5">
        <v>126</v>
      </c>
      <c r="B127" t="s">
        <v>520</v>
      </c>
    </row>
    <row r="128" spans="1:2" x14ac:dyDescent="0.3">
      <c r="A128" s="5">
        <v>127</v>
      </c>
      <c r="B128" t="s">
        <v>521</v>
      </c>
    </row>
    <row r="129" spans="1:2" x14ac:dyDescent="0.3">
      <c r="A129" s="5">
        <v>128</v>
      </c>
      <c r="B129" t="s">
        <v>522</v>
      </c>
    </row>
    <row r="130" spans="1:2" x14ac:dyDescent="0.3">
      <c r="A130" s="5">
        <v>129</v>
      </c>
      <c r="B130" t="s">
        <v>523</v>
      </c>
    </row>
    <row r="131" spans="1:2" x14ac:dyDescent="0.3">
      <c r="A131" s="5">
        <v>130</v>
      </c>
      <c r="B131" t="s">
        <v>524</v>
      </c>
    </row>
    <row r="132" spans="1:2" x14ac:dyDescent="0.3">
      <c r="A132" s="5">
        <v>131</v>
      </c>
      <c r="B132" t="s">
        <v>525</v>
      </c>
    </row>
    <row r="133" spans="1:2" x14ac:dyDescent="0.3">
      <c r="A133" s="5">
        <v>132</v>
      </c>
      <c r="B133" t="s">
        <v>526</v>
      </c>
    </row>
    <row r="134" spans="1:2" x14ac:dyDescent="0.3">
      <c r="A134" s="5">
        <v>133</v>
      </c>
      <c r="B134" t="s">
        <v>527</v>
      </c>
    </row>
    <row r="135" spans="1:2" x14ac:dyDescent="0.3">
      <c r="A135" s="5">
        <v>134</v>
      </c>
      <c r="B135" t="s">
        <v>528</v>
      </c>
    </row>
    <row r="136" spans="1:2" x14ac:dyDescent="0.3">
      <c r="A136" s="5">
        <v>135</v>
      </c>
      <c r="B136" t="s">
        <v>529</v>
      </c>
    </row>
    <row r="137" spans="1:2" x14ac:dyDescent="0.3">
      <c r="A137" s="5">
        <v>136</v>
      </c>
      <c r="B137" t="s">
        <v>530</v>
      </c>
    </row>
    <row r="138" spans="1:2" x14ac:dyDescent="0.3">
      <c r="A138" s="5">
        <v>137</v>
      </c>
      <c r="B138" t="s">
        <v>531</v>
      </c>
    </row>
    <row r="139" spans="1:2" x14ac:dyDescent="0.3">
      <c r="A139" s="5">
        <v>138</v>
      </c>
      <c r="B139" t="s">
        <v>532</v>
      </c>
    </row>
    <row r="140" spans="1:2" x14ac:dyDescent="0.3">
      <c r="A140" s="5">
        <v>139</v>
      </c>
      <c r="B140" t="s">
        <v>533</v>
      </c>
    </row>
    <row r="141" spans="1:2" x14ac:dyDescent="0.3">
      <c r="A141" s="5">
        <v>140</v>
      </c>
      <c r="B141" t="s">
        <v>534</v>
      </c>
    </row>
    <row r="142" spans="1:2" x14ac:dyDescent="0.3">
      <c r="A142" s="5">
        <v>141</v>
      </c>
      <c r="B142" t="s">
        <v>535</v>
      </c>
    </row>
    <row r="143" spans="1:2" x14ac:dyDescent="0.3">
      <c r="A143" s="5">
        <v>142</v>
      </c>
      <c r="B143" t="s">
        <v>536</v>
      </c>
    </row>
    <row r="144" spans="1:2" x14ac:dyDescent="0.3">
      <c r="A144" s="5">
        <v>143</v>
      </c>
      <c r="B144" t="s">
        <v>537</v>
      </c>
    </row>
    <row r="145" spans="1:2" x14ac:dyDescent="0.3">
      <c r="A145" s="5">
        <v>144</v>
      </c>
      <c r="B145" t="s">
        <v>538</v>
      </c>
    </row>
    <row r="146" spans="1:2" x14ac:dyDescent="0.3">
      <c r="A146" s="5">
        <v>145</v>
      </c>
      <c r="B146" t="s">
        <v>539</v>
      </c>
    </row>
    <row r="147" spans="1:2" x14ac:dyDescent="0.3">
      <c r="A147" s="5">
        <v>146</v>
      </c>
      <c r="B147" t="s">
        <v>540</v>
      </c>
    </row>
    <row r="148" spans="1:2" x14ac:dyDescent="0.3">
      <c r="A148" s="5">
        <v>147</v>
      </c>
      <c r="B148" t="s">
        <v>541</v>
      </c>
    </row>
    <row r="149" spans="1:2" x14ac:dyDescent="0.3">
      <c r="A149" s="5">
        <v>148</v>
      </c>
      <c r="B149" t="s">
        <v>542</v>
      </c>
    </row>
    <row r="150" spans="1:2" x14ac:dyDescent="0.3">
      <c r="A150" s="5">
        <v>149</v>
      </c>
      <c r="B150" t="s">
        <v>543</v>
      </c>
    </row>
    <row r="151" spans="1:2" x14ac:dyDescent="0.3">
      <c r="A151" s="5">
        <v>150</v>
      </c>
      <c r="B151" t="s">
        <v>544</v>
      </c>
    </row>
    <row r="152" spans="1:2" x14ac:dyDescent="0.3">
      <c r="A152" s="5">
        <v>151</v>
      </c>
      <c r="B152" t="s">
        <v>545</v>
      </c>
    </row>
    <row r="153" spans="1:2" x14ac:dyDescent="0.3">
      <c r="A153" s="5">
        <v>152</v>
      </c>
      <c r="B153" t="s">
        <v>546</v>
      </c>
    </row>
    <row r="154" spans="1:2" x14ac:dyDescent="0.3">
      <c r="A154" s="5">
        <v>153</v>
      </c>
      <c r="B154" t="s">
        <v>547</v>
      </c>
    </row>
    <row r="155" spans="1:2" x14ac:dyDescent="0.3">
      <c r="A155" s="5">
        <v>154</v>
      </c>
      <c r="B155" t="s">
        <v>548</v>
      </c>
    </row>
    <row r="156" spans="1:2" x14ac:dyDescent="0.3">
      <c r="A156" s="5">
        <v>155</v>
      </c>
      <c r="B156" t="s">
        <v>549</v>
      </c>
    </row>
    <row r="157" spans="1:2" x14ac:dyDescent="0.3">
      <c r="A157" s="5">
        <v>156</v>
      </c>
      <c r="B157" t="s">
        <v>550</v>
      </c>
    </row>
    <row r="158" spans="1:2" x14ac:dyDescent="0.3">
      <c r="A158" s="5">
        <v>157</v>
      </c>
      <c r="B158" t="s">
        <v>551</v>
      </c>
    </row>
    <row r="159" spans="1:2" x14ac:dyDescent="0.3">
      <c r="A159" s="5">
        <v>158</v>
      </c>
      <c r="B159" t="s">
        <v>552</v>
      </c>
    </row>
    <row r="160" spans="1:2" x14ac:dyDescent="0.3">
      <c r="A160" s="5">
        <v>159</v>
      </c>
      <c r="B160" t="s">
        <v>553</v>
      </c>
    </row>
    <row r="161" spans="1:2" x14ac:dyDescent="0.3">
      <c r="A161" s="5">
        <v>160</v>
      </c>
      <c r="B161" t="s">
        <v>554</v>
      </c>
    </row>
    <row r="162" spans="1:2" x14ac:dyDescent="0.3">
      <c r="A162" s="5">
        <v>161</v>
      </c>
      <c r="B162" t="s">
        <v>555</v>
      </c>
    </row>
    <row r="163" spans="1:2" x14ac:dyDescent="0.3">
      <c r="A163" s="5">
        <v>162</v>
      </c>
      <c r="B163" t="s">
        <v>556</v>
      </c>
    </row>
    <row r="164" spans="1:2" x14ac:dyDescent="0.3">
      <c r="A164" s="5">
        <v>163</v>
      </c>
      <c r="B164" t="s">
        <v>557</v>
      </c>
    </row>
    <row r="165" spans="1:2" x14ac:dyDescent="0.3">
      <c r="A165" s="5">
        <v>164</v>
      </c>
      <c r="B165" t="s">
        <v>558</v>
      </c>
    </row>
    <row r="166" spans="1:2" x14ac:dyDescent="0.3">
      <c r="A166" s="5">
        <v>165</v>
      </c>
      <c r="B166" t="s">
        <v>559</v>
      </c>
    </row>
    <row r="167" spans="1:2" x14ac:dyDescent="0.3">
      <c r="A167" s="5">
        <v>166</v>
      </c>
      <c r="B167" t="s">
        <v>560</v>
      </c>
    </row>
    <row r="168" spans="1:2" x14ac:dyDescent="0.3">
      <c r="A168" s="5">
        <v>167</v>
      </c>
      <c r="B168" t="s">
        <v>561</v>
      </c>
    </row>
    <row r="169" spans="1:2" x14ac:dyDescent="0.3">
      <c r="A169" s="5">
        <v>168</v>
      </c>
      <c r="B169" t="s">
        <v>562</v>
      </c>
    </row>
    <row r="170" spans="1:2" x14ac:dyDescent="0.3">
      <c r="A170" s="5">
        <v>169</v>
      </c>
      <c r="B170" t="s">
        <v>563</v>
      </c>
    </row>
    <row r="171" spans="1:2" x14ac:dyDescent="0.3">
      <c r="A171" s="5">
        <v>170</v>
      </c>
      <c r="B171" t="s">
        <v>564</v>
      </c>
    </row>
    <row r="172" spans="1:2" x14ac:dyDescent="0.3">
      <c r="A172" s="5">
        <v>171</v>
      </c>
      <c r="B172" t="s">
        <v>565</v>
      </c>
    </row>
    <row r="173" spans="1:2" x14ac:dyDescent="0.3">
      <c r="A173" s="5">
        <v>172</v>
      </c>
      <c r="B173" t="s">
        <v>566</v>
      </c>
    </row>
    <row r="174" spans="1:2" x14ac:dyDescent="0.3">
      <c r="A174" s="5">
        <v>173</v>
      </c>
      <c r="B174" t="s">
        <v>567</v>
      </c>
    </row>
    <row r="175" spans="1:2" x14ac:dyDescent="0.3">
      <c r="A175" s="5">
        <v>174</v>
      </c>
      <c r="B175" t="s">
        <v>568</v>
      </c>
    </row>
    <row r="176" spans="1:2" x14ac:dyDescent="0.3">
      <c r="A176" s="5">
        <v>175</v>
      </c>
      <c r="B176" t="s">
        <v>569</v>
      </c>
    </row>
    <row r="177" spans="1:2" x14ac:dyDescent="0.3">
      <c r="A177" s="5">
        <v>176</v>
      </c>
      <c r="B177" t="s">
        <v>570</v>
      </c>
    </row>
    <row r="178" spans="1:2" x14ac:dyDescent="0.3">
      <c r="A178" s="5">
        <v>177</v>
      </c>
      <c r="B178" t="s">
        <v>571</v>
      </c>
    </row>
    <row r="179" spans="1:2" x14ac:dyDescent="0.3">
      <c r="A179" s="5">
        <v>178</v>
      </c>
      <c r="B179" t="s">
        <v>572</v>
      </c>
    </row>
    <row r="180" spans="1:2" x14ac:dyDescent="0.3">
      <c r="A180" s="5">
        <v>179</v>
      </c>
      <c r="B180" t="s">
        <v>573</v>
      </c>
    </row>
    <row r="181" spans="1:2" x14ac:dyDescent="0.3">
      <c r="A181" s="5">
        <v>180</v>
      </c>
      <c r="B181" t="s">
        <v>574</v>
      </c>
    </row>
    <row r="182" spans="1:2" x14ac:dyDescent="0.3">
      <c r="A182" s="5">
        <v>181</v>
      </c>
      <c r="B182" t="s">
        <v>575</v>
      </c>
    </row>
    <row r="183" spans="1:2" x14ac:dyDescent="0.3">
      <c r="A183" s="5">
        <v>182</v>
      </c>
      <c r="B183" t="s">
        <v>576</v>
      </c>
    </row>
    <row r="184" spans="1:2" x14ac:dyDescent="0.3">
      <c r="A184" s="5">
        <v>183</v>
      </c>
      <c r="B184" t="s">
        <v>577</v>
      </c>
    </row>
    <row r="185" spans="1:2" x14ac:dyDescent="0.3">
      <c r="A185" s="5">
        <v>184</v>
      </c>
      <c r="B185" t="s">
        <v>578</v>
      </c>
    </row>
    <row r="186" spans="1:2" x14ac:dyDescent="0.3">
      <c r="A186" s="5">
        <v>185</v>
      </c>
      <c r="B186" t="s">
        <v>579</v>
      </c>
    </row>
    <row r="187" spans="1:2" x14ac:dyDescent="0.3">
      <c r="A187" s="5">
        <v>186</v>
      </c>
      <c r="B187" t="s">
        <v>580</v>
      </c>
    </row>
    <row r="188" spans="1:2" x14ac:dyDescent="0.3">
      <c r="A188" s="5">
        <v>187</v>
      </c>
      <c r="B188" t="s">
        <v>581</v>
      </c>
    </row>
    <row r="189" spans="1:2" x14ac:dyDescent="0.3">
      <c r="A189" s="5">
        <v>188</v>
      </c>
      <c r="B189" t="s">
        <v>582</v>
      </c>
    </row>
    <row r="190" spans="1:2" x14ac:dyDescent="0.3">
      <c r="A190" s="5">
        <v>189</v>
      </c>
      <c r="B190" t="s">
        <v>583</v>
      </c>
    </row>
    <row r="191" spans="1:2" x14ac:dyDescent="0.3">
      <c r="A191" s="5">
        <v>190</v>
      </c>
      <c r="B191" t="s">
        <v>584</v>
      </c>
    </row>
    <row r="192" spans="1:2" x14ac:dyDescent="0.3">
      <c r="A192" s="5">
        <v>191</v>
      </c>
      <c r="B192" t="s">
        <v>585</v>
      </c>
    </row>
    <row r="193" spans="1:2" x14ac:dyDescent="0.3">
      <c r="A193" s="5">
        <v>192</v>
      </c>
      <c r="B193" t="s">
        <v>586</v>
      </c>
    </row>
    <row r="194" spans="1:2" x14ac:dyDescent="0.3">
      <c r="A194" s="5">
        <v>193</v>
      </c>
      <c r="B194" t="s">
        <v>587</v>
      </c>
    </row>
    <row r="195" spans="1:2" x14ac:dyDescent="0.3">
      <c r="A195" s="5">
        <v>194</v>
      </c>
      <c r="B195" t="s">
        <v>588</v>
      </c>
    </row>
    <row r="196" spans="1:2" x14ac:dyDescent="0.3">
      <c r="A196" s="5">
        <v>195</v>
      </c>
      <c r="B196" t="s">
        <v>589</v>
      </c>
    </row>
    <row r="197" spans="1:2" x14ac:dyDescent="0.3">
      <c r="A197" s="5">
        <v>196</v>
      </c>
      <c r="B197" t="s">
        <v>590</v>
      </c>
    </row>
    <row r="198" spans="1:2" x14ac:dyDescent="0.3">
      <c r="A198" s="5">
        <v>197</v>
      </c>
      <c r="B198" t="s">
        <v>591</v>
      </c>
    </row>
    <row r="199" spans="1:2" x14ac:dyDescent="0.3">
      <c r="A199" s="5">
        <v>198</v>
      </c>
      <c r="B199" t="s">
        <v>592</v>
      </c>
    </row>
    <row r="200" spans="1:2" x14ac:dyDescent="0.3">
      <c r="A200" s="5">
        <v>199</v>
      </c>
      <c r="B200" t="s">
        <v>593</v>
      </c>
    </row>
    <row r="201" spans="1:2" x14ac:dyDescent="0.3">
      <c r="A201" s="5">
        <v>200</v>
      </c>
      <c r="B201" t="s">
        <v>594</v>
      </c>
    </row>
    <row r="202" spans="1:2" x14ac:dyDescent="0.3">
      <c r="A202" s="5">
        <v>201</v>
      </c>
      <c r="B202" t="s">
        <v>595</v>
      </c>
    </row>
    <row r="203" spans="1:2" x14ac:dyDescent="0.3">
      <c r="A203" s="5">
        <v>202</v>
      </c>
      <c r="B203" t="s">
        <v>596</v>
      </c>
    </row>
    <row r="204" spans="1:2" x14ac:dyDescent="0.3">
      <c r="A204" s="5">
        <v>203</v>
      </c>
      <c r="B204" t="s">
        <v>597</v>
      </c>
    </row>
    <row r="205" spans="1:2" x14ac:dyDescent="0.3">
      <c r="A205" s="5">
        <v>204</v>
      </c>
      <c r="B205" t="s">
        <v>598</v>
      </c>
    </row>
    <row r="206" spans="1:2" x14ac:dyDescent="0.3">
      <c r="A206" s="5">
        <v>205</v>
      </c>
      <c r="B206" t="s">
        <v>599</v>
      </c>
    </row>
    <row r="207" spans="1:2" x14ac:dyDescent="0.3">
      <c r="A207" s="5">
        <v>206</v>
      </c>
      <c r="B207" t="s">
        <v>600</v>
      </c>
    </row>
    <row r="208" spans="1:2" x14ac:dyDescent="0.3">
      <c r="A208" s="5">
        <v>207</v>
      </c>
      <c r="B208" t="s">
        <v>601</v>
      </c>
    </row>
    <row r="209" spans="1:2" x14ac:dyDescent="0.3">
      <c r="A209" s="5">
        <v>208</v>
      </c>
      <c r="B209" t="s">
        <v>602</v>
      </c>
    </row>
    <row r="210" spans="1:2" x14ac:dyDescent="0.3">
      <c r="A210" s="5">
        <v>209</v>
      </c>
      <c r="B210" t="s">
        <v>603</v>
      </c>
    </row>
    <row r="211" spans="1:2" x14ac:dyDescent="0.3">
      <c r="A211" s="5">
        <v>210</v>
      </c>
      <c r="B211" t="s">
        <v>604</v>
      </c>
    </row>
    <row r="212" spans="1:2" x14ac:dyDescent="0.3">
      <c r="A212" s="5">
        <v>211</v>
      </c>
      <c r="B212" t="s">
        <v>605</v>
      </c>
    </row>
    <row r="213" spans="1:2" x14ac:dyDescent="0.3">
      <c r="A213" s="5">
        <v>212</v>
      </c>
      <c r="B213" t="s">
        <v>606</v>
      </c>
    </row>
    <row r="214" spans="1:2" x14ac:dyDescent="0.3">
      <c r="A214" s="5">
        <v>213</v>
      </c>
      <c r="B214" t="s">
        <v>607</v>
      </c>
    </row>
    <row r="215" spans="1:2" x14ac:dyDescent="0.3">
      <c r="A215" s="5">
        <v>214</v>
      </c>
      <c r="B215" t="s">
        <v>608</v>
      </c>
    </row>
    <row r="216" spans="1:2" x14ac:dyDescent="0.3">
      <c r="A216" s="5">
        <v>215</v>
      </c>
      <c r="B216" t="s">
        <v>609</v>
      </c>
    </row>
    <row r="217" spans="1:2" x14ac:dyDescent="0.3">
      <c r="A217" s="5">
        <v>216</v>
      </c>
      <c r="B217" t="s">
        <v>610</v>
      </c>
    </row>
    <row r="218" spans="1:2" x14ac:dyDescent="0.3">
      <c r="A218" s="5">
        <v>217</v>
      </c>
      <c r="B218" t="s">
        <v>611</v>
      </c>
    </row>
    <row r="219" spans="1:2" x14ac:dyDescent="0.3">
      <c r="A219" s="5">
        <v>218</v>
      </c>
      <c r="B219" t="s">
        <v>612</v>
      </c>
    </row>
    <row r="220" spans="1:2" x14ac:dyDescent="0.3">
      <c r="A220" s="5">
        <v>219</v>
      </c>
      <c r="B220" t="s">
        <v>613</v>
      </c>
    </row>
    <row r="221" spans="1:2" x14ac:dyDescent="0.3">
      <c r="A221" s="5">
        <v>220</v>
      </c>
      <c r="B221" t="s">
        <v>614</v>
      </c>
    </row>
    <row r="222" spans="1:2" x14ac:dyDescent="0.3">
      <c r="A222" s="5">
        <v>221</v>
      </c>
      <c r="B222" t="s">
        <v>615</v>
      </c>
    </row>
    <row r="223" spans="1:2" x14ac:dyDescent="0.3">
      <c r="A223" s="5">
        <v>222</v>
      </c>
      <c r="B223" t="s">
        <v>616</v>
      </c>
    </row>
    <row r="224" spans="1:2" x14ac:dyDescent="0.3">
      <c r="A224" s="5">
        <v>223</v>
      </c>
      <c r="B224" t="s">
        <v>617</v>
      </c>
    </row>
    <row r="225" spans="1:2" x14ac:dyDescent="0.3">
      <c r="A225" s="5">
        <v>224</v>
      </c>
      <c r="B225" t="s">
        <v>618</v>
      </c>
    </row>
    <row r="226" spans="1:2" x14ac:dyDescent="0.3">
      <c r="A226" s="5">
        <v>225</v>
      </c>
      <c r="B226" t="s">
        <v>619</v>
      </c>
    </row>
    <row r="227" spans="1:2" x14ac:dyDescent="0.3">
      <c r="A227" s="5">
        <v>226</v>
      </c>
      <c r="B227" t="s">
        <v>620</v>
      </c>
    </row>
    <row r="228" spans="1:2" x14ac:dyDescent="0.3">
      <c r="A228" s="5">
        <v>227</v>
      </c>
      <c r="B228" t="s">
        <v>621</v>
      </c>
    </row>
    <row r="229" spans="1:2" x14ac:dyDescent="0.3">
      <c r="A229" s="5">
        <v>228</v>
      </c>
      <c r="B229" t="s">
        <v>622</v>
      </c>
    </row>
    <row r="230" spans="1:2" x14ac:dyDescent="0.3">
      <c r="A230" s="5">
        <v>229</v>
      </c>
      <c r="B230" t="s">
        <v>623</v>
      </c>
    </row>
    <row r="231" spans="1:2" x14ac:dyDescent="0.3">
      <c r="A231" s="5">
        <v>230</v>
      </c>
      <c r="B231" t="s">
        <v>624</v>
      </c>
    </row>
    <row r="232" spans="1:2" x14ac:dyDescent="0.3">
      <c r="A232" s="5">
        <v>231</v>
      </c>
      <c r="B232" t="s">
        <v>625</v>
      </c>
    </row>
    <row r="233" spans="1:2" x14ac:dyDescent="0.3">
      <c r="A233" s="5">
        <v>232</v>
      </c>
      <c r="B233" t="s">
        <v>626</v>
      </c>
    </row>
    <row r="234" spans="1:2" x14ac:dyDescent="0.3">
      <c r="A234" s="5">
        <v>233</v>
      </c>
      <c r="B234" t="s">
        <v>627</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2</vt:i4>
      </vt:variant>
    </vt:vector>
  </HeadingPairs>
  <TitlesOfParts>
    <vt:vector size="10" baseType="lpstr">
      <vt:lpstr>Modello</vt:lpstr>
      <vt:lpstr>COMUNI</vt:lpstr>
      <vt:lpstr>NAZIONI</vt:lpstr>
      <vt:lpstr>MESI</vt:lpstr>
      <vt:lpstr>DOUBLE CF COUNT CHECK</vt:lpstr>
      <vt:lpstr>CHECK RIGHE VUOTE</vt:lpstr>
      <vt:lpstr>PEC DEF</vt:lpstr>
      <vt:lpstr>Estero</vt:lpstr>
      <vt:lpstr>Modello!Area_stampa</vt:lpstr>
      <vt:lpstr>COMUNI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Cola Gianmarzio</dc:creator>
  <cp:lastModifiedBy>User</cp:lastModifiedBy>
  <cp:lastPrinted>2019-06-21T10:06:11Z</cp:lastPrinted>
  <dcterms:created xsi:type="dcterms:W3CDTF">2019-03-04T09:33:30Z</dcterms:created>
  <dcterms:modified xsi:type="dcterms:W3CDTF">2022-03-25T09:08:50Z</dcterms:modified>
</cp:coreProperties>
</file>