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PIETRO\Corso Insi Project Menagement\"/>
    </mc:Choice>
  </mc:AlternateContent>
  <bookViews>
    <workbookView xWindow="-108" yWindow="-108" windowWidth="23256" windowHeight="12576" activeTab="1"/>
  </bookViews>
  <sheets>
    <sheet name="WBS" sheetId="1" r:id="rId1"/>
    <sheet name="WP" sheetId="2" r:id="rId2"/>
    <sheet name="GANT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14" i="3"/>
  <c r="D15" i="3"/>
  <c r="D16" i="3"/>
  <c r="D17" i="3"/>
  <c r="D8" i="3"/>
  <c r="C9" i="3" l="1"/>
  <c r="C10" i="3"/>
  <c r="C11" i="3"/>
  <c r="C12" i="3"/>
  <c r="C13" i="3"/>
  <c r="C14" i="3"/>
  <c r="C15" i="3"/>
  <c r="C16" i="3"/>
  <c r="C17" i="3"/>
  <c r="C8" i="3"/>
  <c r="E16" i="3" l="1"/>
  <c r="F11" i="2"/>
  <c r="K12" i="2"/>
  <c r="F9" i="2"/>
  <c r="G9" i="2" s="1"/>
  <c r="E13" i="3" s="1"/>
  <c r="G11" i="2"/>
  <c r="E15" i="3" s="1"/>
  <c r="J14" i="2"/>
  <c r="D14" i="2"/>
  <c r="G8" i="2" l="1"/>
  <c r="E12" i="3" s="1"/>
  <c r="E9" i="3"/>
  <c r="F5" i="2"/>
  <c r="G5" i="2" s="1"/>
  <c r="F8" i="2"/>
  <c r="F6" i="2"/>
  <c r="F7" i="2"/>
  <c r="G7" i="2" s="1"/>
  <c r="E11" i="3" s="1"/>
  <c r="F10" i="2"/>
  <c r="G10" i="2" s="1"/>
  <c r="E14" i="3" s="1"/>
  <c r="F13" i="2" l="1"/>
  <c r="G13" i="2" s="1"/>
  <c r="E17" i="3" s="1"/>
  <c r="K7" i="2" l="1"/>
  <c r="K10" i="2"/>
  <c r="L6" i="2"/>
  <c r="N7" i="2" l="1"/>
  <c r="O7" i="2" s="1"/>
  <c r="N10" i="2"/>
  <c r="O10" i="2" s="1"/>
  <c r="N12" i="2"/>
  <c r="N6" i="2"/>
  <c r="L12" i="2"/>
  <c r="L10" i="2"/>
  <c r="M10" i="2" s="1"/>
  <c r="L7" i="2"/>
  <c r="M7" i="2" s="1"/>
  <c r="M12" i="2" l="1"/>
  <c r="O12" i="2"/>
  <c r="Q10" i="2"/>
  <c r="P10" i="2"/>
  <c r="P12" i="2"/>
  <c r="Q12" i="2"/>
  <c r="P7" i="2"/>
  <c r="Q7" i="2"/>
  <c r="P6" i="2"/>
  <c r="Q6" i="2"/>
  <c r="F12" i="2" l="1"/>
  <c r="G12" i="2" s="1"/>
  <c r="H6" i="2" l="1"/>
  <c r="H12" i="2"/>
  <c r="H10" i="2"/>
  <c r="H7" i="2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M23" i="3"/>
  <c r="AN23" i="3"/>
  <c r="AO23" i="3"/>
  <c r="AP23" i="3"/>
  <c r="AQ23" i="3"/>
  <c r="H23" i="3"/>
  <c r="H24" i="3" s="1"/>
  <c r="H14" i="2" l="1"/>
  <c r="I24" i="3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T24" i="3" s="1"/>
  <c r="U24" i="3" s="1"/>
  <c r="V24" i="3" s="1"/>
  <c r="W24" i="3" s="1"/>
  <c r="X24" i="3" s="1"/>
  <c r="Y24" i="3" s="1"/>
  <c r="Z24" i="3" s="1"/>
  <c r="AA24" i="3" s="1"/>
  <c r="AB24" i="3" s="1"/>
  <c r="AC24" i="3" s="1"/>
  <c r="AD24" i="3" s="1"/>
  <c r="AE24" i="3" s="1"/>
  <c r="AF24" i="3" s="1"/>
  <c r="AG24" i="3" s="1"/>
  <c r="AH24" i="3" s="1"/>
  <c r="AI24" i="3" s="1"/>
  <c r="AJ24" i="3" s="1"/>
  <c r="AM24" i="3" s="1"/>
  <c r="AN24" i="3" s="1"/>
  <c r="AO24" i="3" s="1"/>
  <c r="AP24" i="3" s="1"/>
  <c r="AQ24" i="3" s="1"/>
  <c r="G6" i="2" l="1"/>
  <c r="E10" i="3" s="1"/>
</calcChain>
</file>

<file path=xl/sharedStrings.xml><?xml version="1.0" encoding="utf-8"?>
<sst xmlns="http://schemas.openxmlformats.org/spreadsheetml/2006/main" count="55" uniqueCount="53">
  <si>
    <t>CODICE LIVELLO</t>
  </si>
  <si>
    <t>CODICE WP</t>
  </si>
  <si>
    <t>DESCRIZIONE WP</t>
  </si>
  <si>
    <t>ORE DI LAVORO</t>
  </si>
  <si>
    <t>N°RISORSE</t>
  </si>
  <si>
    <t>DURATA ORE</t>
  </si>
  <si>
    <t>DURATA IN GIORNI</t>
  </si>
  <si>
    <t>PESO</t>
  </si>
  <si>
    <t>A</t>
  </si>
  <si>
    <t>A1</t>
  </si>
  <si>
    <t>PROGETTAZIONE ELETTRICA</t>
  </si>
  <si>
    <t>DISEGNO ELETTRICO</t>
  </si>
  <si>
    <t>A3</t>
  </si>
  <si>
    <t>A4</t>
  </si>
  <si>
    <t>A5</t>
  </si>
  <si>
    <t>BAR CHART DELLE ATTIVITÀ</t>
  </si>
  <si>
    <t>DU</t>
  </si>
  <si>
    <t>ES</t>
  </si>
  <si>
    <t>EF</t>
  </si>
  <si>
    <t>FABISOGNO PROGRESSIVO</t>
  </si>
  <si>
    <t>FABISOGNO GIORNALIERO</t>
  </si>
  <si>
    <t>SPI</t>
  </si>
  <si>
    <t>CPI</t>
  </si>
  <si>
    <t>AVANZ. %</t>
  </si>
  <si>
    <t>PLANNED VALUE</t>
  </si>
  <si>
    <t>EARNED VALUE</t>
  </si>
  <si>
    <t>ORE RAPP.</t>
  </si>
  <si>
    <t>CRITERI AVANZ.</t>
  </si>
  <si>
    <t>AC     PROGR</t>
  </si>
  <si>
    <t>PV     PROGR</t>
  </si>
  <si>
    <t>EV     PROGR</t>
  </si>
  <si>
    <t>ACTUAL COST</t>
  </si>
  <si>
    <t>indice di prestazione dei costi</t>
  </si>
  <si>
    <t>indice di prestazione del programma</t>
  </si>
  <si>
    <t>TOTALE ORE A BUDGET    -</t>
  </si>
  <si>
    <t>MARZO</t>
  </si>
  <si>
    <t>APRILE</t>
  </si>
  <si>
    <t>A6</t>
  </si>
  <si>
    <t>SVOLGITORE</t>
  </si>
  <si>
    <t>PROGETTAZIONE SOFTWARE</t>
  </si>
  <si>
    <t xml:space="preserve">REALIZZAZIONE PIASTRA DI FONDO </t>
  </si>
  <si>
    <t>MODIFICA IN CAMPO</t>
  </si>
  <si>
    <t>TEST E PROVE FUNZIONALI</t>
  </si>
  <si>
    <t xml:space="preserve">DISEG. POTENZA 8 ORE 4 Pag , DISEG. PLC 20 ORE 12 Pag, DISTINTA COMP. 1 ORE 2 Pag. CONTROLLO FINALE 3 ORE </t>
  </si>
  <si>
    <t>A7</t>
  </si>
  <si>
    <t>MANUALE</t>
  </si>
  <si>
    <t>SOFTWARE PLC 32, SOFTWARE HMI 24</t>
  </si>
  <si>
    <t>SOSTITUZIONE AZIONAMENTI E REATTANZE</t>
  </si>
  <si>
    <t xml:space="preserve">INTERFACCIA PLC NUOVO CON VECCHIO, INSTALLAZIONE PANNELLO OPERATORE, INSTALLAZIONE N°2 FOTOCELLULE </t>
  </si>
  <si>
    <t>SNOP_2020 0143</t>
  </si>
  <si>
    <t>A2</t>
  </si>
  <si>
    <t>A5.1</t>
  </si>
  <si>
    <t>A5.2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</si>
</sst>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1EB6BA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173">
    <xf numFmtId="0" fontId="0" fillId="0" borderId="0" xfId="0"/>
    <xf numFmtId="0" fontId="0" fillId="0" borderId="2" xfId="0" applyBorder="1"/>
    <xf numFmtId="0" fontId="0" fillId="3" borderId="2" xfId="0" applyFill="1" applyBorder="1"/>
    <xf numFmtId="0" fontId="5" fillId="0" borderId="10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0" fillId="0" borderId="25" xfId="0" applyBorder="1"/>
    <xf numFmtId="16" fontId="6" fillId="0" borderId="26" xfId="2" applyNumberFormat="1" applyFont="1" applyBorder="1" applyAlignment="1">
      <alignment horizontal="center"/>
    </xf>
    <xf numFmtId="16" fontId="6" fillId="0" borderId="27" xfId="2" applyNumberFormat="1" applyFont="1" applyBorder="1" applyAlignment="1">
      <alignment horizontal="center"/>
    </xf>
    <xf numFmtId="0" fontId="0" fillId="3" borderId="24" xfId="0" applyFill="1" applyBorder="1"/>
    <xf numFmtId="16" fontId="6" fillId="0" borderId="31" xfId="2" applyNumberFormat="1" applyFont="1" applyBorder="1" applyAlignment="1">
      <alignment horizontal="center"/>
    </xf>
    <xf numFmtId="16" fontId="6" fillId="0" borderId="32" xfId="2" applyNumberFormat="1" applyFont="1" applyBorder="1" applyAlignment="1">
      <alignment horizontal="center"/>
    </xf>
    <xf numFmtId="164" fontId="6" fillId="0" borderId="1" xfId="2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/>
    </xf>
    <xf numFmtId="164" fontId="6" fillId="3" borderId="2" xfId="2" applyNumberFormat="1" applyFont="1" applyFill="1" applyBorder="1" applyAlignment="1">
      <alignment horizontal="center"/>
    </xf>
    <xf numFmtId="164" fontId="6" fillId="0" borderId="2" xfId="2" applyNumberFormat="1" applyFont="1" applyBorder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164" fontId="6" fillId="0" borderId="1" xfId="2" applyNumberFormat="1" applyFont="1" applyFill="1" applyBorder="1" applyAlignment="1">
      <alignment horizontal="center"/>
    </xf>
    <xf numFmtId="164" fontId="6" fillId="0" borderId="2" xfId="2" applyNumberFormat="1" applyFont="1" applyFill="1" applyBorder="1" applyAlignment="1">
      <alignment horizontal="center"/>
    </xf>
    <xf numFmtId="164" fontId="0" fillId="2" borderId="2" xfId="0" applyNumberFormat="1" applyFill="1" applyBorder="1"/>
    <xf numFmtId="164" fontId="6" fillId="0" borderId="27" xfId="2" applyNumberFormat="1" applyFont="1" applyFill="1" applyBorder="1" applyAlignment="1">
      <alignment horizontal="center"/>
    </xf>
    <xf numFmtId="164" fontId="6" fillId="7" borderId="2" xfId="2" applyNumberFormat="1" applyFont="1" applyFill="1" applyBorder="1" applyAlignment="1">
      <alignment horizontal="center" vertical="center"/>
    </xf>
    <xf numFmtId="164" fontId="6" fillId="8" borderId="2" xfId="2" applyNumberFormat="1" applyFont="1" applyFill="1" applyBorder="1" applyAlignment="1">
      <alignment horizontal="center" vertical="center"/>
    </xf>
    <xf numFmtId="164" fontId="0" fillId="0" borderId="0" xfId="0" applyNumberFormat="1"/>
    <xf numFmtId="164" fontId="6" fillId="3" borderId="5" xfId="2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/>
    <xf numFmtId="164" fontId="6" fillId="3" borderId="1" xfId="2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 vertical="center"/>
    </xf>
    <xf numFmtId="164" fontId="6" fillId="0" borderId="8" xfId="2" applyNumberFormat="1" applyFont="1" applyBorder="1" applyAlignment="1">
      <alignment horizontal="center" vertical="center"/>
    </xf>
    <xf numFmtId="164" fontId="6" fillId="2" borderId="8" xfId="2" applyNumberFormat="1" applyFont="1" applyFill="1" applyBorder="1" applyAlignment="1">
      <alignment horizontal="center" vertical="center"/>
    </xf>
    <xf numFmtId="164" fontId="6" fillId="3" borderId="8" xfId="2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 applyAlignment="1">
      <alignment horizontal="center"/>
    </xf>
    <xf numFmtId="164" fontId="6" fillId="3" borderId="8" xfId="2" applyNumberFormat="1" applyFont="1" applyFill="1" applyBorder="1" applyAlignment="1">
      <alignment horizontal="center"/>
    </xf>
    <xf numFmtId="164" fontId="6" fillId="0" borderId="8" xfId="2" applyNumberFormat="1" applyFont="1" applyBorder="1" applyAlignment="1">
      <alignment horizontal="center"/>
    </xf>
    <xf numFmtId="164" fontId="0" fillId="2" borderId="8" xfId="0" applyNumberFormat="1" applyFill="1" applyBorder="1"/>
    <xf numFmtId="164" fontId="6" fillId="0" borderId="8" xfId="2" applyNumberFormat="1" applyFont="1" applyFill="1" applyBorder="1" applyAlignment="1">
      <alignment horizontal="center"/>
    </xf>
    <xf numFmtId="164" fontId="6" fillId="9" borderId="2" xfId="2" applyNumberFormat="1" applyFont="1" applyFill="1" applyBorder="1" applyAlignment="1">
      <alignment horizontal="center"/>
    </xf>
    <xf numFmtId="164" fontId="6" fillId="10" borderId="2" xfId="2" applyNumberFormat="1" applyFont="1" applyFill="1" applyBorder="1" applyAlignment="1">
      <alignment horizontal="center"/>
    </xf>
    <xf numFmtId="164" fontId="0" fillId="3" borderId="2" xfId="0" applyNumberFormat="1" applyFill="1" applyBorder="1"/>
    <xf numFmtId="164" fontId="0" fillId="3" borderId="8" xfId="0" applyNumberFormat="1" applyFill="1" applyBorder="1"/>
    <xf numFmtId="164" fontId="6" fillId="2" borderId="3" xfId="2" applyNumberFormat="1" applyFont="1" applyFill="1" applyBorder="1" applyAlignment="1">
      <alignment horizontal="center"/>
    </xf>
    <xf numFmtId="164" fontId="6" fillId="2" borderId="9" xfId="2" applyNumberFormat="1" applyFont="1" applyFill="1" applyBorder="1" applyAlignment="1">
      <alignment horizontal="center"/>
    </xf>
    <xf numFmtId="164" fontId="6" fillId="0" borderId="26" xfId="2" applyNumberFormat="1" applyFont="1" applyFill="1" applyBorder="1" applyAlignment="1">
      <alignment horizontal="center"/>
    </xf>
    <xf numFmtId="164" fontId="0" fillId="0" borderId="2" xfId="0" applyNumberFormat="1" applyBorder="1"/>
    <xf numFmtId="164" fontId="7" fillId="12" borderId="2" xfId="2" applyNumberFormat="1" applyFont="1" applyFill="1" applyBorder="1" applyAlignment="1">
      <alignment horizontal="center" vertical="center"/>
    </xf>
    <xf numFmtId="164" fontId="0" fillId="6" borderId="2" xfId="0" applyNumberFormat="1" applyFill="1" applyBorder="1"/>
    <xf numFmtId="0" fontId="3" fillId="5" borderId="10" xfId="1" applyFont="1" applyFill="1" applyBorder="1" applyAlignment="1">
      <alignment horizontal="centerContinuous"/>
    </xf>
    <xf numFmtId="0" fontId="3" fillId="5" borderId="11" xfId="1" applyFont="1" applyFill="1" applyBorder="1" applyAlignment="1">
      <alignment horizontal="centerContinuous"/>
    </xf>
    <xf numFmtId="0" fontId="3" fillId="5" borderId="12" xfId="1" applyFont="1" applyFill="1" applyBorder="1" applyAlignment="1">
      <alignment horizontal="centerContinuous"/>
    </xf>
    <xf numFmtId="0" fontId="6" fillId="0" borderId="15" xfId="2" applyFont="1" applyBorder="1" applyAlignment="1">
      <alignment horizontal="centerContinuous" vertical="center"/>
    </xf>
    <xf numFmtId="0" fontId="5" fillId="0" borderId="16" xfId="2" applyFont="1" applyBorder="1" applyAlignment="1">
      <alignment horizontal="centerContinuous" vertical="center"/>
    </xf>
    <xf numFmtId="164" fontId="7" fillId="3" borderId="2" xfId="2" applyNumberFormat="1" applyFont="1" applyFill="1" applyBorder="1" applyAlignment="1">
      <alignment horizontal="center" vertical="center"/>
    </xf>
    <xf numFmtId="164" fontId="6" fillId="3" borderId="27" xfId="2" applyNumberFormat="1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 vertical="center"/>
    </xf>
    <xf numFmtId="164" fontId="6" fillId="3" borderId="27" xfId="2" applyNumberFormat="1" applyFont="1" applyFill="1" applyBorder="1" applyAlignment="1">
      <alignment horizontal="center"/>
    </xf>
    <xf numFmtId="0" fontId="0" fillId="0" borderId="27" xfId="0" applyBorder="1"/>
    <xf numFmtId="164" fontId="0" fillId="2" borderId="27" xfId="0" applyNumberFormat="1" applyFill="1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0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4" fontId="0" fillId="0" borderId="0" xfId="0" applyNumberFormat="1"/>
    <xf numFmtId="0" fontId="0" fillId="0" borderId="37" xfId="0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Border="1"/>
    <xf numFmtId="0" fontId="0" fillId="0" borderId="0" xfId="0" applyAlignment="1">
      <alignment wrapText="1"/>
    </xf>
    <xf numFmtId="0" fontId="0" fillId="0" borderId="36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164" fontId="0" fillId="0" borderId="35" xfId="0" applyNumberForma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7" xfId="0" applyNumberFormat="1" applyBorder="1"/>
    <xf numFmtId="0" fontId="0" fillId="3" borderId="2" xfId="0" applyFill="1" applyBorder="1" applyAlignment="1">
      <alignment wrapText="1"/>
    </xf>
    <xf numFmtId="2" fontId="0" fillId="0" borderId="2" xfId="0" applyNumberFormat="1" applyBorder="1"/>
    <xf numFmtId="0" fontId="0" fillId="8" borderId="34" xfId="0" applyFill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wrapText="1"/>
    </xf>
    <xf numFmtId="164" fontId="0" fillId="8" borderId="35" xfId="0" applyNumberForma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0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2" fontId="0" fillId="0" borderId="8" xfId="0" applyNumberFormat="1" applyBorder="1"/>
    <xf numFmtId="10" fontId="0" fillId="5" borderId="34" xfId="0" applyNumberFormat="1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10" fontId="0" fillId="5" borderId="18" xfId="0" applyNumberFormat="1" applyFill="1" applyBorder="1"/>
    <xf numFmtId="0" fontId="0" fillId="5" borderId="18" xfId="0" applyFill="1" applyBorder="1"/>
    <xf numFmtId="10" fontId="0" fillId="5" borderId="2" xfId="0" applyNumberFormat="1" applyFill="1" applyBorder="1"/>
    <xf numFmtId="0" fontId="0" fillId="5" borderId="2" xfId="0" applyFill="1" applyBorder="1"/>
    <xf numFmtId="10" fontId="0" fillId="5" borderId="8" xfId="0" applyNumberFormat="1" applyFill="1" applyBorder="1"/>
    <xf numFmtId="0" fontId="0" fillId="5" borderId="8" xfId="0" applyFill="1" applyBorder="1"/>
    <xf numFmtId="0" fontId="0" fillId="0" borderId="0" xfId="0" applyBorder="1" applyAlignment="1">
      <alignment wrapText="1"/>
    </xf>
    <xf numFmtId="164" fontId="6" fillId="3" borderId="0" xfId="2" applyNumberFormat="1" applyFont="1" applyFill="1" applyBorder="1" applyAlignment="1">
      <alignment horizontal="center"/>
    </xf>
    <xf numFmtId="164" fontId="0" fillId="0" borderId="0" xfId="0" applyNumberFormat="1" applyBorder="1"/>
    <xf numFmtId="0" fontId="0" fillId="3" borderId="0" xfId="0" applyFill="1" applyBorder="1"/>
    <xf numFmtId="0" fontId="3" fillId="3" borderId="0" xfId="1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5" fillId="3" borderId="0" xfId="2" applyFont="1" applyFill="1" applyBorder="1" applyAlignment="1">
      <alignment horizontal="center" vertical="center"/>
    </xf>
    <xf numFmtId="164" fontId="0" fillId="3" borderId="0" xfId="0" applyNumberFormat="1" applyFill="1" applyBorder="1"/>
    <xf numFmtId="0" fontId="5" fillId="0" borderId="48" xfId="2" applyFont="1" applyBorder="1" applyAlignment="1">
      <alignment horizontal="center" vertical="center"/>
    </xf>
    <xf numFmtId="164" fontId="6" fillId="0" borderId="27" xfId="2" applyNumberFormat="1" applyFont="1" applyBorder="1" applyAlignment="1">
      <alignment horizontal="center"/>
    </xf>
    <xf numFmtId="164" fontId="6" fillId="0" borderId="32" xfId="2" applyNumberFormat="1" applyFont="1" applyBorder="1" applyAlignment="1">
      <alignment horizontal="center"/>
    </xf>
    <xf numFmtId="0" fontId="1" fillId="0" borderId="23" xfId="0" applyFont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3" borderId="8" xfId="0" applyFill="1" applyBorder="1"/>
    <xf numFmtId="10" fontId="0" fillId="3" borderId="0" xfId="0" applyNumberFormat="1" applyFill="1" applyBorder="1"/>
    <xf numFmtId="0" fontId="0" fillId="3" borderId="0" xfId="0" applyFill="1"/>
    <xf numFmtId="10" fontId="0" fillId="3" borderId="0" xfId="0" applyNumberFormat="1" applyFill="1"/>
    <xf numFmtId="0" fontId="8" fillId="0" borderId="0" xfId="0" applyFont="1" applyAlignment="1">
      <alignment horizontal="center" vertical="center"/>
    </xf>
    <xf numFmtId="0" fontId="1" fillId="0" borderId="18" xfId="0" applyFont="1" applyBorder="1"/>
    <xf numFmtId="0" fontId="1" fillId="0" borderId="39" xfId="0" applyFont="1" applyBorder="1" applyAlignment="1">
      <alignment horizontal="center" vertical="center"/>
    </xf>
    <xf numFmtId="0" fontId="0" fillId="0" borderId="48" xfId="0" applyBorder="1" applyAlignment="1">
      <alignment wrapText="1"/>
    </xf>
    <xf numFmtId="164" fontId="0" fillId="0" borderId="8" xfId="0" applyNumberFormat="1" applyBorder="1"/>
    <xf numFmtId="0" fontId="1" fillId="0" borderId="1" xfId="0" applyFont="1" applyBorder="1" applyAlignment="1">
      <alignment horizontal="right"/>
    </xf>
    <xf numFmtId="0" fontId="1" fillId="3" borderId="2" xfId="0" applyFont="1" applyFill="1" applyBorder="1"/>
    <xf numFmtId="0" fontId="0" fillId="3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center" vertical="center"/>
    </xf>
    <xf numFmtId="164" fontId="10" fillId="3" borderId="0" xfId="2" applyNumberFormat="1" applyFont="1" applyFill="1" applyBorder="1" applyAlignment="1">
      <alignment horizontal="center" vertical="center"/>
    </xf>
    <xf numFmtId="164" fontId="10" fillId="3" borderId="0" xfId="2" applyNumberFormat="1" applyFont="1" applyFill="1" applyBorder="1" applyAlignment="1">
      <alignment horizontal="center"/>
    </xf>
    <xf numFmtId="164" fontId="9" fillId="3" borderId="0" xfId="0" applyNumberFormat="1" applyFont="1" applyFill="1" applyBorder="1"/>
    <xf numFmtId="0" fontId="9" fillId="3" borderId="0" xfId="0" applyFont="1" applyFill="1" applyBorder="1"/>
    <xf numFmtId="16" fontId="10" fillId="3" borderId="0" xfId="2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164" fontId="6" fillId="11" borderId="8" xfId="2" applyNumberFormat="1" applyFont="1" applyFill="1" applyBorder="1" applyAlignment="1">
      <alignment horizontal="center"/>
    </xf>
    <xf numFmtId="164" fontId="6" fillId="3" borderId="7" xfId="2" applyNumberFormat="1" applyFont="1" applyFill="1" applyBorder="1" applyAlignment="1">
      <alignment horizontal="center" vertical="center"/>
    </xf>
    <xf numFmtId="164" fontId="0" fillId="3" borderId="7" xfId="0" applyNumberFormat="1" applyFill="1" applyBorder="1"/>
    <xf numFmtId="0" fontId="0" fillId="0" borderId="16" xfId="0" applyBorder="1"/>
    <xf numFmtId="164" fontId="6" fillId="3" borderId="32" xfId="2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164" fontId="0" fillId="2" borderId="8" xfId="0" applyNumberFormat="1" applyFill="1" applyBorder="1" applyAlignment="1">
      <alignment horizontal="center" vertical="center"/>
    </xf>
    <xf numFmtId="164" fontId="0" fillId="13" borderId="2" xfId="0" applyNumberFormat="1" applyFill="1" applyBorder="1"/>
    <xf numFmtId="164" fontId="6" fillId="14" borderId="2" xfId="2" applyNumberFormat="1" applyFont="1" applyFill="1" applyBorder="1" applyAlignment="1">
      <alignment horizontal="center"/>
    </xf>
    <xf numFmtId="164" fontId="0" fillId="3" borderId="26" xfId="0" applyNumberFormat="1" applyFill="1" applyBorder="1"/>
    <xf numFmtId="0" fontId="1" fillId="0" borderId="2" xfId="0" applyFont="1" applyBorder="1"/>
    <xf numFmtId="164" fontId="0" fillId="0" borderId="41" xfId="0" applyNumberFormat="1" applyBorder="1"/>
    <xf numFmtId="10" fontId="0" fillId="3" borderId="41" xfId="0" applyNumberFormat="1" applyFill="1" applyBorder="1"/>
    <xf numFmtId="0" fontId="0" fillId="3" borderId="41" xfId="0" applyFill="1" applyBorder="1"/>
    <xf numFmtId="0" fontId="0" fillId="3" borderId="2" xfId="0" applyFont="1" applyFill="1" applyBorder="1" applyAlignment="1">
      <alignment horizontal="left" wrapText="1"/>
    </xf>
    <xf numFmtId="0" fontId="0" fillId="3" borderId="28" xfId="0" applyFill="1" applyBorder="1"/>
    <xf numFmtId="0" fontId="0" fillId="3" borderId="8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29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wrapText="1"/>
    </xf>
    <xf numFmtId="0" fontId="11" fillId="8" borderId="8" xfId="0" applyFont="1" applyFill="1" applyBorder="1" applyAlignment="1">
      <alignment wrapText="1"/>
    </xf>
  </cellXfs>
  <cellStyles count="3">
    <cellStyle name="Neutrale" xfId="1" builtinId="28"/>
    <cellStyle name="Normale" xfId="0" builtinId="0"/>
    <cellStyle name="Normale 2" xfId="2"/>
  </cellStyles>
  <dxfs count="0"/>
  <tableStyles count="0" defaultTableStyle="TableStyleMedium2" defaultPivotStyle="PivotStyleLight16"/>
  <colors>
    <mruColors>
      <color rgb="FFFF0066"/>
      <color rgb="FF00FF00"/>
      <color rgb="FFCCCC00"/>
      <color rgb="FFCC00CC"/>
      <color rgb="FFFFFF99"/>
      <color rgb="FF33CCCC"/>
      <color rgb="FF1EB6BA"/>
      <color rgb="FFFF99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</xdr:colOff>
      <xdr:row>10</xdr:row>
      <xdr:rowOff>142240</xdr:rowOff>
    </xdr:from>
    <xdr:to>
      <xdr:col>16</xdr:col>
      <xdr:colOff>0</xdr:colOff>
      <xdr:row>15</xdr:row>
      <xdr:rowOff>124460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549640" y="1945640"/>
          <a:ext cx="1203960" cy="871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ALIMENTATORE ASPO</a:t>
          </a:r>
        </a:p>
        <a:p>
          <a:pPr algn="ctr"/>
          <a:r>
            <a:rPr lang="it-IT" sz="1100"/>
            <a:t>SVOLGITORE</a:t>
          </a:r>
        </a:p>
        <a:p>
          <a:pPr algn="ctr"/>
          <a:r>
            <a:rPr lang="it-IT" sz="1800"/>
            <a:t>2020</a:t>
          </a:r>
          <a:r>
            <a:rPr lang="it-IT" sz="1800" baseline="0"/>
            <a:t> 0143</a:t>
          </a:r>
        </a:p>
        <a:p>
          <a:pPr algn="ctr"/>
          <a:endParaRPr lang="it-IT" sz="1800"/>
        </a:p>
      </xdr:txBody>
    </xdr:sp>
    <xdr:clientData/>
  </xdr:twoCellAnchor>
  <xdr:twoCellAnchor>
    <xdr:from>
      <xdr:col>8</xdr:col>
      <xdr:colOff>30480</xdr:colOff>
      <xdr:row>19</xdr:row>
      <xdr:rowOff>0</xdr:rowOff>
    </xdr:from>
    <xdr:to>
      <xdr:col>10</xdr:col>
      <xdr:colOff>15240</xdr:colOff>
      <xdr:row>23</xdr:row>
      <xdr:rowOff>160020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859280" y="2194560"/>
          <a:ext cx="1203960" cy="8915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PROGETTAZIONE </a:t>
          </a:r>
        </a:p>
        <a:p>
          <a:pPr algn="ctr"/>
          <a:r>
            <a:rPr lang="it-IT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SOFTWARE</a:t>
          </a:r>
          <a:endParaRPr lang="it-IT" sz="1100"/>
        </a:p>
      </xdr:txBody>
    </xdr:sp>
    <xdr:clientData/>
  </xdr:twoCellAnchor>
  <xdr:twoCellAnchor>
    <xdr:from>
      <xdr:col>10</xdr:col>
      <xdr:colOff>335280</xdr:colOff>
      <xdr:row>19</xdr:row>
      <xdr:rowOff>7620</xdr:rowOff>
    </xdr:from>
    <xdr:to>
      <xdr:col>13</xdr:col>
      <xdr:colOff>137160</xdr:colOff>
      <xdr:row>23</xdr:row>
      <xdr:rowOff>167640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3383280" y="2202180"/>
          <a:ext cx="1630680" cy="8915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REALIZZAZIONE </a:t>
          </a:r>
        </a:p>
        <a:p>
          <a:pPr algn="ctr"/>
          <a:r>
            <a:rPr lang="it-IT" sz="1100"/>
            <a:t>PIASTRA DI FONDO</a:t>
          </a:r>
        </a:p>
        <a:p>
          <a:pPr algn="ctr"/>
          <a:r>
            <a:rPr lang="it-IT" sz="1100"/>
            <a:t>IN SEDE</a:t>
          </a:r>
        </a:p>
      </xdr:txBody>
    </xdr:sp>
    <xdr:clientData/>
  </xdr:twoCellAnchor>
  <xdr:twoCellAnchor>
    <xdr:from>
      <xdr:col>14</xdr:col>
      <xdr:colOff>0</xdr:colOff>
      <xdr:row>19</xdr:row>
      <xdr:rowOff>15240</xdr:rowOff>
    </xdr:from>
    <xdr:to>
      <xdr:col>15</xdr:col>
      <xdr:colOff>594360</xdr:colOff>
      <xdr:row>23</xdr:row>
      <xdr:rowOff>175260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5486400" y="2209800"/>
          <a:ext cx="1203960" cy="8915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MODIFICA</a:t>
          </a:r>
        </a:p>
        <a:p>
          <a:pPr algn="ctr"/>
          <a:r>
            <a:rPr lang="it-IT" sz="1100" baseline="0"/>
            <a:t> IN </a:t>
          </a:r>
        </a:p>
        <a:p>
          <a:pPr algn="ctr"/>
          <a:r>
            <a:rPr lang="it-IT" sz="1100" baseline="0"/>
            <a:t>CAMPO</a:t>
          </a:r>
          <a:endParaRPr lang="it-IT" sz="1100"/>
        </a:p>
      </xdr:txBody>
    </xdr:sp>
    <xdr:clientData/>
  </xdr:twoCellAnchor>
  <xdr:twoCellAnchor>
    <xdr:from>
      <xdr:col>17</xdr:col>
      <xdr:colOff>1905</xdr:colOff>
      <xdr:row>18</xdr:row>
      <xdr:rowOff>177165</xdr:rowOff>
    </xdr:from>
    <xdr:to>
      <xdr:col>19</xdr:col>
      <xdr:colOff>55245</xdr:colOff>
      <xdr:row>23</xdr:row>
      <xdr:rowOff>156210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0365105" y="3453765"/>
          <a:ext cx="1272540" cy="883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TEST E PROVE</a:t>
          </a:r>
        </a:p>
        <a:p>
          <a:pPr algn="ctr"/>
          <a:r>
            <a:rPr lang="it-IT" sz="1100"/>
            <a:t>FUNZIONALI</a:t>
          </a:r>
        </a:p>
      </xdr:txBody>
    </xdr:sp>
    <xdr:clientData/>
  </xdr:twoCellAnchor>
  <xdr:twoCellAnchor>
    <xdr:from>
      <xdr:col>14</xdr:col>
      <xdr:colOff>601980</xdr:colOff>
      <xdr:row>15</xdr:row>
      <xdr:rowOff>124460</xdr:rowOff>
    </xdr:from>
    <xdr:to>
      <xdr:col>15</xdr:col>
      <xdr:colOff>7620</xdr:colOff>
      <xdr:row>19</xdr:row>
      <xdr:rowOff>15240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>
          <a:stCxn id="2" idx="2"/>
          <a:endCxn id="5" idx="0"/>
        </xdr:cNvCxnSpPr>
      </xdr:nvCxnSpPr>
      <xdr:spPr>
        <a:xfrm flipH="1">
          <a:off x="9136380" y="2816860"/>
          <a:ext cx="15240" cy="6019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</xdr:colOff>
      <xdr:row>15</xdr:row>
      <xdr:rowOff>124460</xdr:rowOff>
    </xdr:from>
    <xdr:to>
      <xdr:col>18</xdr:col>
      <xdr:colOff>28575</xdr:colOff>
      <xdr:row>18</xdr:row>
      <xdr:rowOff>177165</xdr:rowOff>
    </xdr:to>
    <xdr:cxnSp macro="">
      <xdr:nvCxnSpPr>
        <xdr:cNvPr id="12" name="Connettore 2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>
          <a:stCxn id="2" idx="2"/>
          <a:endCxn id="6" idx="0"/>
        </xdr:cNvCxnSpPr>
      </xdr:nvCxnSpPr>
      <xdr:spPr>
        <a:xfrm>
          <a:off x="9151620" y="2858135"/>
          <a:ext cx="1849755" cy="59563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541020</xdr:colOff>
      <xdr:row>15</xdr:row>
      <xdr:rowOff>124460</xdr:rowOff>
    </xdr:from>
    <xdr:to>
      <xdr:col>15</xdr:col>
      <xdr:colOff>7620</xdr:colOff>
      <xdr:row>19</xdr:row>
      <xdr:rowOff>7620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>
          <a:stCxn id="2" idx="2"/>
          <a:endCxn id="4" idx="0"/>
        </xdr:cNvCxnSpPr>
      </xdr:nvCxnSpPr>
      <xdr:spPr>
        <a:xfrm flipH="1">
          <a:off x="7246620" y="2816860"/>
          <a:ext cx="1905000" cy="5943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</xdr:colOff>
      <xdr:row>15</xdr:row>
      <xdr:rowOff>124460</xdr:rowOff>
    </xdr:from>
    <xdr:to>
      <xdr:col>15</xdr:col>
      <xdr:colOff>36195</xdr:colOff>
      <xdr:row>19</xdr:row>
      <xdr:rowOff>0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 flipH="1">
          <a:off x="5537835" y="2858135"/>
          <a:ext cx="3642360" cy="5994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0</xdr:colOff>
      <xdr:row>13</xdr:row>
      <xdr:rowOff>76200</xdr:rowOff>
    </xdr:from>
    <xdr:ext cx="324512" cy="374141"/>
    <xdr:sp macro="" textlink="">
      <xdr:nvSpPr>
        <xdr:cNvPr id="24" name="CasellaDiTesto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6705600" y="1173480"/>
          <a:ext cx="32451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800" b="1"/>
            <a:t>A</a:t>
          </a:r>
        </a:p>
      </xdr:txBody>
    </xdr:sp>
    <xdr:clientData/>
  </xdr:oneCellAnchor>
  <xdr:twoCellAnchor>
    <xdr:from>
      <xdr:col>10</xdr:col>
      <xdr:colOff>220981</xdr:colOff>
      <xdr:row>20</xdr:row>
      <xdr:rowOff>152400</xdr:rowOff>
    </xdr:from>
    <xdr:to>
      <xdr:col>10</xdr:col>
      <xdr:colOff>266700</xdr:colOff>
      <xdr:row>21</xdr:row>
      <xdr:rowOff>15239</xdr:rowOff>
    </xdr:to>
    <xdr:sp macro="" textlink="">
      <xdr:nvSpPr>
        <xdr:cNvPr id="25" name="CasellaDiTesto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3268981" y="252984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oneCellAnchor>
    <xdr:from>
      <xdr:col>9</xdr:col>
      <xdr:colOff>579120</xdr:colOff>
      <xdr:row>20</xdr:row>
      <xdr:rowOff>144780</xdr:rowOff>
    </xdr:from>
    <xdr:ext cx="337785" cy="241700"/>
    <xdr:sp macro="" textlink="">
      <xdr:nvSpPr>
        <xdr:cNvPr id="28" name="CasellaDiTesto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3017520" y="252222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A3</a:t>
          </a:r>
        </a:p>
      </xdr:txBody>
    </xdr:sp>
    <xdr:clientData/>
  </xdr:oneCellAnchor>
  <xdr:oneCellAnchor>
    <xdr:from>
      <xdr:col>13</xdr:col>
      <xdr:colOff>83820</xdr:colOff>
      <xdr:row>20</xdr:row>
      <xdr:rowOff>137160</xdr:rowOff>
    </xdr:from>
    <xdr:ext cx="337785" cy="241700"/>
    <xdr:sp macro="" textlink="">
      <xdr:nvSpPr>
        <xdr:cNvPr id="29" name="CasellaDiTesto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4960620" y="251460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A4</a:t>
          </a:r>
        </a:p>
      </xdr:txBody>
    </xdr:sp>
    <xdr:clientData/>
  </xdr:oneCellAnchor>
  <xdr:oneCellAnchor>
    <xdr:from>
      <xdr:col>15</xdr:col>
      <xdr:colOff>563880</xdr:colOff>
      <xdr:row>20</xdr:row>
      <xdr:rowOff>152400</xdr:rowOff>
    </xdr:from>
    <xdr:ext cx="337785" cy="241700"/>
    <xdr:sp macro="" textlink="">
      <xdr:nvSpPr>
        <xdr:cNvPr id="30" name="CasellaDiTesto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6659880" y="252984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A5</a:t>
          </a:r>
        </a:p>
      </xdr:txBody>
    </xdr:sp>
    <xdr:clientData/>
  </xdr:oneCellAnchor>
  <xdr:twoCellAnchor>
    <xdr:from>
      <xdr:col>14</xdr:col>
      <xdr:colOff>0</xdr:colOff>
      <xdr:row>26</xdr:row>
      <xdr:rowOff>7620</xdr:rowOff>
    </xdr:from>
    <xdr:to>
      <xdr:col>15</xdr:col>
      <xdr:colOff>594360</xdr:colOff>
      <xdr:row>30</xdr:row>
      <xdr:rowOff>167640</xdr:rowOff>
    </xdr:to>
    <xdr:sp macro="" textlink="">
      <xdr:nvSpPr>
        <xdr:cNvPr id="33" name="Rettangolo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5486400" y="3482340"/>
          <a:ext cx="1203960" cy="8915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SOSTITUZIONE</a:t>
          </a:r>
        </a:p>
        <a:p>
          <a:pPr algn="ctr"/>
          <a:r>
            <a:rPr lang="it-IT" sz="1100"/>
            <a:t>AZIONAMENTI</a:t>
          </a:r>
        </a:p>
      </xdr:txBody>
    </xdr:sp>
    <xdr:clientData/>
  </xdr:twoCellAnchor>
  <xdr:twoCellAnchor>
    <xdr:from>
      <xdr:col>14</xdr:col>
      <xdr:colOff>0</xdr:colOff>
      <xdr:row>33</xdr:row>
      <xdr:rowOff>7620</xdr:rowOff>
    </xdr:from>
    <xdr:to>
      <xdr:col>15</xdr:col>
      <xdr:colOff>594360</xdr:colOff>
      <xdr:row>37</xdr:row>
      <xdr:rowOff>167640</xdr:rowOff>
    </xdr:to>
    <xdr:sp macro="" textlink="">
      <xdr:nvSpPr>
        <xdr:cNvPr id="34" name="Rettangolo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5486400" y="4762500"/>
          <a:ext cx="1203960" cy="8915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SOSTITUZIONE </a:t>
          </a:r>
        </a:p>
        <a:p>
          <a:pPr algn="ctr"/>
          <a:r>
            <a:rPr lang="it-IT" sz="1100"/>
            <a:t>REATTANZE</a:t>
          </a:r>
        </a:p>
      </xdr:txBody>
    </xdr:sp>
    <xdr:clientData/>
  </xdr:twoCellAnchor>
  <xdr:twoCellAnchor>
    <xdr:from>
      <xdr:col>14</xdr:col>
      <xdr:colOff>7620</xdr:colOff>
      <xdr:row>40</xdr:row>
      <xdr:rowOff>15240</xdr:rowOff>
    </xdr:from>
    <xdr:to>
      <xdr:col>15</xdr:col>
      <xdr:colOff>601980</xdr:colOff>
      <xdr:row>44</xdr:row>
      <xdr:rowOff>175260</xdr:rowOff>
    </xdr:to>
    <xdr:sp macro="" textlink="">
      <xdr:nvSpPr>
        <xdr:cNvPr id="35" name="Rettangol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5494020" y="6050280"/>
          <a:ext cx="1203960" cy="8915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INTERFACCIA </a:t>
          </a:r>
        </a:p>
        <a:p>
          <a:pPr algn="ctr"/>
          <a:r>
            <a:rPr lang="it-IT" sz="1100"/>
            <a:t>PLC NUOVO</a:t>
          </a:r>
          <a:r>
            <a:rPr lang="it-IT" sz="1100" baseline="0"/>
            <a:t> </a:t>
          </a:r>
        </a:p>
        <a:p>
          <a:pPr algn="ctr"/>
          <a:r>
            <a:rPr lang="it-IT" sz="1100" baseline="0"/>
            <a:t>CON VECCHIO</a:t>
          </a:r>
          <a:endParaRPr lang="it-IT" sz="1100"/>
        </a:p>
      </xdr:txBody>
    </xdr:sp>
    <xdr:clientData/>
  </xdr:twoCellAnchor>
  <xdr:twoCellAnchor>
    <xdr:from>
      <xdr:col>14</xdr:col>
      <xdr:colOff>7620</xdr:colOff>
      <xdr:row>46</xdr:row>
      <xdr:rowOff>158115</xdr:rowOff>
    </xdr:from>
    <xdr:to>
      <xdr:col>15</xdr:col>
      <xdr:colOff>601980</xdr:colOff>
      <xdr:row>51</xdr:row>
      <xdr:rowOff>137160</xdr:rowOff>
    </xdr:to>
    <xdr:sp macro="" textlink="">
      <xdr:nvSpPr>
        <xdr:cNvPr id="36" name="Rettangolo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8542020" y="8502015"/>
          <a:ext cx="1203960" cy="883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INSTALLAZIONE</a:t>
          </a:r>
        </a:p>
        <a:p>
          <a:pPr algn="ctr"/>
          <a:r>
            <a:rPr lang="it-IT" sz="1100"/>
            <a:t>PANNELLO </a:t>
          </a:r>
        </a:p>
        <a:p>
          <a:pPr algn="ctr"/>
          <a:r>
            <a:rPr lang="it-IT" sz="1100"/>
            <a:t>OPERATORE</a:t>
          </a:r>
        </a:p>
      </xdr:txBody>
    </xdr:sp>
    <xdr:clientData/>
  </xdr:twoCellAnchor>
  <xdr:twoCellAnchor>
    <xdr:from>
      <xdr:col>14</xdr:col>
      <xdr:colOff>19050</xdr:colOff>
      <xdr:row>54</xdr:row>
      <xdr:rowOff>0</xdr:rowOff>
    </xdr:from>
    <xdr:to>
      <xdr:col>16</xdr:col>
      <xdr:colOff>3810</xdr:colOff>
      <xdr:row>58</xdr:row>
      <xdr:rowOff>160020</xdr:rowOff>
    </xdr:to>
    <xdr:sp macro="" textlink="">
      <xdr:nvSpPr>
        <xdr:cNvPr id="37" name="Rettangolo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8553450" y="9791700"/>
          <a:ext cx="1203960" cy="883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INSTALLAZIONE</a:t>
          </a:r>
          <a:r>
            <a:rPr lang="it-IT" sz="1100" baseline="0"/>
            <a:t> </a:t>
          </a:r>
        </a:p>
        <a:p>
          <a:pPr algn="ctr"/>
          <a:r>
            <a:rPr lang="it-IT" sz="1100" baseline="0"/>
            <a:t>DI N°2</a:t>
          </a:r>
        </a:p>
        <a:p>
          <a:pPr algn="ctr"/>
          <a:r>
            <a:rPr lang="it-IT" sz="1100" baseline="0"/>
            <a:t>FOTOCELLULE</a:t>
          </a:r>
          <a:endParaRPr lang="it-IT" sz="1100"/>
        </a:p>
      </xdr:txBody>
    </xdr:sp>
    <xdr:clientData/>
  </xdr:twoCellAnchor>
  <xdr:twoCellAnchor>
    <xdr:from>
      <xdr:col>14</xdr:col>
      <xdr:colOff>601980</xdr:colOff>
      <xdr:row>23</xdr:row>
      <xdr:rowOff>175260</xdr:rowOff>
    </xdr:from>
    <xdr:to>
      <xdr:col>14</xdr:col>
      <xdr:colOff>601980</xdr:colOff>
      <xdr:row>26</xdr:row>
      <xdr:rowOff>7620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CxnSpPr>
          <a:stCxn id="5" idx="2"/>
          <a:endCxn id="33" idx="0"/>
        </xdr:cNvCxnSpPr>
      </xdr:nvCxnSpPr>
      <xdr:spPr>
        <a:xfrm>
          <a:off x="6088380" y="3101340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601980</xdr:colOff>
      <xdr:row>30</xdr:row>
      <xdr:rowOff>167640</xdr:rowOff>
    </xdr:from>
    <xdr:to>
      <xdr:col>14</xdr:col>
      <xdr:colOff>601980</xdr:colOff>
      <xdr:row>33</xdr:row>
      <xdr:rowOff>7620</xdr:rowOff>
    </xdr:to>
    <xdr:cxnSp macro="">
      <xdr:nvCxnSpPr>
        <xdr:cNvPr id="44" name="Connettore 2 4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CxnSpPr>
          <a:stCxn id="33" idx="2"/>
          <a:endCxn id="34" idx="0"/>
        </xdr:cNvCxnSpPr>
      </xdr:nvCxnSpPr>
      <xdr:spPr>
        <a:xfrm>
          <a:off x="6088380" y="4373880"/>
          <a:ext cx="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601980</xdr:colOff>
      <xdr:row>37</xdr:row>
      <xdr:rowOff>167640</xdr:rowOff>
    </xdr:from>
    <xdr:to>
      <xdr:col>15</xdr:col>
      <xdr:colOff>0</xdr:colOff>
      <xdr:row>40</xdr:row>
      <xdr:rowOff>15240</xdr:rowOff>
    </xdr:to>
    <xdr:cxnSp macro="">
      <xdr:nvCxnSpPr>
        <xdr:cNvPr id="47" name="Connettore 2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CxnSpPr>
          <a:stCxn id="34" idx="2"/>
          <a:endCxn id="35" idx="0"/>
        </xdr:cNvCxnSpPr>
      </xdr:nvCxnSpPr>
      <xdr:spPr>
        <a:xfrm>
          <a:off x="6088380" y="5654040"/>
          <a:ext cx="7620" cy="3962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44</xdr:row>
      <xdr:rowOff>175260</xdr:rowOff>
    </xdr:from>
    <xdr:to>
      <xdr:col>15</xdr:col>
      <xdr:colOff>0</xdr:colOff>
      <xdr:row>46</xdr:row>
      <xdr:rowOff>158115</xdr:rowOff>
    </xdr:to>
    <xdr:cxnSp macro="">
      <xdr:nvCxnSpPr>
        <xdr:cNvPr id="50" name="Connettore 2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CxnSpPr>
          <a:stCxn id="35" idx="2"/>
          <a:endCxn id="36" idx="0"/>
        </xdr:cNvCxnSpPr>
      </xdr:nvCxnSpPr>
      <xdr:spPr>
        <a:xfrm>
          <a:off x="9144000" y="8157210"/>
          <a:ext cx="0" cy="3448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51</xdr:row>
      <xdr:rowOff>137160</xdr:rowOff>
    </xdr:from>
    <xdr:to>
      <xdr:col>15</xdr:col>
      <xdr:colOff>11430</xdr:colOff>
      <xdr:row>54</xdr:row>
      <xdr:rowOff>0</xdr:rowOff>
    </xdr:to>
    <xdr:cxnSp macro="">
      <xdr:nvCxnSpPr>
        <xdr:cNvPr id="54" name="Connettore 2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CxnSpPr>
          <a:stCxn id="36" idx="2"/>
          <a:endCxn id="37" idx="0"/>
        </xdr:cNvCxnSpPr>
      </xdr:nvCxnSpPr>
      <xdr:spPr>
        <a:xfrm>
          <a:off x="9144000" y="9385935"/>
          <a:ext cx="11430" cy="4057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19</xdr:row>
      <xdr:rowOff>22860</xdr:rowOff>
    </xdr:from>
    <xdr:to>
      <xdr:col>4</xdr:col>
      <xdr:colOff>89535</xdr:colOff>
      <xdr:row>24</xdr:row>
      <xdr:rowOff>0</xdr:rowOff>
    </xdr:to>
    <xdr:sp macro="" textlink="">
      <xdr:nvSpPr>
        <xdr:cNvPr id="70" name="Rettangolo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/>
      </xdr:nvSpPr>
      <xdr:spPr>
        <a:xfrm>
          <a:off x="1323975" y="3480435"/>
          <a:ext cx="1203960" cy="8820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PROGETTAZIONE </a:t>
          </a:r>
        </a:p>
        <a:p>
          <a:pPr algn="ctr"/>
          <a:r>
            <a:rPr lang="it-IT" sz="1100"/>
            <a:t>ELETTRICA</a:t>
          </a:r>
        </a:p>
      </xdr:txBody>
    </xdr:sp>
    <xdr:clientData/>
  </xdr:twoCellAnchor>
  <xdr:oneCellAnchor>
    <xdr:from>
      <xdr:col>4</xdr:col>
      <xdr:colOff>43815</xdr:colOff>
      <xdr:row>20</xdr:row>
      <xdr:rowOff>114300</xdr:rowOff>
    </xdr:from>
    <xdr:ext cx="337785" cy="241700"/>
    <xdr:sp macro="" textlink="">
      <xdr:nvSpPr>
        <xdr:cNvPr id="71" name="CasellaDiTesto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2482215" y="375285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A1</a:t>
          </a:r>
        </a:p>
      </xdr:txBody>
    </xdr:sp>
    <xdr:clientData/>
  </xdr:oneCellAnchor>
  <xdr:oneCellAnchor>
    <xdr:from>
      <xdr:col>15</xdr:col>
      <xdr:colOff>579120</xdr:colOff>
      <xdr:row>27</xdr:row>
      <xdr:rowOff>152400</xdr:rowOff>
    </xdr:from>
    <xdr:ext cx="337785" cy="241700"/>
    <xdr:sp macro="" textlink="">
      <xdr:nvSpPr>
        <xdr:cNvPr id="72" name="CasellaDiTesto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6675120" y="381000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A4.1</a:t>
          </a:r>
        </a:p>
      </xdr:txBody>
    </xdr:sp>
    <xdr:clientData/>
  </xdr:oneCellAnchor>
  <xdr:oneCellAnchor>
    <xdr:from>
      <xdr:col>15</xdr:col>
      <xdr:colOff>579120</xdr:colOff>
      <xdr:row>34</xdr:row>
      <xdr:rowOff>129540</xdr:rowOff>
    </xdr:from>
    <xdr:ext cx="337785" cy="241700"/>
    <xdr:sp macro="" textlink="">
      <xdr:nvSpPr>
        <xdr:cNvPr id="73" name="CasellaDiTesto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6675120" y="506730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A4.2</a:t>
          </a:r>
        </a:p>
      </xdr:txBody>
    </xdr:sp>
    <xdr:clientData/>
  </xdr:oneCellAnchor>
  <xdr:oneCellAnchor>
    <xdr:from>
      <xdr:col>15</xdr:col>
      <xdr:colOff>577215</xdr:colOff>
      <xdr:row>41</xdr:row>
      <xdr:rowOff>158115</xdr:rowOff>
    </xdr:from>
    <xdr:ext cx="337785" cy="241700"/>
    <xdr:sp macro="" textlink="">
      <xdr:nvSpPr>
        <xdr:cNvPr id="74" name="CasellaDiTesto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9721215" y="759714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A4.3</a:t>
          </a:r>
        </a:p>
      </xdr:txBody>
    </xdr:sp>
    <xdr:clientData/>
  </xdr:oneCellAnchor>
  <xdr:oneCellAnchor>
    <xdr:from>
      <xdr:col>15</xdr:col>
      <xdr:colOff>579120</xdr:colOff>
      <xdr:row>48</xdr:row>
      <xdr:rowOff>152400</xdr:rowOff>
    </xdr:from>
    <xdr:ext cx="337785" cy="241700"/>
    <xdr:sp macro="" textlink="">
      <xdr:nvSpPr>
        <xdr:cNvPr id="75" name="CasellaDiTesto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6675120" y="765048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A4.4</a:t>
          </a:r>
        </a:p>
      </xdr:txBody>
    </xdr:sp>
    <xdr:clientData/>
  </xdr:oneCellAnchor>
  <xdr:oneCellAnchor>
    <xdr:from>
      <xdr:col>15</xdr:col>
      <xdr:colOff>563880</xdr:colOff>
      <xdr:row>55</xdr:row>
      <xdr:rowOff>137160</xdr:rowOff>
    </xdr:from>
    <xdr:ext cx="337785" cy="241700"/>
    <xdr:sp macro="" textlink="">
      <xdr:nvSpPr>
        <xdr:cNvPr id="76" name="CasellaDiTesto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6659880" y="891540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A4.5</a:t>
          </a:r>
        </a:p>
      </xdr:txBody>
    </xdr:sp>
    <xdr:clientData/>
  </xdr:oneCellAnchor>
  <xdr:oneCellAnchor>
    <xdr:from>
      <xdr:col>19</xdr:col>
      <xdr:colOff>15240</xdr:colOff>
      <xdr:row>20</xdr:row>
      <xdr:rowOff>125730</xdr:rowOff>
    </xdr:from>
    <xdr:ext cx="337785" cy="241700"/>
    <xdr:sp macro="" textlink="">
      <xdr:nvSpPr>
        <xdr:cNvPr id="53" name="CasellaDiTesto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11597640" y="376428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A6</a:t>
          </a:r>
        </a:p>
      </xdr:txBody>
    </xdr:sp>
    <xdr:clientData/>
  </xdr:oneCellAnchor>
  <xdr:twoCellAnchor>
    <xdr:from>
      <xdr:col>3</xdr:col>
      <xdr:colOff>97155</xdr:colOff>
      <xdr:row>15</xdr:row>
      <xdr:rowOff>124460</xdr:rowOff>
    </xdr:from>
    <xdr:to>
      <xdr:col>14</xdr:col>
      <xdr:colOff>607696</xdr:colOff>
      <xdr:row>19</xdr:row>
      <xdr:rowOff>22860</xdr:rowOff>
    </xdr:to>
    <xdr:cxnSp macro="">
      <xdr:nvCxnSpPr>
        <xdr:cNvPr id="104" name="Connettore 2 10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CxnSpPr>
          <a:endCxn id="70" idx="0"/>
        </xdr:cNvCxnSpPr>
      </xdr:nvCxnSpPr>
      <xdr:spPr>
        <a:xfrm flipH="1">
          <a:off x="1925955" y="2858135"/>
          <a:ext cx="7216141" cy="6223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220981</xdr:colOff>
      <xdr:row>20</xdr:row>
      <xdr:rowOff>152400</xdr:rowOff>
    </xdr:from>
    <xdr:to>
      <xdr:col>31</xdr:col>
      <xdr:colOff>266700</xdr:colOff>
      <xdr:row>21</xdr:row>
      <xdr:rowOff>15239</xdr:rowOff>
    </xdr:to>
    <xdr:sp macro="" textlink="">
      <xdr:nvSpPr>
        <xdr:cNvPr id="119" name="CasellaDiTesto 118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/>
      </xdr:nvSpPr>
      <xdr:spPr>
        <a:xfrm>
          <a:off x="3268981" y="2463800"/>
          <a:ext cx="45719" cy="406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52</xdr:col>
      <xdr:colOff>220981</xdr:colOff>
      <xdr:row>20</xdr:row>
      <xdr:rowOff>152400</xdr:rowOff>
    </xdr:from>
    <xdr:to>
      <xdr:col>52</xdr:col>
      <xdr:colOff>266700</xdr:colOff>
      <xdr:row>21</xdr:row>
      <xdr:rowOff>15239</xdr:rowOff>
    </xdr:to>
    <xdr:sp macro="" textlink="">
      <xdr:nvSpPr>
        <xdr:cNvPr id="170" name="CasellaDiTesto 169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/>
      </xdr:nvSpPr>
      <xdr:spPr>
        <a:xfrm>
          <a:off x="3268981" y="2628900"/>
          <a:ext cx="45719" cy="53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t-IT" sz="1100"/>
        </a:p>
      </xdr:txBody>
    </xdr:sp>
    <xdr:clientData/>
  </xdr:twoCellAnchor>
  <xdr:oneCellAnchor>
    <xdr:from>
      <xdr:col>51</xdr:col>
      <xdr:colOff>579120</xdr:colOff>
      <xdr:row>20</xdr:row>
      <xdr:rowOff>144780</xdr:rowOff>
    </xdr:from>
    <xdr:ext cx="337785" cy="241700"/>
    <xdr:sp macro="" textlink="">
      <xdr:nvSpPr>
        <xdr:cNvPr id="171" name="CasellaDiTesto 170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/>
      </xdr:nvSpPr>
      <xdr:spPr>
        <a:xfrm>
          <a:off x="3017520" y="262128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it-IT" sz="1100"/>
        </a:p>
      </xdr:txBody>
    </xdr:sp>
    <xdr:clientData/>
  </xdr:oneCellAnchor>
  <xdr:oneCellAnchor>
    <xdr:from>
      <xdr:col>57</xdr:col>
      <xdr:colOff>594360</xdr:colOff>
      <xdr:row>62</xdr:row>
      <xdr:rowOff>129540</xdr:rowOff>
    </xdr:from>
    <xdr:ext cx="337785" cy="241700"/>
    <xdr:sp macro="" textlink="">
      <xdr:nvSpPr>
        <xdr:cNvPr id="197" name="CasellaDiTesto 196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/>
      </xdr:nvSpPr>
      <xdr:spPr>
        <a:xfrm>
          <a:off x="6690360" y="1060704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it-IT" sz="1100"/>
        </a:p>
      </xdr:txBody>
    </xdr:sp>
    <xdr:clientData/>
  </xdr:oneCellAnchor>
  <xdr:oneCellAnchor>
    <xdr:from>
      <xdr:col>57</xdr:col>
      <xdr:colOff>571500</xdr:colOff>
      <xdr:row>69</xdr:row>
      <xdr:rowOff>152400</xdr:rowOff>
    </xdr:from>
    <xdr:ext cx="337785" cy="241700"/>
    <xdr:sp macro="" textlink="">
      <xdr:nvSpPr>
        <xdr:cNvPr id="198" name="CasellaDiTesto 197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/>
      </xdr:nvSpPr>
      <xdr:spPr>
        <a:xfrm>
          <a:off x="6667500" y="1196340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it-IT" sz="1100"/>
        </a:p>
      </xdr:txBody>
    </xdr:sp>
    <xdr:clientData/>
  </xdr:oneCellAnchor>
  <xdr:twoCellAnchor>
    <xdr:from>
      <xdr:col>5</xdr:col>
      <xdr:colOff>180975</xdr:colOff>
      <xdr:row>19</xdr:row>
      <xdr:rowOff>0</xdr:rowOff>
    </xdr:from>
    <xdr:to>
      <xdr:col>7</xdr:col>
      <xdr:colOff>165735</xdr:colOff>
      <xdr:row>23</xdr:row>
      <xdr:rowOff>158115</xdr:rowOff>
    </xdr:to>
    <xdr:sp macro="" textlink="">
      <xdr:nvSpPr>
        <xdr:cNvPr id="242" name="Rettangolo 241">
          <a:extLst>
            <a:ext uri="{FF2B5EF4-FFF2-40B4-BE49-F238E27FC236}">
              <a16:creationId xmlns:a16="http://schemas.microsoft.com/office/drawing/2014/main" xmlns="" id="{9CBE8673-BC2A-4168-B073-D789EDF7502F}"/>
            </a:ext>
          </a:extLst>
        </xdr:cNvPr>
        <xdr:cNvSpPr/>
      </xdr:nvSpPr>
      <xdr:spPr>
        <a:xfrm>
          <a:off x="3228975" y="3457575"/>
          <a:ext cx="1203960" cy="8820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DISEGNO </a:t>
          </a:r>
        </a:p>
        <a:p>
          <a:pPr algn="ctr"/>
          <a:r>
            <a:rPr lang="it-IT" sz="1100"/>
            <a:t>ELETTRICO</a:t>
          </a:r>
        </a:p>
        <a:p>
          <a:pPr algn="ctr"/>
          <a:endParaRPr lang="it-IT" sz="1100"/>
        </a:p>
      </xdr:txBody>
    </xdr:sp>
    <xdr:clientData/>
  </xdr:twoCellAnchor>
  <xdr:oneCellAnchor>
    <xdr:from>
      <xdr:col>7</xdr:col>
      <xdr:colOff>114300</xdr:colOff>
      <xdr:row>20</xdr:row>
      <xdr:rowOff>133350</xdr:rowOff>
    </xdr:from>
    <xdr:ext cx="337785" cy="241700"/>
    <xdr:sp macro="" textlink="">
      <xdr:nvSpPr>
        <xdr:cNvPr id="243" name="CasellaDiTesto 242">
          <a:extLst>
            <a:ext uri="{FF2B5EF4-FFF2-40B4-BE49-F238E27FC236}">
              <a16:creationId xmlns:a16="http://schemas.microsoft.com/office/drawing/2014/main" xmlns="" id="{F5260AB2-11FB-4194-A148-C7641A9B1C35}"/>
            </a:ext>
          </a:extLst>
        </xdr:cNvPr>
        <xdr:cNvSpPr txBox="1"/>
      </xdr:nvSpPr>
      <xdr:spPr>
        <a:xfrm>
          <a:off x="4381500" y="3771900"/>
          <a:ext cx="337785" cy="241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A2</a:t>
          </a:r>
        </a:p>
      </xdr:txBody>
    </xdr:sp>
    <xdr:clientData/>
  </xdr:oneCellAnchor>
  <xdr:twoCellAnchor>
    <xdr:from>
      <xdr:col>20</xdr:col>
      <xdr:colOff>9525</xdr:colOff>
      <xdr:row>18</xdr:row>
      <xdr:rowOff>171450</xdr:rowOff>
    </xdr:from>
    <xdr:to>
      <xdr:col>22</xdr:col>
      <xdr:colOff>62865</xdr:colOff>
      <xdr:row>23</xdr:row>
      <xdr:rowOff>150495</xdr:rowOff>
    </xdr:to>
    <xdr:sp macro="" textlink="">
      <xdr:nvSpPr>
        <xdr:cNvPr id="244" name="Rettangolo 243">
          <a:extLst>
            <a:ext uri="{FF2B5EF4-FFF2-40B4-BE49-F238E27FC236}">
              <a16:creationId xmlns:a16="http://schemas.microsoft.com/office/drawing/2014/main" xmlns="" id="{DEE32735-28B9-462E-90C8-A80F82EBDBE6}"/>
            </a:ext>
          </a:extLst>
        </xdr:cNvPr>
        <xdr:cNvSpPr/>
      </xdr:nvSpPr>
      <xdr:spPr>
        <a:xfrm>
          <a:off x="12201525" y="3448050"/>
          <a:ext cx="1272540" cy="8839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MANUALE</a:t>
          </a:r>
        </a:p>
      </xdr:txBody>
    </xdr:sp>
    <xdr:clientData/>
  </xdr:twoCellAnchor>
  <xdr:twoCellAnchor>
    <xdr:from>
      <xdr:col>15</xdr:col>
      <xdr:colOff>38100</xdr:colOff>
      <xdr:row>15</xdr:row>
      <xdr:rowOff>133350</xdr:rowOff>
    </xdr:from>
    <xdr:to>
      <xdr:col>21</xdr:col>
      <xdr:colOff>36195</xdr:colOff>
      <xdr:row>18</xdr:row>
      <xdr:rowOff>171450</xdr:rowOff>
    </xdr:to>
    <xdr:cxnSp macro="">
      <xdr:nvCxnSpPr>
        <xdr:cNvPr id="245" name="Connettore 2 244">
          <a:extLst>
            <a:ext uri="{FF2B5EF4-FFF2-40B4-BE49-F238E27FC236}">
              <a16:creationId xmlns:a16="http://schemas.microsoft.com/office/drawing/2014/main" xmlns="" id="{7096B4E1-DBE6-453A-B839-F4FC6977E5F6}"/>
            </a:ext>
          </a:extLst>
        </xdr:cNvPr>
        <xdr:cNvCxnSpPr>
          <a:endCxn id="244" idx="0"/>
        </xdr:cNvCxnSpPr>
      </xdr:nvCxnSpPr>
      <xdr:spPr>
        <a:xfrm>
          <a:off x="9182100" y="2867025"/>
          <a:ext cx="3655695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47625</xdr:colOff>
      <xdr:row>20</xdr:row>
      <xdr:rowOff>123825</xdr:rowOff>
    </xdr:from>
    <xdr:ext cx="361950" cy="279800"/>
    <xdr:sp macro="" textlink="">
      <xdr:nvSpPr>
        <xdr:cNvPr id="246" name="CasellaDiTesto 245">
          <a:extLst>
            <a:ext uri="{FF2B5EF4-FFF2-40B4-BE49-F238E27FC236}">
              <a16:creationId xmlns:a16="http://schemas.microsoft.com/office/drawing/2014/main" xmlns="" id="{1D718BC3-EA36-4A60-8995-65DBB9379A5C}"/>
            </a:ext>
          </a:extLst>
        </xdr:cNvPr>
        <xdr:cNvSpPr txBox="1"/>
      </xdr:nvSpPr>
      <xdr:spPr>
        <a:xfrm>
          <a:off x="13458825" y="3762375"/>
          <a:ext cx="361950" cy="279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it-IT" sz="1100"/>
            <a:t>A7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5442</xdr:rowOff>
    </xdr:from>
    <xdr:to>
      <xdr:col>9</xdr:col>
      <xdr:colOff>10887</xdr:colOff>
      <xdr:row>8</xdr:row>
      <xdr:rowOff>184149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 flipV="1">
          <a:off x="7867650" y="1504042"/>
          <a:ext cx="652237" cy="178707"/>
        </a:xfrm>
        <a:prstGeom prst="rect">
          <a:avLst/>
        </a:prstGeom>
        <a:solidFill>
          <a:srgbClr val="1EB6B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16</xdr:col>
      <xdr:colOff>6926</xdr:colOff>
      <xdr:row>8</xdr:row>
      <xdr:rowOff>180108</xdr:rowOff>
    </xdr:from>
    <xdr:to>
      <xdr:col>16</xdr:col>
      <xdr:colOff>310015</xdr:colOff>
      <xdr:row>10</xdr:row>
      <xdr:rowOff>6927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 flipV="1">
          <a:off x="10723417" y="1676399"/>
          <a:ext cx="303089" cy="18703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22</xdr:col>
      <xdr:colOff>318354</xdr:colOff>
      <xdr:row>10</xdr:row>
      <xdr:rowOff>179508</xdr:rowOff>
    </xdr:from>
    <xdr:to>
      <xdr:col>24</xdr:col>
      <xdr:colOff>316642</xdr:colOff>
      <xdr:row>11</xdr:row>
      <xdr:rowOff>173648</xdr:rowOff>
    </xdr:to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 flipV="1">
          <a:off x="12946772" y="2036017"/>
          <a:ext cx="635597" cy="174249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28</xdr:col>
      <xdr:colOff>13855</xdr:colOff>
      <xdr:row>12</xdr:row>
      <xdr:rowOff>8524</xdr:rowOff>
    </xdr:from>
    <xdr:to>
      <xdr:col>31</xdr:col>
      <xdr:colOff>8467</xdr:colOff>
      <xdr:row>12</xdr:row>
      <xdr:rowOff>186265</xdr:rowOff>
    </xdr:to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 flipV="1">
          <a:off x="14618855" y="2277591"/>
          <a:ext cx="959812" cy="177741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35</xdr:col>
      <xdr:colOff>120952</xdr:colOff>
      <xdr:row>15</xdr:row>
      <xdr:rowOff>12077</xdr:rowOff>
    </xdr:from>
    <xdr:to>
      <xdr:col>35</xdr:col>
      <xdr:colOff>321733</xdr:colOff>
      <xdr:row>16</xdr:row>
      <xdr:rowOff>0</xdr:rowOff>
    </xdr:to>
    <xdr:sp macro="" textlink="">
      <xdr:nvSpPr>
        <xdr:cNvPr id="33" name="Rettangolo 32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SpPr/>
      </xdr:nvSpPr>
      <xdr:spPr>
        <a:xfrm flipV="1">
          <a:off x="16978085" y="3017744"/>
          <a:ext cx="200781" cy="174189"/>
        </a:xfrm>
        <a:prstGeom prst="rect">
          <a:avLst/>
        </a:prstGeom>
        <a:solidFill>
          <a:srgbClr val="FF00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28</xdr:col>
      <xdr:colOff>312420</xdr:colOff>
      <xdr:row>14</xdr:row>
      <xdr:rowOff>7618</xdr:rowOff>
    </xdr:from>
    <xdr:to>
      <xdr:col>31</xdr:col>
      <xdr:colOff>7620</xdr:colOff>
      <xdr:row>14</xdr:row>
      <xdr:rowOff>365759</xdr:rowOff>
    </xdr:to>
    <xdr:sp macro="" textlink="">
      <xdr:nvSpPr>
        <xdr:cNvPr id="39" name="Rettangolo 38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/>
      </xdr:nvSpPr>
      <xdr:spPr>
        <a:xfrm flipV="1">
          <a:off x="14881860" y="2598418"/>
          <a:ext cx="655320" cy="35814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18</xdr:col>
      <xdr:colOff>13855</xdr:colOff>
      <xdr:row>8</xdr:row>
      <xdr:rowOff>173182</xdr:rowOff>
    </xdr:from>
    <xdr:to>
      <xdr:col>18</xdr:col>
      <xdr:colOff>316944</xdr:colOff>
      <xdr:row>10</xdr:row>
      <xdr:rowOff>1</xdr:rowOff>
    </xdr:to>
    <xdr:sp macro="" textlink="">
      <xdr:nvSpPr>
        <xdr:cNvPr id="27" name="Rettangolo 26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 flipV="1">
          <a:off x="11367655" y="1669473"/>
          <a:ext cx="303089" cy="18703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21</xdr:col>
      <xdr:colOff>13855</xdr:colOff>
      <xdr:row>9</xdr:row>
      <xdr:rowOff>0</xdr:rowOff>
    </xdr:from>
    <xdr:to>
      <xdr:col>21</xdr:col>
      <xdr:colOff>316944</xdr:colOff>
      <xdr:row>10</xdr:row>
      <xdr:rowOff>6928</xdr:rowOff>
    </xdr:to>
    <xdr:sp macro="" textlink="">
      <xdr:nvSpPr>
        <xdr:cNvPr id="28" name="Rettangolo 27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 flipV="1">
          <a:off x="12323619" y="1676400"/>
          <a:ext cx="303089" cy="18703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24</xdr:col>
      <xdr:colOff>6928</xdr:colOff>
      <xdr:row>8</xdr:row>
      <xdr:rowOff>180108</xdr:rowOff>
    </xdr:from>
    <xdr:to>
      <xdr:col>24</xdr:col>
      <xdr:colOff>166256</xdr:colOff>
      <xdr:row>10</xdr:row>
      <xdr:rowOff>13854</xdr:rowOff>
    </xdr:to>
    <xdr:sp macro="" textlink="">
      <xdr:nvSpPr>
        <xdr:cNvPr id="29" name="Rettangolo 28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 flipV="1">
          <a:off x="13272655" y="1676399"/>
          <a:ext cx="159328" cy="193964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16</xdr:col>
      <xdr:colOff>6927</xdr:colOff>
      <xdr:row>9</xdr:row>
      <xdr:rowOff>173182</xdr:rowOff>
    </xdr:from>
    <xdr:to>
      <xdr:col>16</xdr:col>
      <xdr:colOff>310016</xdr:colOff>
      <xdr:row>11</xdr:row>
      <xdr:rowOff>1</xdr:rowOff>
    </xdr:to>
    <xdr:sp macro="" textlink="">
      <xdr:nvSpPr>
        <xdr:cNvPr id="30" name="Rettangolo 29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 flipV="1">
          <a:off x="10723418" y="1849582"/>
          <a:ext cx="303089" cy="1870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18</xdr:col>
      <xdr:colOff>6927</xdr:colOff>
      <xdr:row>10</xdr:row>
      <xdr:rowOff>0</xdr:rowOff>
    </xdr:from>
    <xdr:to>
      <xdr:col>18</xdr:col>
      <xdr:colOff>310016</xdr:colOff>
      <xdr:row>11</xdr:row>
      <xdr:rowOff>6928</xdr:rowOff>
    </xdr:to>
    <xdr:sp macro="" textlink="">
      <xdr:nvSpPr>
        <xdr:cNvPr id="44" name="Rettangolo 4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 flipV="1">
          <a:off x="11360727" y="1856509"/>
          <a:ext cx="303089" cy="1870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303089</xdr:colOff>
      <xdr:row>11</xdr:row>
      <xdr:rowOff>6928</xdr:rowOff>
    </xdr:to>
    <xdr:sp macro="" textlink="">
      <xdr:nvSpPr>
        <xdr:cNvPr id="49" name="Rettangolo 48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 flipV="1">
          <a:off x="12309764" y="1856509"/>
          <a:ext cx="303089" cy="18703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34</xdr:col>
      <xdr:colOff>318653</xdr:colOff>
      <xdr:row>11</xdr:row>
      <xdr:rowOff>175344</xdr:rowOff>
    </xdr:from>
    <xdr:to>
      <xdr:col>35</xdr:col>
      <xdr:colOff>79497</xdr:colOff>
      <xdr:row>13</xdr:row>
      <xdr:rowOff>6959</xdr:rowOff>
    </xdr:to>
    <xdr:sp macro="" textlink="">
      <xdr:nvSpPr>
        <xdr:cNvPr id="51" name="Rettangolo 50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 flipV="1">
          <a:off x="16782616" y="2204169"/>
          <a:ext cx="79931" cy="193565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28</xdr:col>
      <xdr:colOff>7620</xdr:colOff>
      <xdr:row>12</xdr:row>
      <xdr:rowOff>182879</xdr:rowOff>
    </xdr:from>
    <xdr:to>
      <xdr:col>29</xdr:col>
      <xdr:colOff>0</xdr:colOff>
      <xdr:row>14</xdr:row>
      <xdr:rowOff>0</xdr:rowOff>
    </xdr:to>
    <xdr:sp macro="" textlink="">
      <xdr:nvSpPr>
        <xdr:cNvPr id="52" name="Rettangolo 51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/>
      </xdr:nvSpPr>
      <xdr:spPr>
        <a:xfrm flipV="1">
          <a:off x="14612620" y="2451946"/>
          <a:ext cx="314113" cy="189654"/>
        </a:xfrm>
        <a:prstGeom prst="rect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182879</xdr:rowOff>
    </xdr:from>
    <xdr:to>
      <xdr:col>35</xdr:col>
      <xdr:colOff>99060</xdr:colOff>
      <xdr:row>14</xdr:row>
      <xdr:rowOff>365759</xdr:rowOff>
    </xdr:to>
    <xdr:sp macro="" textlink="">
      <xdr:nvSpPr>
        <xdr:cNvPr id="53" name="Rettangolo 52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/>
      </xdr:nvSpPr>
      <xdr:spPr>
        <a:xfrm flipV="1">
          <a:off x="16809720" y="2590799"/>
          <a:ext cx="99060" cy="36576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37</xdr:col>
      <xdr:colOff>0</xdr:colOff>
      <xdr:row>15</xdr:row>
      <xdr:rowOff>0</xdr:rowOff>
    </xdr:from>
    <xdr:to>
      <xdr:col>39</xdr:col>
      <xdr:colOff>169333</xdr:colOff>
      <xdr:row>15</xdr:row>
      <xdr:rowOff>177800</xdr:rowOff>
    </xdr:to>
    <xdr:sp macro="" textlink="">
      <xdr:nvSpPr>
        <xdr:cNvPr id="54" name="Rettangolo 53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SpPr/>
      </xdr:nvSpPr>
      <xdr:spPr>
        <a:xfrm flipV="1">
          <a:off x="17500600" y="3005667"/>
          <a:ext cx="812800" cy="177800"/>
        </a:xfrm>
        <a:prstGeom prst="rect">
          <a:avLst/>
        </a:prstGeom>
        <a:solidFill>
          <a:srgbClr val="FF00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accent5">
                <a:lumMod val="60000"/>
                <a:lumOff val="4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BQ85"/>
  <sheetViews>
    <sheetView topLeftCell="A10" zoomScale="80" zoomScaleNormal="80" zoomScaleSheetLayoutView="40" workbookViewId="0">
      <selection activeCell="W33" sqref="W33"/>
    </sheetView>
  </sheetViews>
  <sheetFormatPr defaultRowHeight="14.4" x14ac:dyDescent="0.3"/>
  <sheetData>
    <row r="1" spans="5:69" ht="15" thickBot="1" x14ac:dyDescent="0.35"/>
    <row r="2" spans="5:69" ht="15" thickTop="1" x14ac:dyDescent="0.3">
      <c r="E2" s="87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9"/>
    </row>
    <row r="3" spans="5:69" x14ac:dyDescent="0.3">
      <c r="E3" s="90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2"/>
    </row>
    <row r="4" spans="5:69" x14ac:dyDescent="0.3">
      <c r="E4" s="90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2"/>
    </row>
    <row r="5" spans="5:69" x14ac:dyDescent="0.3">
      <c r="E5" s="90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2"/>
    </row>
    <row r="6" spans="5:69" x14ac:dyDescent="0.3"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2"/>
    </row>
    <row r="7" spans="5:69" x14ac:dyDescent="0.3">
      <c r="E7" s="90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2"/>
    </row>
    <row r="8" spans="5:69" x14ac:dyDescent="0.3"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2"/>
    </row>
    <row r="9" spans="5:69" x14ac:dyDescent="0.3"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2"/>
    </row>
    <row r="10" spans="5:69" x14ac:dyDescent="0.3"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2"/>
    </row>
    <row r="11" spans="5:69" x14ac:dyDescent="0.3">
      <c r="E11" s="90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2"/>
    </row>
    <row r="12" spans="5:69" x14ac:dyDescent="0.3">
      <c r="E12" s="90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2"/>
    </row>
    <row r="13" spans="5:69" x14ac:dyDescent="0.3">
      <c r="E13" s="90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2"/>
    </row>
    <row r="14" spans="5:69" x14ac:dyDescent="0.3">
      <c r="E14" s="90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2"/>
    </row>
    <row r="15" spans="5:69" x14ac:dyDescent="0.3"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2"/>
    </row>
    <row r="16" spans="5:69" x14ac:dyDescent="0.3">
      <c r="E16" s="90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2"/>
    </row>
    <row r="17" spans="5:69" x14ac:dyDescent="0.3">
      <c r="E17" s="90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2"/>
    </row>
    <row r="18" spans="5:69" x14ac:dyDescent="0.3">
      <c r="E18" s="90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2"/>
    </row>
    <row r="19" spans="5:69" x14ac:dyDescent="0.3">
      <c r="E19" s="90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2"/>
    </row>
    <row r="20" spans="5:69" x14ac:dyDescent="0.3">
      <c r="E20" s="90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2"/>
    </row>
    <row r="21" spans="5:69" x14ac:dyDescent="0.3">
      <c r="E21" s="90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2"/>
    </row>
    <row r="22" spans="5:69" x14ac:dyDescent="0.3">
      <c r="E22" s="90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2"/>
    </row>
    <row r="23" spans="5:69" x14ac:dyDescent="0.3"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2"/>
    </row>
    <row r="24" spans="5:69" x14ac:dyDescent="0.3">
      <c r="E24" s="90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2"/>
    </row>
    <row r="25" spans="5:69" x14ac:dyDescent="0.3">
      <c r="E25" s="90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2"/>
    </row>
    <row r="26" spans="5:69" x14ac:dyDescent="0.3">
      <c r="E26" s="90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2"/>
    </row>
    <row r="27" spans="5:69" x14ac:dyDescent="0.3">
      <c r="E27" s="90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2"/>
    </row>
    <row r="28" spans="5:69" x14ac:dyDescent="0.3">
      <c r="E28" s="90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2"/>
    </row>
    <row r="29" spans="5:69" x14ac:dyDescent="0.3">
      <c r="E29" s="90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2"/>
    </row>
    <row r="30" spans="5:69" x14ac:dyDescent="0.3">
      <c r="E30" s="90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2"/>
    </row>
    <row r="31" spans="5:69" x14ac:dyDescent="0.3">
      <c r="E31" s="90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2"/>
    </row>
    <row r="32" spans="5:69" x14ac:dyDescent="0.3">
      <c r="E32" s="90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2"/>
    </row>
    <row r="33" spans="5:69" x14ac:dyDescent="0.3">
      <c r="E33" s="90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2"/>
    </row>
    <row r="34" spans="5:69" x14ac:dyDescent="0.3">
      <c r="E34" s="90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2"/>
    </row>
    <row r="35" spans="5:69" x14ac:dyDescent="0.3">
      <c r="E35" s="90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2"/>
    </row>
    <row r="36" spans="5:69" x14ac:dyDescent="0.3">
      <c r="E36" s="90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2"/>
    </row>
    <row r="37" spans="5:69" x14ac:dyDescent="0.3">
      <c r="E37" s="90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2"/>
    </row>
    <row r="38" spans="5:69" x14ac:dyDescent="0.3">
      <c r="E38" s="90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2"/>
    </row>
    <row r="39" spans="5:69" x14ac:dyDescent="0.3">
      <c r="E39" s="90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2"/>
    </row>
    <row r="40" spans="5:69" x14ac:dyDescent="0.3">
      <c r="E40" s="90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2"/>
    </row>
    <row r="41" spans="5:69" x14ac:dyDescent="0.3">
      <c r="E41" s="90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2"/>
    </row>
    <row r="42" spans="5:69" x14ac:dyDescent="0.3">
      <c r="E42" s="90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2"/>
    </row>
    <row r="43" spans="5:69" x14ac:dyDescent="0.3">
      <c r="E43" s="90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2"/>
    </row>
    <row r="44" spans="5:69" x14ac:dyDescent="0.3">
      <c r="E44" s="90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2"/>
    </row>
    <row r="45" spans="5:69" x14ac:dyDescent="0.3">
      <c r="E45" s="90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2"/>
    </row>
    <row r="46" spans="5:69" x14ac:dyDescent="0.3">
      <c r="E46" s="90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2"/>
    </row>
    <row r="47" spans="5:69" x14ac:dyDescent="0.3">
      <c r="E47" s="90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2"/>
    </row>
    <row r="48" spans="5:69" x14ac:dyDescent="0.3"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2"/>
    </row>
    <row r="49" spans="5:69" x14ac:dyDescent="0.3">
      <c r="E49" s="90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2"/>
    </row>
    <row r="50" spans="5:69" x14ac:dyDescent="0.3">
      <c r="E50" s="90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2"/>
    </row>
    <row r="51" spans="5:69" x14ac:dyDescent="0.3">
      <c r="E51" s="90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2"/>
    </row>
    <row r="52" spans="5:69" x14ac:dyDescent="0.3">
      <c r="E52" s="90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2"/>
    </row>
    <row r="53" spans="5:69" x14ac:dyDescent="0.3">
      <c r="E53" s="90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</row>
    <row r="54" spans="5:69" x14ac:dyDescent="0.3">
      <c r="E54" s="90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2"/>
    </row>
    <row r="55" spans="5:69" x14ac:dyDescent="0.3">
      <c r="E55" s="90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2"/>
    </row>
    <row r="56" spans="5:69" x14ac:dyDescent="0.3">
      <c r="E56" s="90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2"/>
    </row>
    <row r="57" spans="5:69" x14ac:dyDescent="0.3">
      <c r="E57" s="90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2"/>
    </row>
    <row r="58" spans="5:69" x14ac:dyDescent="0.3">
      <c r="E58" s="90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2"/>
    </row>
    <row r="59" spans="5:69" x14ac:dyDescent="0.3">
      <c r="E59" s="90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</row>
    <row r="60" spans="5:69" x14ac:dyDescent="0.3">
      <c r="E60" s="90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2"/>
    </row>
    <row r="61" spans="5:69" x14ac:dyDescent="0.3">
      <c r="E61" s="90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2"/>
    </row>
    <row r="62" spans="5:69" x14ac:dyDescent="0.3">
      <c r="E62" s="90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2"/>
    </row>
    <row r="63" spans="5:69" x14ac:dyDescent="0.3">
      <c r="E63" s="90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2"/>
    </row>
    <row r="64" spans="5:69" x14ac:dyDescent="0.3">
      <c r="E64" s="90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2"/>
    </row>
    <row r="65" spans="5:69" x14ac:dyDescent="0.3">
      <c r="E65" s="90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2"/>
    </row>
    <row r="66" spans="5:69" x14ac:dyDescent="0.3">
      <c r="E66" s="90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2"/>
    </row>
    <row r="67" spans="5:69" x14ac:dyDescent="0.3">
      <c r="E67" s="90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2"/>
    </row>
    <row r="68" spans="5:69" x14ac:dyDescent="0.3">
      <c r="E68" s="90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2"/>
    </row>
    <row r="69" spans="5:69" x14ac:dyDescent="0.3">
      <c r="E69" s="90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2"/>
    </row>
    <row r="70" spans="5:69" x14ac:dyDescent="0.3">
      <c r="E70" s="90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2"/>
    </row>
    <row r="71" spans="5:69" x14ac:dyDescent="0.3">
      <c r="E71" s="90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2"/>
    </row>
    <row r="72" spans="5:69" x14ac:dyDescent="0.3">
      <c r="E72" s="90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2"/>
    </row>
    <row r="73" spans="5:69" x14ac:dyDescent="0.3">
      <c r="E73" s="90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2"/>
    </row>
    <row r="74" spans="5:69" x14ac:dyDescent="0.3">
      <c r="E74" s="90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2"/>
    </row>
    <row r="75" spans="5:69" x14ac:dyDescent="0.3">
      <c r="E75" s="90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2"/>
    </row>
    <row r="76" spans="5:69" x14ac:dyDescent="0.3">
      <c r="E76" s="90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2"/>
    </row>
    <row r="77" spans="5:69" x14ac:dyDescent="0.3">
      <c r="E77" s="90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2"/>
    </row>
    <row r="78" spans="5:69" x14ac:dyDescent="0.3">
      <c r="E78" s="90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2"/>
    </row>
    <row r="79" spans="5:69" x14ac:dyDescent="0.3">
      <c r="E79" s="90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2"/>
    </row>
    <row r="80" spans="5:69" x14ac:dyDescent="0.3">
      <c r="E80" s="90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2"/>
    </row>
    <row r="81" spans="5:69" x14ac:dyDescent="0.3">
      <c r="E81" s="90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2"/>
    </row>
    <row r="82" spans="5:69" x14ac:dyDescent="0.3">
      <c r="E82" s="90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2"/>
    </row>
    <row r="83" spans="5:69" x14ac:dyDescent="0.3">
      <c r="E83" s="90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2"/>
    </row>
    <row r="84" spans="5:69" ht="15" thickBot="1" x14ac:dyDescent="0.35">
      <c r="E84" s="93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5"/>
    </row>
    <row r="85" spans="5:69" ht="15" thickTop="1" x14ac:dyDescent="0.3"/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7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D20" sqref="D20"/>
    </sheetView>
  </sheetViews>
  <sheetFormatPr defaultRowHeight="14.4" x14ac:dyDescent="0.3"/>
  <cols>
    <col min="1" max="1" width="11.6640625" customWidth="1"/>
    <col min="2" max="2" width="10.5546875" bestFit="1" customWidth="1"/>
    <col min="3" max="3" width="34.88671875" style="75" customWidth="1"/>
    <col min="4" max="8" width="10.6640625" customWidth="1"/>
    <col min="9" max="9" width="10.6640625" style="124" customWidth="1"/>
    <col min="10" max="10" width="10.88671875" style="123" customWidth="1"/>
    <col min="11" max="11" width="11.5546875" customWidth="1"/>
    <col min="12" max="13" width="10.6640625" customWidth="1"/>
    <col min="14" max="15" width="10.6640625" style="30" customWidth="1"/>
    <col min="16" max="16" width="13.33203125" customWidth="1"/>
    <col min="17" max="17" width="14" customWidth="1"/>
    <col min="18" max="18" width="35.5546875" style="75" customWidth="1"/>
    <col min="19" max="19" width="33.33203125" customWidth="1"/>
  </cols>
  <sheetData>
    <row r="1" spans="1:18" ht="57.6" x14ac:dyDescent="0.3">
      <c r="A1" s="71">
        <v>44275</v>
      </c>
      <c r="J1" s="123" t="s">
        <v>26</v>
      </c>
      <c r="P1" s="75" t="s">
        <v>33</v>
      </c>
      <c r="Q1" s="75" t="s">
        <v>32</v>
      </c>
    </row>
    <row r="2" spans="1:18" ht="15" thickBot="1" x14ac:dyDescent="0.35"/>
    <row r="3" spans="1:18" ht="30" thickTop="1" thickBot="1" x14ac:dyDescent="0.35">
      <c r="A3" s="68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70" t="s">
        <v>7</v>
      </c>
      <c r="I3" s="97" t="s">
        <v>23</v>
      </c>
      <c r="J3" s="98" t="s">
        <v>31</v>
      </c>
      <c r="K3" s="84" t="s">
        <v>28</v>
      </c>
      <c r="L3" s="69" t="s">
        <v>24</v>
      </c>
      <c r="M3" s="85" t="s">
        <v>29</v>
      </c>
      <c r="N3" s="79" t="s">
        <v>25</v>
      </c>
      <c r="O3" s="86" t="s">
        <v>30</v>
      </c>
      <c r="P3" s="69" t="s">
        <v>21</v>
      </c>
      <c r="Q3" s="72" t="s">
        <v>22</v>
      </c>
      <c r="R3" s="73" t="s">
        <v>27</v>
      </c>
    </row>
    <row r="4" spans="1:18" ht="17.399999999999999" customHeight="1" x14ac:dyDescent="0.3">
      <c r="A4" s="116" t="s">
        <v>8</v>
      </c>
      <c r="B4" s="126"/>
      <c r="C4" s="127" t="s">
        <v>49</v>
      </c>
      <c r="D4" s="66"/>
      <c r="E4" s="66"/>
      <c r="F4" s="66"/>
      <c r="G4" s="66"/>
      <c r="H4" s="67"/>
      <c r="I4" s="99"/>
      <c r="J4" s="100"/>
      <c r="K4" s="66"/>
      <c r="L4" s="66"/>
      <c r="M4" s="67"/>
      <c r="N4" s="80"/>
      <c r="O4" s="80"/>
      <c r="P4" s="66"/>
      <c r="Q4" s="74"/>
      <c r="R4" s="76"/>
    </row>
    <row r="5" spans="1:18" ht="17.399999999999999" customHeight="1" x14ac:dyDescent="0.3">
      <c r="A5" s="118" t="s">
        <v>9</v>
      </c>
      <c r="B5" s="153"/>
      <c r="C5" s="170" t="s">
        <v>10</v>
      </c>
      <c r="D5" s="66">
        <v>4</v>
      </c>
      <c r="E5" s="66">
        <v>1</v>
      </c>
      <c r="F5" s="2">
        <f t="shared" ref="F5:F13" si="0">D5/E5</f>
        <v>4</v>
      </c>
      <c r="G5" s="2">
        <f>F5/8</f>
        <v>0.5</v>
      </c>
      <c r="H5" s="67"/>
      <c r="I5" s="99">
        <v>1</v>
      </c>
      <c r="J5" s="100">
        <v>4</v>
      </c>
      <c r="K5" s="66"/>
      <c r="L5" s="66"/>
      <c r="M5" s="67"/>
      <c r="N5" s="80"/>
      <c r="O5" s="80"/>
      <c r="P5" s="66"/>
      <c r="Q5" s="66"/>
      <c r="R5" s="128"/>
    </row>
    <row r="6" spans="1:18" ht="46.8" customHeight="1" x14ac:dyDescent="0.3">
      <c r="A6" s="117" t="s">
        <v>50</v>
      </c>
      <c r="B6" s="2"/>
      <c r="C6" s="170" t="s">
        <v>11</v>
      </c>
      <c r="D6" s="2">
        <v>32</v>
      </c>
      <c r="E6" s="2">
        <v>1</v>
      </c>
      <c r="F6" s="2">
        <f t="shared" si="0"/>
        <v>32</v>
      </c>
      <c r="G6" s="2">
        <f>F6/8</f>
        <v>4</v>
      </c>
      <c r="H6" s="64">
        <f>D6/$D$14*100</f>
        <v>10.810810810810811</v>
      </c>
      <c r="I6" s="101">
        <v>0.9</v>
      </c>
      <c r="J6" s="102">
        <v>38</v>
      </c>
      <c r="K6" s="1"/>
      <c r="L6" s="1">
        <f>D6</f>
        <v>32</v>
      </c>
      <c r="M6" s="1"/>
      <c r="N6" s="81">
        <f>D6*I6</f>
        <v>28.8</v>
      </c>
      <c r="O6" s="81"/>
      <c r="P6" s="83">
        <f>N6/L6</f>
        <v>0.9</v>
      </c>
      <c r="Q6" s="83">
        <f>N6/J6</f>
        <v>0.75789473684210529</v>
      </c>
      <c r="R6" s="77" t="s">
        <v>43</v>
      </c>
    </row>
    <row r="7" spans="1:18" ht="20.399999999999999" customHeight="1" x14ac:dyDescent="0.3">
      <c r="A7" s="118" t="s">
        <v>12</v>
      </c>
      <c r="B7" s="2"/>
      <c r="C7" s="170" t="s">
        <v>39</v>
      </c>
      <c r="D7" s="2">
        <v>56</v>
      </c>
      <c r="E7" s="2">
        <v>2</v>
      </c>
      <c r="F7" s="2">
        <f t="shared" si="0"/>
        <v>28</v>
      </c>
      <c r="G7" s="2">
        <f t="shared" ref="G7:G9" si="1">F7/8</f>
        <v>3.5</v>
      </c>
      <c r="H7" s="64">
        <f>D7/$D$14*100</f>
        <v>18.918918918918919</v>
      </c>
      <c r="I7" s="101"/>
      <c r="J7" s="102">
        <v>32</v>
      </c>
      <c r="K7" s="1">
        <f>SUM(J7,K6)</f>
        <v>32</v>
      </c>
      <c r="L7" s="1">
        <f>D7</f>
        <v>56</v>
      </c>
      <c r="M7" s="63">
        <f>SUM(L7,M6)</f>
        <v>56</v>
      </c>
      <c r="N7" s="81">
        <f t="shared" ref="N7:N12" si="2">D7*I7</f>
        <v>0</v>
      </c>
      <c r="O7" s="81">
        <f>N7+O6</f>
        <v>0</v>
      </c>
      <c r="P7" s="83">
        <f t="shared" ref="P7:P12" si="3">N7/L7</f>
        <v>0</v>
      </c>
      <c r="Q7" s="83">
        <f t="shared" ref="Q7:Q12" si="4">N7/J7</f>
        <v>0</v>
      </c>
      <c r="R7" s="77" t="s">
        <v>46</v>
      </c>
    </row>
    <row r="8" spans="1:18" x14ac:dyDescent="0.3">
      <c r="A8" s="118" t="s">
        <v>13</v>
      </c>
      <c r="B8" s="2"/>
      <c r="C8" s="171" t="s">
        <v>40</v>
      </c>
      <c r="D8" s="2">
        <v>16</v>
      </c>
      <c r="E8" s="2">
        <v>1</v>
      </c>
      <c r="F8" s="2">
        <f t="shared" si="0"/>
        <v>16</v>
      </c>
      <c r="G8" s="2">
        <f t="shared" si="1"/>
        <v>2</v>
      </c>
      <c r="H8" s="64"/>
      <c r="I8" s="101">
        <v>1</v>
      </c>
      <c r="J8" s="102">
        <v>14</v>
      </c>
      <c r="K8" s="1"/>
      <c r="L8" s="1"/>
      <c r="M8" s="63"/>
      <c r="N8" s="81"/>
      <c r="O8" s="81"/>
      <c r="P8" s="83"/>
      <c r="Q8" s="83"/>
      <c r="R8" s="77"/>
    </row>
    <row r="9" spans="1:18" x14ac:dyDescent="0.3">
      <c r="A9" s="130" t="s">
        <v>14</v>
      </c>
      <c r="B9" s="131"/>
      <c r="C9" s="171" t="s">
        <v>41</v>
      </c>
      <c r="D9" s="131">
        <v>64</v>
      </c>
      <c r="E9" s="2">
        <v>2</v>
      </c>
      <c r="F9" s="2">
        <f t="shared" si="0"/>
        <v>32</v>
      </c>
      <c r="G9" s="2">
        <f t="shared" si="1"/>
        <v>4</v>
      </c>
      <c r="H9" s="64"/>
      <c r="I9" s="101"/>
      <c r="J9" s="102"/>
      <c r="K9" s="1"/>
      <c r="L9" s="1"/>
      <c r="M9" s="63"/>
      <c r="N9" s="81"/>
      <c r="O9" s="81"/>
      <c r="P9" s="83"/>
      <c r="Q9" s="83"/>
      <c r="R9" s="77"/>
    </row>
    <row r="10" spans="1:18" ht="28.8" x14ac:dyDescent="0.3">
      <c r="A10" s="119" t="s">
        <v>51</v>
      </c>
      <c r="B10" s="2"/>
      <c r="C10" s="82" t="s">
        <v>47</v>
      </c>
      <c r="D10" s="1">
        <v>26</v>
      </c>
      <c r="E10" s="1">
        <v>2</v>
      </c>
      <c r="F10" s="2">
        <f t="shared" si="0"/>
        <v>13</v>
      </c>
      <c r="G10" s="2">
        <f>F10/8</f>
        <v>1.625</v>
      </c>
      <c r="H10" s="64">
        <f>D10/$D$14*100</f>
        <v>8.7837837837837842</v>
      </c>
      <c r="I10" s="101">
        <v>1</v>
      </c>
      <c r="J10" s="102">
        <v>16</v>
      </c>
      <c r="K10" s="1">
        <f t="shared" ref="K10" si="5">SUM(J10,K9)</f>
        <v>16</v>
      </c>
      <c r="L10" s="1">
        <f t="shared" ref="L10" si="6">D10</f>
        <v>26</v>
      </c>
      <c r="M10" s="63">
        <f t="shared" ref="M10" si="7">SUM(L10,M9)</f>
        <v>26</v>
      </c>
      <c r="N10" s="81">
        <f t="shared" si="2"/>
        <v>26</v>
      </c>
      <c r="O10" s="81">
        <f t="shared" ref="O10" si="8">N10+O9</f>
        <v>26</v>
      </c>
      <c r="P10" s="83">
        <f t="shared" si="3"/>
        <v>1</v>
      </c>
      <c r="Q10" s="83">
        <f t="shared" si="4"/>
        <v>1.625</v>
      </c>
      <c r="R10" s="77"/>
    </row>
    <row r="11" spans="1:18" ht="57.6" x14ac:dyDescent="0.3">
      <c r="A11" s="119" t="s">
        <v>52</v>
      </c>
      <c r="B11" s="2"/>
      <c r="C11" s="82" t="s">
        <v>48</v>
      </c>
      <c r="D11" s="1">
        <v>38</v>
      </c>
      <c r="E11" s="1">
        <v>1</v>
      </c>
      <c r="F11" s="2">
        <f t="shared" si="0"/>
        <v>38</v>
      </c>
      <c r="G11" s="2">
        <f>F11/8</f>
        <v>4.75</v>
      </c>
      <c r="H11" s="64"/>
      <c r="I11" s="101">
        <v>1</v>
      </c>
      <c r="J11" s="102">
        <v>36</v>
      </c>
      <c r="K11" s="1"/>
      <c r="L11" s="1"/>
      <c r="M11" s="63"/>
      <c r="N11" s="81"/>
      <c r="O11" s="81"/>
      <c r="P11" s="83"/>
      <c r="Q11" s="83"/>
      <c r="R11" s="77"/>
    </row>
    <row r="12" spans="1:18" x14ac:dyDescent="0.3">
      <c r="A12" s="119" t="s">
        <v>37</v>
      </c>
      <c r="B12" s="2"/>
      <c r="C12" s="171" t="s">
        <v>42</v>
      </c>
      <c r="D12" s="1">
        <v>64</v>
      </c>
      <c r="E12" s="1">
        <v>2</v>
      </c>
      <c r="F12" s="46">
        <f t="shared" si="0"/>
        <v>32</v>
      </c>
      <c r="G12" s="2">
        <f t="shared" ref="G12:G13" si="9">F12/8</f>
        <v>4</v>
      </c>
      <c r="H12" s="26">
        <f>D12/$D$14*100</f>
        <v>21.621621621621621</v>
      </c>
      <c r="I12" s="101">
        <v>1</v>
      </c>
      <c r="J12" s="102">
        <v>76</v>
      </c>
      <c r="K12" s="1">
        <f>SUM(J12,)</f>
        <v>76</v>
      </c>
      <c r="L12" s="1">
        <f>D12</f>
        <v>64</v>
      </c>
      <c r="M12" s="1" t="e">
        <f>SUM(L12,#REF!)</f>
        <v>#REF!</v>
      </c>
      <c r="N12" s="51">
        <f t="shared" si="2"/>
        <v>64</v>
      </c>
      <c r="O12" s="51" t="e">
        <f>N12+#REF!</f>
        <v>#REF!</v>
      </c>
      <c r="P12" s="83">
        <f t="shared" si="3"/>
        <v>1</v>
      </c>
      <c r="Q12" s="83">
        <f t="shared" si="4"/>
        <v>0.84210526315789469</v>
      </c>
      <c r="R12" s="77"/>
    </row>
    <row r="13" spans="1:18" ht="15" thickBot="1" x14ac:dyDescent="0.35">
      <c r="A13" s="120" t="s">
        <v>44</v>
      </c>
      <c r="B13" s="121"/>
      <c r="C13" s="172" t="s">
        <v>45</v>
      </c>
      <c r="D13" s="65">
        <v>8</v>
      </c>
      <c r="E13" s="65">
        <v>1</v>
      </c>
      <c r="F13" s="47">
        <f t="shared" si="0"/>
        <v>8</v>
      </c>
      <c r="G13" s="121">
        <f t="shared" si="9"/>
        <v>1</v>
      </c>
      <c r="H13" s="42"/>
      <c r="I13" s="103"/>
      <c r="J13" s="104">
        <v>8</v>
      </c>
      <c r="K13" s="65"/>
      <c r="L13" s="65"/>
      <c r="M13" s="65"/>
      <c r="N13" s="129"/>
      <c r="O13" s="129"/>
      <c r="P13" s="96"/>
      <c r="Q13" s="96"/>
      <c r="R13" s="78"/>
    </row>
    <row r="14" spans="1:18" ht="15" thickTop="1" x14ac:dyDescent="0.3">
      <c r="A14" s="91"/>
      <c r="B14" s="91"/>
      <c r="C14" s="105" t="s">
        <v>34</v>
      </c>
      <c r="D14" s="91">
        <f>SUM(D6:D12)</f>
        <v>296</v>
      </c>
      <c r="E14" s="91"/>
      <c r="F14" s="91"/>
      <c r="G14" s="91"/>
      <c r="H14" s="154">
        <f>SUM(H6:H12)</f>
        <v>60.135135135135137</v>
      </c>
      <c r="I14" s="155"/>
      <c r="J14" s="156">
        <f>SUM(J5:J13)</f>
        <v>224</v>
      </c>
      <c r="K14" s="88"/>
      <c r="L14" s="91"/>
      <c r="M14" s="91"/>
      <c r="N14" s="107"/>
      <c r="O14" s="107"/>
      <c r="P14" s="91"/>
      <c r="Q14" s="91"/>
      <c r="R14" s="105"/>
    </row>
    <row r="15" spans="1:18" x14ac:dyDescent="0.3">
      <c r="A15" s="91"/>
      <c r="B15" s="91"/>
      <c r="C15" s="105"/>
      <c r="D15" s="91"/>
      <c r="E15" s="91"/>
      <c r="F15" s="91"/>
      <c r="G15" s="91"/>
      <c r="H15" s="91"/>
      <c r="I15" s="122"/>
      <c r="J15" s="108"/>
      <c r="K15" s="91"/>
      <c r="L15" s="91"/>
      <c r="M15" s="91"/>
      <c r="N15" s="107"/>
      <c r="O15" s="107"/>
      <c r="P15" s="91"/>
      <c r="Q15" s="91"/>
      <c r="R15" s="105"/>
    </row>
    <row r="16" spans="1:18" x14ac:dyDescent="0.3">
      <c r="A16" s="91"/>
      <c r="B16" s="91"/>
      <c r="C16" s="105"/>
      <c r="D16" s="91"/>
      <c r="E16" s="91"/>
      <c r="F16" s="91"/>
      <c r="G16" s="91"/>
      <c r="H16" s="91"/>
      <c r="I16" s="122"/>
      <c r="J16" s="108"/>
      <c r="K16" s="91"/>
      <c r="L16" s="91"/>
      <c r="M16" s="91"/>
      <c r="N16" s="107"/>
      <c r="O16" s="107"/>
      <c r="P16" s="91"/>
      <c r="Q16" s="91"/>
      <c r="R16" s="105"/>
    </row>
    <row r="17" spans="1:18" x14ac:dyDescent="0.3">
      <c r="A17" s="91"/>
      <c r="B17" s="91"/>
      <c r="C17" s="105"/>
      <c r="D17" s="91"/>
      <c r="E17" s="91"/>
      <c r="F17" s="91"/>
      <c r="G17" s="91"/>
      <c r="H17" s="91"/>
      <c r="I17" s="122"/>
      <c r="J17" s="108"/>
      <c r="K17" s="91"/>
      <c r="L17" s="91"/>
      <c r="M17" s="91"/>
      <c r="N17" s="107"/>
      <c r="O17" s="107"/>
      <c r="P17" s="91"/>
      <c r="Q17" s="91"/>
      <c r="R17" s="105"/>
    </row>
    <row r="18" spans="1:18" x14ac:dyDescent="0.3">
      <c r="A18" s="91"/>
      <c r="B18" s="91"/>
      <c r="C18" s="105"/>
      <c r="D18" s="91"/>
      <c r="E18" s="91"/>
      <c r="F18" s="91"/>
      <c r="G18" s="91"/>
      <c r="H18" s="91"/>
      <c r="I18" s="122"/>
      <c r="J18" s="108"/>
      <c r="K18" s="91"/>
      <c r="L18" s="91"/>
      <c r="M18" s="91"/>
      <c r="N18" s="107"/>
      <c r="O18" s="107"/>
      <c r="P18" s="91"/>
      <c r="Q18" s="91"/>
      <c r="R18" s="105"/>
    </row>
    <row r="19" spans="1:18" x14ac:dyDescent="0.3">
      <c r="A19" s="91"/>
      <c r="B19" s="91"/>
      <c r="C19" s="125" t="s">
        <v>38</v>
      </c>
      <c r="D19" s="91"/>
      <c r="E19" s="91"/>
      <c r="F19" s="91"/>
      <c r="G19" s="91"/>
      <c r="H19" s="91"/>
      <c r="I19" s="122"/>
      <c r="J19" s="108"/>
      <c r="K19" s="91"/>
      <c r="L19" s="91"/>
      <c r="M19" s="91"/>
      <c r="N19" s="107"/>
      <c r="O19" s="107"/>
      <c r="P19" s="91"/>
      <c r="Q19" s="91"/>
      <c r="R19" s="105"/>
    </row>
    <row r="20" spans="1:18" x14ac:dyDescent="0.3">
      <c r="A20" s="91"/>
      <c r="B20" s="91"/>
      <c r="C20" s="105"/>
      <c r="D20" s="91"/>
      <c r="E20" s="91"/>
      <c r="F20" s="91"/>
      <c r="G20" s="91"/>
      <c r="H20" s="91"/>
      <c r="I20" s="122"/>
      <c r="J20" s="108"/>
      <c r="K20" s="91"/>
      <c r="L20" s="91"/>
      <c r="M20" s="91"/>
      <c r="N20" s="107"/>
      <c r="O20" s="107"/>
      <c r="P20" s="91"/>
      <c r="Q20" s="91"/>
      <c r="R20" s="105"/>
    </row>
    <row r="21" spans="1:18" x14ac:dyDescent="0.3">
      <c r="A21" s="91"/>
      <c r="B21" s="91"/>
      <c r="C21" s="105"/>
      <c r="D21" s="91"/>
      <c r="E21" s="91"/>
      <c r="F21" s="91"/>
      <c r="G21" s="91"/>
      <c r="H21" s="91"/>
      <c r="I21" s="122"/>
      <c r="J21" s="108"/>
      <c r="K21" s="91"/>
      <c r="L21" s="91"/>
      <c r="M21" s="91"/>
      <c r="N21" s="107"/>
      <c r="O21" s="107"/>
      <c r="P21" s="91"/>
      <c r="Q21" s="91"/>
      <c r="R21" s="105"/>
    </row>
    <row r="22" spans="1:18" x14ac:dyDescent="0.3">
      <c r="A22" s="91"/>
      <c r="B22" s="91"/>
      <c r="C22" s="105"/>
      <c r="D22" s="91"/>
      <c r="E22" s="91"/>
      <c r="F22" s="91"/>
      <c r="G22" s="91"/>
      <c r="H22" s="91"/>
      <c r="I22" s="122"/>
      <c r="J22" s="108"/>
      <c r="K22" s="91"/>
      <c r="L22" s="91"/>
      <c r="M22" s="91"/>
      <c r="N22" s="107"/>
      <c r="O22" s="107"/>
      <c r="P22" s="91"/>
      <c r="Q22" s="91"/>
      <c r="R22" s="105"/>
    </row>
    <row r="23" spans="1:18" x14ac:dyDescent="0.3">
      <c r="A23" s="91"/>
      <c r="B23" s="91"/>
      <c r="C23" s="105"/>
      <c r="D23" s="91"/>
      <c r="E23" s="91"/>
      <c r="F23" s="91"/>
      <c r="G23" s="91"/>
      <c r="H23" s="91"/>
      <c r="I23" s="122"/>
      <c r="J23" s="108"/>
      <c r="K23" s="91"/>
      <c r="L23" s="91"/>
      <c r="M23" s="91"/>
      <c r="N23" s="107"/>
      <c r="O23" s="107"/>
      <c r="P23" s="91"/>
      <c r="Q23" s="91"/>
      <c r="R23" s="105"/>
    </row>
    <row r="24" spans="1:18" x14ac:dyDescent="0.3">
      <c r="A24" s="91"/>
      <c r="B24" s="91"/>
      <c r="C24" s="105"/>
      <c r="D24" s="91"/>
      <c r="E24" s="91"/>
      <c r="F24" s="91"/>
      <c r="G24" s="91"/>
      <c r="H24" s="91"/>
      <c r="I24" s="122"/>
      <c r="J24" s="108"/>
      <c r="K24" s="91"/>
      <c r="L24" s="91"/>
      <c r="M24" s="91"/>
      <c r="N24" s="107"/>
      <c r="O24" s="107"/>
      <c r="P24" s="91"/>
      <c r="Q24" s="91"/>
      <c r="R24" s="105"/>
    </row>
    <row r="25" spans="1:18" x14ac:dyDescent="0.3">
      <c r="A25" s="91"/>
      <c r="B25" s="91"/>
      <c r="C25" s="105"/>
      <c r="D25" s="91"/>
      <c r="E25" s="91"/>
      <c r="F25" s="91"/>
      <c r="G25" s="91"/>
      <c r="H25" s="91"/>
      <c r="I25" s="122"/>
      <c r="J25" s="108"/>
      <c r="K25" s="91"/>
      <c r="L25" s="91"/>
      <c r="M25" s="91"/>
      <c r="N25" s="107"/>
      <c r="O25" s="107"/>
      <c r="P25" s="91"/>
      <c r="Q25" s="91"/>
      <c r="R25" s="105"/>
    </row>
    <row r="26" spans="1:18" x14ac:dyDescent="0.3">
      <c r="A26" s="91"/>
      <c r="B26" s="91"/>
      <c r="C26" s="105"/>
      <c r="D26" s="91"/>
      <c r="E26" s="91"/>
      <c r="F26" s="91"/>
      <c r="G26" s="91"/>
      <c r="H26" s="91"/>
      <c r="I26" s="122"/>
      <c r="J26" s="108"/>
      <c r="K26" s="91"/>
      <c r="L26" s="91"/>
      <c r="M26" s="91"/>
      <c r="N26" s="107"/>
      <c r="O26" s="107"/>
      <c r="P26" s="91"/>
      <c r="Q26" s="91"/>
      <c r="R26" s="105"/>
    </row>
    <row r="27" spans="1:18" x14ac:dyDescent="0.3">
      <c r="A27" s="91"/>
      <c r="B27" s="91"/>
      <c r="C27" s="105"/>
      <c r="D27" s="91"/>
      <c r="E27" s="91"/>
      <c r="F27" s="91"/>
      <c r="G27" s="91"/>
      <c r="H27" s="91"/>
      <c r="I27" s="122"/>
      <c r="J27" s="108"/>
      <c r="K27" s="91"/>
      <c r="L27" s="91"/>
      <c r="M27" s="91"/>
      <c r="N27" s="107"/>
      <c r="O27" s="107"/>
      <c r="P27" s="91"/>
      <c r="Q27" s="91"/>
      <c r="R27" s="105"/>
    </row>
    <row r="28" spans="1:18" x14ac:dyDescent="0.3">
      <c r="A28" s="91"/>
      <c r="B28" s="91"/>
      <c r="C28" s="105"/>
      <c r="D28" s="91"/>
      <c r="E28" s="91"/>
      <c r="F28" s="91"/>
      <c r="G28" s="91"/>
      <c r="H28" s="91"/>
      <c r="I28" s="122"/>
      <c r="J28" s="108"/>
      <c r="K28" s="91"/>
      <c r="L28" s="91"/>
      <c r="M28" s="91"/>
      <c r="N28" s="107"/>
      <c r="O28" s="107"/>
      <c r="P28" s="91"/>
      <c r="Q28" s="91"/>
      <c r="R28" s="105"/>
    </row>
    <row r="29" spans="1:18" x14ac:dyDescent="0.3">
      <c r="A29" s="91"/>
      <c r="B29" s="91"/>
      <c r="C29" s="105"/>
      <c r="D29" s="91"/>
      <c r="E29" s="91"/>
      <c r="F29" s="91"/>
      <c r="G29" s="91"/>
      <c r="H29" s="91"/>
      <c r="I29" s="122"/>
      <c r="J29" s="108"/>
      <c r="K29" s="91"/>
      <c r="L29" s="91"/>
      <c r="M29" s="91"/>
      <c r="N29" s="107"/>
      <c r="O29" s="107"/>
      <c r="P29" s="91"/>
      <c r="Q29" s="91"/>
      <c r="R29" s="105"/>
    </row>
    <row r="30" spans="1:18" x14ac:dyDescent="0.3">
      <c r="A30" s="91"/>
      <c r="B30" s="91"/>
      <c r="C30" s="105"/>
      <c r="D30" s="91"/>
      <c r="E30" s="91"/>
      <c r="F30" s="91"/>
      <c r="G30" s="91"/>
      <c r="H30" s="91"/>
      <c r="I30" s="122"/>
      <c r="J30" s="108"/>
      <c r="K30" s="91"/>
      <c r="L30" s="91"/>
      <c r="M30" s="91"/>
      <c r="N30" s="107"/>
      <c r="O30" s="107"/>
      <c r="P30" s="91"/>
      <c r="Q30" s="91"/>
      <c r="R30" s="105"/>
    </row>
    <row r="31" spans="1:18" x14ac:dyDescent="0.3">
      <c r="A31" s="91"/>
      <c r="B31" s="91"/>
      <c r="C31" s="105"/>
      <c r="D31" s="91"/>
      <c r="E31" s="91"/>
      <c r="F31" s="91"/>
      <c r="G31" s="91"/>
      <c r="H31" s="91"/>
      <c r="I31" s="122"/>
      <c r="J31" s="108"/>
      <c r="K31" s="91"/>
      <c r="L31" s="91"/>
      <c r="M31" s="91"/>
      <c r="N31" s="107"/>
      <c r="O31" s="107"/>
      <c r="P31" s="91"/>
      <c r="Q31" s="91"/>
      <c r="R31" s="105"/>
    </row>
    <row r="32" spans="1:18" x14ac:dyDescent="0.3">
      <c r="A32" s="91"/>
      <c r="B32" s="91"/>
      <c r="C32" s="105"/>
      <c r="D32" s="91"/>
      <c r="E32" s="91"/>
      <c r="F32" s="91"/>
      <c r="G32" s="91"/>
      <c r="H32" s="91"/>
      <c r="I32" s="122"/>
      <c r="J32" s="108"/>
      <c r="K32" s="91"/>
      <c r="L32" s="91"/>
      <c r="M32" s="91"/>
      <c r="N32" s="107"/>
      <c r="O32" s="107"/>
      <c r="P32" s="91"/>
      <c r="Q32" s="91"/>
      <c r="R32" s="105"/>
    </row>
    <row r="33" spans="1:18" x14ac:dyDescent="0.3">
      <c r="A33" s="91"/>
      <c r="B33" s="91"/>
      <c r="C33" s="105"/>
      <c r="D33" s="91"/>
      <c r="E33" s="91"/>
      <c r="F33" s="91"/>
      <c r="G33" s="91"/>
      <c r="H33" s="91"/>
      <c r="I33" s="122"/>
      <c r="J33" s="108"/>
      <c r="K33" s="91"/>
      <c r="L33" s="91"/>
      <c r="M33" s="91"/>
      <c r="N33" s="107"/>
      <c r="O33" s="107"/>
      <c r="P33" s="91"/>
      <c r="Q33" s="91"/>
      <c r="R33" s="105"/>
    </row>
    <row r="34" spans="1:18" x14ac:dyDescent="0.3">
      <c r="A34" s="91"/>
      <c r="B34" s="91"/>
      <c r="C34" s="105"/>
      <c r="D34" s="91"/>
      <c r="E34" s="91"/>
      <c r="F34" s="91"/>
      <c r="G34" s="91"/>
      <c r="H34" s="91"/>
      <c r="I34" s="122"/>
      <c r="J34" s="108"/>
      <c r="K34" s="91"/>
      <c r="L34" s="91"/>
      <c r="M34" s="91"/>
      <c r="N34" s="107"/>
      <c r="O34" s="107"/>
      <c r="P34" s="91"/>
      <c r="Q34" s="91"/>
      <c r="R34" s="105"/>
    </row>
    <row r="35" spans="1:18" x14ac:dyDescent="0.3">
      <c r="A35" s="91"/>
      <c r="B35" s="91"/>
      <c r="C35" s="105"/>
      <c r="D35" s="91"/>
      <c r="E35" s="91"/>
      <c r="F35" s="91"/>
      <c r="G35" s="91"/>
      <c r="H35" s="91"/>
      <c r="I35" s="122"/>
      <c r="J35" s="108"/>
      <c r="K35" s="91"/>
      <c r="L35" s="91"/>
      <c r="M35" s="91"/>
      <c r="N35" s="107"/>
      <c r="O35" s="107"/>
      <c r="P35" s="91"/>
      <c r="Q35" s="91"/>
      <c r="R35" s="105"/>
    </row>
    <row r="36" spans="1:18" x14ac:dyDescent="0.3">
      <c r="A36" s="91"/>
      <c r="B36" s="91"/>
      <c r="C36" s="105"/>
      <c r="D36" s="91"/>
      <c r="E36" s="91"/>
      <c r="F36" s="91"/>
      <c r="G36" s="91"/>
      <c r="H36" s="91"/>
      <c r="I36" s="122"/>
      <c r="J36" s="108"/>
      <c r="K36" s="91"/>
      <c r="L36" s="91"/>
      <c r="M36" s="91"/>
      <c r="N36" s="107"/>
      <c r="O36" s="107"/>
      <c r="P36" s="91"/>
      <c r="Q36" s="91"/>
      <c r="R36" s="105"/>
    </row>
    <row r="37" spans="1:18" x14ac:dyDescent="0.3">
      <c r="A37" s="91"/>
      <c r="B37" s="91"/>
      <c r="C37" s="105"/>
      <c r="D37" s="91"/>
      <c r="E37" s="91"/>
      <c r="F37" s="91"/>
      <c r="G37" s="91"/>
      <c r="H37" s="91"/>
      <c r="I37" s="122"/>
      <c r="J37" s="108"/>
      <c r="K37" s="91"/>
      <c r="L37" s="91"/>
      <c r="M37" s="91"/>
      <c r="N37" s="107"/>
      <c r="O37" s="107"/>
      <c r="P37" s="91"/>
      <c r="Q37" s="91"/>
      <c r="R37" s="105"/>
    </row>
    <row r="38" spans="1:18" x14ac:dyDescent="0.3">
      <c r="A38" s="91"/>
      <c r="B38" s="91"/>
      <c r="C38" s="105"/>
      <c r="D38" s="91"/>
      <c r="E38" s="91"/>
      <c r="F38" s="91"/>
      <c r="G38" s="91"/>
      <c r="H38" s="91"/>
      <c r="I38" s="122"/>
      <c r="J38" s="108"/>
      <c r="K38" s="91"/>
      <c r="L38" s="91"/>
      <c r="M38" s="91"/>
      <c r="N38" s="107"/>
      <c r="O38" s="107"/>
      <c r="P38" s="91"/>
      <c r="Q38" s="91"/>
      <c r="R38" s="105"/>
    </row>
    <row r="39" spans="1:18" x14ac:dyDescent="0.3">
      <c r="A39" s="91"/>
      <c r="B39" s="91"/>
      <c r="C39" s="105"/>
      <c r="D39" s="91"/>
      <c r="E39" s="91"/>
      <c r="F39" s="91"/>
      <c r="G39" s="91"/>
      <c r="H39" s="91"/>
      <c r="I39" s="122"/>
      <c r="J39" s="108"/>
      <c r="K39" s="91"/>
      <c r="L39" s="91"/>
      <c r="M39" s="91"/>
      <c r="N39" s="107"/>
      <c r="O39" s="107"/>
      <c r="P39" s="91"/>
      <c r="Q39" s="91"/>
      <c r="R39" s="105"/>
    </row>
    <row r="40" spans="1:18" x14ac:dyDescent="0.3">
      <c r="A40" s="91"/>
      <c r="B40" s="91"/>
      <c r="C40" s="105"/>
      <c r="D40" s="91"/>
      <c r="E40" s="91"/>
      <c r="F40" s="91"/>
      <c r="G40" s="91"/>
      <c r="H40" s="91"/>
      <c r="I40" s="122"/>
      <c r="J40" s="108"/>
      <c r="K40" s="91"/>
      <c r="L40" s="91"/>
      <c r="M40" s="91"/>
      <c r="N40" s="107"/>
      <c r="O40" s="107"/>
      <c r="P40" s="91"/>
      <c r="Q40" s="91"/>
      <c r="R40" s="105"/>
    </row>
    <row r="41" spans="1:18" x14ac:dyDescent="0.3">
      <c r="A41" s="91"/>
      <c r="B41" s="91"/>
      <c r="C41" s="105"/>
      <c r="D41" s="91"/>
      <c r="E41" s="91"/>
      <c r="F41" s="91"/>
      <c r="G41" s="91"/>
      <c r="H41" s="91"/>
      <c r="I41" s="122"/>
      <c r="J41" s="108"/>
      <c r="K41" s="91"/>
      <c r="L41" s="91"/>
      <c r="M41" s="91"/>
      <c r="N41" s="107"/>
      <c r="O41" s="107"/>
      <c r="P41" s="91"/>
      <c r="Q41" s="91"/>
      <c r="R41" s="105"/>
    </row>
    <row r="42" spans="1:18" x14ac:dyDescent="0.3">
      <c r="A42" s="91"/>
      <c r="B42" s="91"/>
      <c r="C42" s="105"/>
      <c r="D42" s="91"/>
      <c r="E42" s="91"/>
      <c r="F42" s="91"/>
      <c r="G42" s="91"/>
      <c r="H42" s="91"/>
      <c r="I42" s="122"/>
      <c r="J42" s="108"/>
      <c r="K42" s="91"/>
      <c r="L42" s="91"/>
      <c r="M42" s="91"/>
      <c r="N42" s="107"/>
      <c r="O42" s="107"/>
      <c r="P42" s="91"/>
      <c r="Q42" s="91"/>
      <c r="R42" s="105"/>
    </row>
    <row r="43" spans="1:18" x14ac:dyDescent="0.3">
      <c r="A43" s="91"/>
      <c r="B43" s="91"/>
      <c r="C43" s="105"/>
      <c r="D43" s="91"/>
      <c r="E43" s="91"/>
      <c r="F43" s="91"/>
      <c r="G43" s="91"/>
      <c r="H43" s="91"/>
      <c r="I43" s="122"/>
      <c r="J43" s="108"/>
      <c r="K43" s="91"/>
      <c r="L43" s="91"/>
      <c r="M43" s="91"/>
      <c r="N43" s="107"/>
      <c r="O43" s="107"/>
      <c r="P43" s="91"/>
      <c r="Q43" s="91"/>
      <c r="R43" s="105"/>
    </row>
    <row r="44" spans="1:18" x14ac:dyDescent="0.3">
      <c r="A44" s="91"/>
      <c r="B44" s="91"/>
      <c r="C44" s="105"/>
      <c r="D44" s="91"/>
      <c r="E44" s="91"/>
      <c r="F44" s="91"/>
      <c r="G44" s="91"/>
      <c r="H44" s="91"/>
      <c r="I44" s="122"/>
      <c r="J44" s="108"/>
      <c r="K44" s="91"/>
      <c r="L44" s="91"/>
      <c r="M44" s="91"/>
      <c r="N44" s="107"/>
      <c r="O44" s="107"/>
      <c r="P44" s="91"/>
      <c r="Q44" s="91"/>
      <c r="R44" s="105"/>
    </row>
    <row r="45" spans="1:18" x14ac:dyDescent="0.3">
      <c r="A45" s="91"/>
      <c r="B45" s="91"/>
      <c r="C45" s="105"/>
      <c r="D45" s="91"/>
      <c r="E45" s="91"/>
      <c r="F45" s="91"/>
      <c r="G45" s="91"/>
      <c r="H45" s="91"/>
      <c r="I45" s="122"/>
      <c r="J45" s="108"/>
      <c r="K45" s="91"/>
      <c r="L45" s="91"/>
      <c r="M45" s="91"/>
      <c r="N45" s="107"/>
      <c r="O45" s="107"/>
      <c r="P45" s="91"/>
      <c r="Q45" s="91"/>
      <c r="R45" s="105"/>
    </row>
    <row r="46" spans="1:18" x14ac:dyDescent="0.3">
      <c r="A46" s="91"/>
      <c r="B46" s="91"/>
      <c r="C46" s="105"/>
      <c r="D46" s="91"/>
      <c r="E46" s="91"/>
      <c r="F46" s="91"/>
      <c r="G46" s="91"/>
      <c r="H46" s="91"/>
      <c r="I46" s="122"/>
      <c r="J46" s="108"/>
      <c r="K46" s="91"/>
      <c r="L46" s="91"/>
      <c r="M46" s="91"/>
      <c r="N46" s="107"/>
      <c r="O46" s="107"/>
      <c r="P46" s="91"/>
      <c r="Q46" s="91"/>
      <c r="R46" s="105"/>
    </row>
    <row r="47" spans="1:18" x14ac:dyDescent="0.3">
      <c r="A47" s="91"/>
      <c r="B47" s="91"/>
      <c r="C47" s="105"/>
      <c r="D47" s="91"/>
      <c r="E47" s="91"/>
      <c r="F47" s="91"/>
      <c r="G47" s="91"/>
      <c r="H47" s="91"/>
      <c r="I47" s="122"/>
      <c r="J47" s="108"/>
      <c r="K47" s="91"/>
      <c r="L47" s="91"/>
      <c r="M47" s="91"/>
      <c r="N47" s="107"/>
      <c r="O47" s="107"/>
      <c r="P47" s="91"/>
      <c r="Q47" s="91"/>
      <c r="R47" s="105"/>
    </row>
    <row r="48" spans="1:18" x14ac:dyDescent="0.3">
      <c r="A48" s="91"/>
      <c r="B48" s="91"/>
      <c r="C48" s="105"/>
      <c r="D48" s="91"/>
      <c r="E48" s="91"/>
      <c r="F48" s="91"/>
      <c r="G48" s="91"/>
      <c r="H48" s="91"/>
      <c r="I48" s="122"/>
      <c r="J48" s="108"/>
      <c r="K48" s="91"/>
      <c r="L48" s="91"/>
      <c r="M48" s="91"/>
      <c r="N48" s="107"/>
      <c r="O48" s="107"/>
      <c r="P48" s="91"/>
      <c r="Q48" s="91"/>
      <c r="R48" s="105"/>
    </row>
    <row r="49" spans="1:18" x14ac:dyDescent="0.3">
      <c r="A49" s="91"/>
      <c r="B49" s="91"/>
      <c r="C49" s="105"/>
      <c r="D49" s="91"/>
      <c r="E49" s="91"/>
      <c r="F49" s="91"/>
      <c r="G49" s="91"/>
      <c r="H49" s="91"/>
      <c r="I49" s="122"/>
      <c r="J49" s="108"/>
      <c r="K49" s="91"/>
      <c r="L49" s="91"/>
      <c r="M49" s="91"/>
      <c r="N49" s="107"/>
      <c r="O49" s="107"/>
      <c r="P49" s="91"/>
      <c r="Q49" s="91"/>
      <c r="R49" s="105"/>
    </row>
    <row r="50" spans="1:18" x14ac:dyDescent="0.3">
      <c r="A50" s="91"/>
      <c r="B50" s="91"/>
      <c r="C50" s="105"/>
      <c r="D50" s="91"/>
      <c r="E50" s="91"/>
      <c r="F50" s="91"/>
      <c r="G50" s="91"/>
      <c r="H50" s="91"/>
      <c r="I50" s="122"/>
      <c r="J50" s="108"/>
      <c r="K50" s="91"/>
      <c r="L50" s="91"/>
      <c r="M50" s="91"/>
      <c r="N50" s="107"/>
      <c r="O50" s="107"/>
      <c r="P50" s="91"/>
      <c r="Q50" s="91"/>
      <c r="R50" s="105"/>
    </row>
    <row r="51" spans="1:18" x14ac:dyDescent="0.3">
      <c r="A51" s="91"/>
      <c r="B51" s="91"/>
      <c r="C51" s="105"/>
      <c r="D51" s="91"/>
      <c r="E51" s="91"/>
      <c r="F51" s="91"/>
      <c r="G51" s="91"/>
      <c r="H51" s="91"/>
      <c r="I51" s="122"/>
      <c r="J51" s="108"/>
      <c r="K51" s="91"/>
      <c r="L51" s="91"/>
      <c r="M51" s="91"/>
      <c r="N51" s="107"/>
      <c r="O51" s="107"/>
      <c r="P51" s="91"/>
      <c r="Q51" s="91"/>
      <c r="R51" s="105"/>
    </row>
    <row r="52" spans="1:18" x14ac:dyDescent="0.3">
      <c r="A52" s="91"/>
      <c r="B52" s="91"/>
      <c r="C52" s="105"/>
      <c r="D52" s="91"/>
      <c r="E52" s="91"/>
      <c r="F52" s="91"/>
      <c r="G52" s="91"/>
      <c r="H52" s="91"/>
      <c r="I52" s="122"/>
      <c r="J52" s="108"/>
      <c r="K52" s="91"/>
      <c r="L52" s="91"/>
      <c r="M52" s="91"/>
      <c r="N52" s="107"/>
      <c r="O52" s="107"/>
      <c r="P52" s="91"/>
      <c r="Q52" s="91"/>
      <c r="R52" s="105"/>
    </row>
    <row r="53" spans="1:18" x14ac:dyDescent="0.3">
      <c r="A53" s="91"/>
      <c r="B53" s="91"/>
      <c r="C53" s="105"/>
      <c r="D53" s="91"/>
      <c r="E53" s="91"/>
      <c r="F53" s="91"/>
      <c r="G53" s="91"/>
      <c r="H53" s="91"/>
      <c r="I53" s="122"/>
      <c r="J53" s="108"/>
      <c r="K53" s="91"/>
      <c r="L53" s="91"/>
      <c r="M53" s="91"/>
      <c r="N53" s="107"/>
      <c r="O53" s="107"/>
      <c r="P53" s="91"/>
      <c r="Q53" s="91"/>
      <c r="R53" s="105"/>
    </row>
    <row r="54" spans="1:18" x14ac:dyDescent="0.3">
      <c r="A54" s="91"/>
      <c r="B54" s="91"/>
      <c r="C54" s="105"/>
      <c r="D54" s="91"/>
      <c r="E54" s="91"/>
      <c r="F54" s="91"/>
      <c r="G54" s="91"/>
      <c r="H54" s="91"/>
      <c r="I54" s="122"/>
      <c r="J54" s="108"/>
      <c r="K54" s="91"/>
      <c r="L54" s="91"/>
      <c r="M54" s="91"/>
      <c r="N54" s="107"/>
      <c r="O54" s="107"/>
      <c r="P54" s="91"/>
      <c r="Q54" s="91"/>
      <c r="R54" s="105"/>
    </row>
    <row r="55" spans="1:18" x14ac:dyDescent="0.3">
      <c r="A55" s="91"/>
      <c r="B55" s="91"/>
      <c r="C55" s="105"/>
      <c r="D55" s="91"/>
      <c r="E55" s="91"/>
      <c r="F55" s="91"/>
      <c r="G55" s="91"/>
      <c r="H55" s="91"/>
      <c r="I55" s="122"/>
      <c r="J55" s="108"/>
      <c r="K55" s="91"/>
      <c r="L55" s="91"/>
      <c r="M55" s="91"/>
      <c r="N55" s="107"/>
      <c r="O55" s="107"/>
      <c r="P55" s="91"/>
      <c r="Q55" s="91"/>
      <c r="R55" s="105"/>
    </row>
    <row r="56" spans="1:18" x14ac:dyDescent="0.3">
      <c r="A56" s="91"/>
      <c r="B56" s="91"/>
      <c r="C56" s="105"/>
      <c r="D56" s="91"/>
      <c r="E56" s="91"/>
      <c r="F56" s="91"/>
      <c r="G56" s="91"/>
      <c r="H56" s="91"/>
      <c r="I56" s="122"/>
      <c r="J56" s="108"/>
      <c r="K56" s="91"/>
      <c r="L56" s="91"/>
      <c r="M56" s="91"/>
      <c r="N56" s="107"/>
      <c r="O56" s="107"/>
      <c r="P56" s="91"/>
      <c r="Q56" s="91"/>
      <c r="R56" s="105"/>
    </row>
    <row r="57" spans="1:18" x14ac:dyDescent="0.3">
      <c r="A57" s="91"/>
      <c r="B57" s="91"/>
      <c r="C57" s="105"/>
      <c r="D57" s="91"/>
      <c r="E57" s="91"/>
      <c r="F57" s="91"/>
      <c r="G57" s="91"/>
      <c r="H57" s="91"/>
      <c r="I57" s="122"/>
      <c r="J57" s="108"/>
      <c r="K57" s="91"/>
      <c r="L57" s="91"/>
      <c r="M57" s="91"/>
      <c r="N57" s="107"/>
      <c r="O57" s="107"/>
      <c r="P57" s="91"/>
      <c r="Q57" s="91"/>
      <c r="R57" s="105"/>
    </row>
    <row r="58" spans="1:18" x14ac:dyDescent="0.3">
      <c r="A58" s="91"/>
      <c r="B58" s="91"/>
      <c r="C58" s="105"/>
      <c r="D58" s="91"/>
      <c r="E58" s="91"/>
      <c r="F58" s="91"/>
      <c r="G58" s="91"/>
      <c r="H58" s="91"/>
      <c r="I58" s="122"/>
      <c r="J58" s="108"/>
      <c r="K58" s="91"/>
      <c r="L58" s="91"/>
      <c r="M58" s="91"/>
      <c r="N58" s="107"/>
      <c r="O58" s="107"/>
      <c r="P58" s="91"/>
      <c r="Q58" s="91"/>
      <c r="R58" s="105"/>
    </row>
    <row r="59" spans="1:18" x14ac:dyDescent="0.3">
      <c r="A59" s="91"/>
      <c r="B59" s="91"/>
      <c r="C59" s="105"/>
      <c r="D59" s="91"/>
      <c r="E59" s="91"/>
      <c r="F59" s="91"/>
      <c r="G59" s="91"/>
      <c r="H59" s="91"/>
      <c r="I59" s="122"/>
      <c r="J59" s="108"/>
      <c r="K59" s="91"/>
      <c r="L59" s="91"/>
      <c r="M59" s="91"/>
      <c r="N59" s="107"/>
      <c r="O59" s="107"/>
      <c r="P59" s="91"/>
      <c r="Q59" s="91"/>
      <c r="R59" s="105"/>
    </row>
    <row r="60" spans="1:18" x14ac:dyDescent="0.3">
      <c r="A60" s="91"/>
      <c r="B60" s="91"/>
      <c r="C60" s="105"/>
      <c r="D60" s="91"/>
      <c r="E60" s="91"/>
      <c r="F60" s="91"/>
      <c r="G60" s="91"/>
      <c r="H60" s="91"/>
      <c r="I60" s="122"/>
      <c r="J60" s="108"/>
      <c r="K60" s="91"/>
      <c r="L60" s="91"/>
      <c r="M60" s="91"/>
      <c r="N60" s="107"/>
      <c r="O60" s="107"/>
      <c r="P60" s="91"/>
      <c r="Q60" s="91"/>
      <c r="R60" s="105"/>
    </row>
    <row r="61" spans="1:18" x14ac:dyDescent="0.3">
      <c r="A61" s="91"/>
      <c r="B61" s="91"/>
      <c r="C61" s="105"/>
      <c r="D61" s="91"/>
      <c r="E61" s="91"/>
      <c r="F61" s="91"/>
      <c r="G61" s="91"/>
      <c r="H61" s="91"/>
      <c r="I61" s="122"/>
      <c r="J61" s="108"/>
      <c r="K61" s="91"/>
      <c r="L61" s="91"/>
      <c r="M61" s="91"/>
      <c r="N61" s="107"/>
      <c r="O61" s="107"/>
      <c r="P61" s="91"/>
      <c r="Q61" s="91"/>
      <c r="R61" s="105"/>
    </row>
    <row r="62" spans="1:18" x14ac:dyDescent="0.3">
      <c r="A62" s="91"/>
      <c r="B62" s="91"/>
      <c r="C62" s="105"/>
      <c r="D62" s="91"/>
      <c r="E62" s="91"/>
      <c r="F62" s="91"/>
      <c r="G62" s="91"/>
      <c r="H62" s="91"/>
      <c r="I62" s="122"/>
      <c r="J62" s="108"/>
      <c r="K62" s="91"/>
      <c r="L62" s="91"/>
      <c r="M62" s="91"/>
      <c r="N62" s="107"/>
      <c r="O62" s="107"/>
      <c r="P62" s="91"/>
      <c r="Q62" s="91"/>
      <c r="R62" s="105"/>
    </row>
    <row r="63" spans="1:18" x14ac:dyDescent="0.3">
      <c r="A63" s="91"/>
      <c r="B63" s="91"/>
      <c r="C63" s="105"/>
      <c r="D63" s="91"/>
      <c r="E63" s="91"/>
      <c r="F63" s="91"/>
      <c r="G63" s="91"/>
      <c r="H63" s="91"/>
      <c r="I63" s="122"/>
      <c r="J63" s="108"/>
      <c r="K63" s="91"/>
      <c r="L63" s="91"/>
      <c r="M63" s="91"/>
      <c r="N63" s="107"/>
      <c r="O63" s="107"/>
      <c r="P63" s="91"/>
      <c r="Q63" s="91"/>
      <c r="R63" s="105"/>
    </row>
    <row r="64" spans="1:18" x14ac:dyDescent="0.3">
      <c r="A64" s="91"/>
      <c r="B64" s="91"/>
      <c r="C64" s="105"/>
      <c r="D64" s="91"/>
      <c r="E64" s="91"/>
      <c r="F64" s="91"/>
      <c r="G64" s="91"/>
      <c r="H64" s="91"/>
      <c r="I64" s="122"/>
      <c r="J64" s="108"/>
      <c r="K64" s="91"/>
      <c r="L64" s="91"/>
      <c r="M64" s="91"/>
      <c r="N64" s="107"/>
      <c r="O64" s="107"/>
      <c r="P64" s="91"/>
      <c r="Q64" s="91"/>
      <c r="R64" s="105"/>
    </row>
    <row r="65" spans="1:18" x14ac:dyDescent="0.3">
      <c r="A65" s="91"/>
      <c r="B65" s="91"/>
      <c r="C65" s="105"/>
      <c r="D65" s="91"/>
      <c r="E65" s="91"/>
      <c r="F65" s="91"/>
      <c r="G65" s="91"/>
      <c r="H65" s="91"/>
      <c r="I65" s="122"/>
      <c r="J65" s="108"/>
      <c r="K65" s="91"/>
      <c r="L65" s="91"/>
      <c r="M65" s="91"/>
      <c r="N65" s="107"/>
      <c r="O65" s="107"/>
      <c r="P65" s="91"/>
      <c r="Q65" s="91"/>
      <c r="R65" s="105"/>
    </row>
    <row r="66" spans="1:18" x14ac:dyDescent="0.3">
      <c r="A66" s="91"/>
      <c r="B66" s="91"/>
      <c r="C66" s="105"/>
      <c r="D66" s="91"/>
      <c r="E66" s="91"/>
      <c r="F66" s="91"/>
      <c r="G66" s="91"/>
      <c r="H66" s="91"/>
      <c r="I66" s="122"/>
      <c r="J66" s="108"/>
      <c r="K66" s="91"/>
      <c r="L66" s="91"/>
      <c r="M66" s="91"/>
      <c r="N66" s="107"/>
      <c r="O66" s="107"/>
      <c r="P66" s="91"/>
      <c r="Q66" s="91"/>
      <c r="R66" s="105"/>
    </row>
    <row r="67" spans="1:18" x14ac:dyDescent="0.3">
      <c r="A67" s="91"/>
      <c r="B67" s="91"/>
      <c r="C67" s="105"/>
      <c r="D67" s="91"/>
      <c r="E67" s="91"/>
      <c r="F67" s="91"/>
      <c r="G67" s="91"/>
      <c r="H67" s="91"/>
      <c r="I67" s="122"/>
      <c r="J67" s="108"/>
      <c r="K67" s="91"/>
      <c r="L67" s="91"/>
      <c r="M67" s="91"/>
      <c r="N67" s="107"/>
      <c r="O67" s="107"/>
      <c r="P67" s="91"/>
      <c r="Q67" s="91"/>
      <c r="R67" s="105"/>
    </row>
    <row r="68" spans="1:18" x14ac:dyDescent="0.3">
      <c r="A68" s="91"/>
      <c r="B68" s="91"/>
      <c r="C68" s="105"/>
      <c r="D68" s="91"/>
      <c r="E68" s="91"/>
      <c r="F68" s="91"/>
      <c r="G68" s="91"/>
      <c r="H68" s="91"/>
      <c r="I68" s="122"/>
      <c r="J68" s="108"/>
      <c r="K68" s="91"/>
      <c r="L68" s="91"/>
      <c r="M68" s="91"/>
      <c r="N68" s="107"/>
      <c r="O68" s="107"/>
      <c r="P68" s="91"/>
      <c r="Q68" s="91"/>
      <c r="R68" s="105"/>
    </row>
    <row r="69" spans="1:18" x14ac:dyDescent="0.3">
      <c r="A69" s="91"/>
      <c r="B69" s="91"/>
      <c r="C69" s="105"/>
      <c r="D69" s="91"/>
      <c r="E69" s="91"/>
      <c r="F69" s="91"/>
      <c r="G69" s="91"/>
      <c r="H69" s="91"/>
      <c r="I69" s="122"/>
      <c r="J69" s="108"/>
      <c r="K69" s="91"/>
      <c r="L69" s="91"/>
      <c r="M69" s="91"/>
      <c r="N69" s="107"/>
      <c r="O69" s="107"/>
      <c r="P69" s="91"/>
      <c r="Q69" s="91"/>
      <c r="R69" s="105"/>
    </row>
    <row r="70" spans="1:18" x14ac:dyDescent="0.3">
      <c r="A70" s="91"/>
      <c r="B70" s="91"/>
      <c r="C70" s="105"/>
      <c r="D70" s="91"/>
      <c r="E70" s="91"/>
      <c r="F70" s="91"/>
      <c r="G70" s="91"/>
      <c r="H70" s="91"/>
      <c r="I70" s="122"/>
      <c r="J70" s="108"/>
      <c r="K70" s="91"/>
      <c r="L70" s="91"/>
      <c r="M70" s="91"/>
      <c r="N70" s="107"/>
      <c r="O70" s="107"/>
      <c r="P70" s="91"/>
      <c r="Q70" s="91"/>
      <c r="R70" s="105"/>
    </row>
    <row r="71" spans="1:18" x14ac:dyDescent="0.3">
      <c r="A71" s="91"/>
      <c r="B71" s="91"/>
      <c r="C71" s="105"/>
      <c r="D71" s="91"/>
      <c r="E71" s="91"/>
      <c r="F71" s="91"/>
      <c r="G71" s="91"/>
      <c r="H71" s="91"/>
      <c r="I71" s="122"/>
      <c r="J71" s="108"/>
      <c r="K71" s="91"/>
      <c r="L71" s="91"/>
      <c r="M71" s="91"/>
      <c r="N71" s="107"/>
      <c r="O71" s="107"/>
      <c r="P71" s="91"/>
      <c r="Q71" s="91"/>
      <c r="R71" s="105"/>
    </row>
    <row r="72" spans="1:18" x14ac:dyDescent="0.3">
      <c r="A72" s="91"/>
      <c r="B72" s="91"/>
      <c r="C72" s="105"/>
      <c r="D72" s="91"/>
      <c r="E72" s="91"/>
      <c r="F72" s="91"/>
      <c r="G72" s="91"/>
      <c r="H72" s="91"/>
      <c r="I72" s="122"/>
      <c r="J72" s="108"/>
      <c r="K72" s="91"/>
      <c r="L72" s="91"/>
      <c r="M72" s="91"/>
      <c r="N72" s="107"/>
      <c r="O72" s="107"/>
      <c r="P72" s="91"/>
      <c r="Q72" s="91"/>
      <c r="R72" s="105"/>
    </row>
    <row r="73" spans="1:18" x14ac:dyDescent="0.3">
      <c r="A73" s="91"/>
      <c r="B73" s="91"/>
      <c r="C73" s="105"/>
      <c r="D73" s="91"/>
      <c r="E73" s="91"/>
      <c r="F73" s="91"/>
      <c r="G73" s="91"/>
      <c r="H73" s="91"/>
      <c r="I73" s="122"/>
      <c r="J73" s="108"/>
      <c r="K73" s="91"/>
      <c r="L73" s="91"/>
      <c r="M73" s="91"/>
      <c r="N73" s="107"/>
      <c r="O73" s="107"/>
      <c r="P73" s="91"/>
      <c r="Q73" s="91"/>
      <c r="R73" s="105"/>
    </row>
    <row r="74" spans="1:18" x14ac:dyDescent="0.3">
      <c r="A74" s="91"/>
      <c r="B74" s="91"/>
      <c r="C74" s="105"/>
      <c r="D74" s="91"/>
      <c r="E74" s="91"/>
      <c r="F74" s="91"/>
      <c r="G74" s="91"/>
      <c r="H74" s="91"/>
      <c r="I74" s="122"/>
      <c r="J74" s="108"/>
      <c r="K74" s="91"/>
      <c r="L74" s="91"/>
      <c r="M74" s="91"/>
      <c r="N74" s="107"/>
      <c r="O74" s="107"/>
      <c r="P74" s="91"/>
      <c r="Q74" s="91"/>
      <c r="R74" s="105"/>
    </row>
    <row r="75" spans="1:18" x14ac:dyDescent="0.3">
      <c r="A75" s="91"/>
      <c r="B75" s="91"/>
      <c r="C75" s="105"/>
      <c r="D75" s="91"/>
      <c r="E75" s="91"/>
      <c r="F75" s="91"/>
      <c r="G75" s="91"/>
      <c r="H75" s="91"/>
      <c r="I75" s="122"/>
      <c r="J75" s="108"/>
      <c r="K75" s="91"/>
      <c r="L75" s="91"/>
      <c r="M75" s="91"/>
      <c r="N75" s="107"/>
      <c r="O75" s="107"/>
      <c r="P75" s="91"/>
      <c r="Q75" s="91"/>
      <c r="R75" s="105"/>
    </row>
    <row r="76" spans="1:18" x14ac:dyDescent="0.3">
      <c r="A76" s="91"/>
      <c r="B76" s="91"/>
      <c r="C76" s="105"/>
      <c r="D76" s="91"/>
      <c r="E76" s="91"/>
      <c r="F76" s="91"/>
      <c r="G76" s="91"/>
      <c r="H76" s="91"/>
      <c r="I76" s="122"/>
      <c r="J76" s="108"/>
      <c r="K76" s="91"/>
      <c r="L76" s="91"/>
      <c r="M76" s="91"/>
      <c r="N76" s="107"/>
      <c r="O76" s="107"/>
      <c r="P76" s="91"/>
      <c r="Q76" s="91"/>
      <c r="R76" s="105"/>
    </row>
    <row r="77" spans="1:18" x14ac:dyDescent="0.3">
      <c r="A77" s="91"/>
      <c r="B77" s="91"/>
      <c r="C77" s="105"/>
      <c r="D77" s="91"/>
      <c r="E77" s="91"/>
      <c r="F77" s="91"/>
      <c r="G77" s="91"/>
      <c r="H77" s="91"/>
      <c r="I77" s="122"/>
      <c r="J77" s="108"/>
      <c r="K77" s="91"/>
      <c r="L77" s="91"/>
      <c r="M77" s="91"/>
      <c r="N77" s="107"/>
      <c r="O77" s="107"/>
      <c r="P77" s="91"/>
      <c r="Q77" s="91"/>
      <c r="R77" s="105"/>
    </row>
    <row r="78" spans="1:18" x14ac:dyDescent="0.3">
      <c r="A78" s="91"/>
      <c r="B78" s="91"/>
      <c r="C78" s="105"/>
      <c r="D78" s="91"/>
      <c r="E78" s="91"/>
      <c r="F78" s="91"/>
      <c r="G78" s="91"/>
      <c r="H78" s="91"/>
      <c r="I78" s="122"/>
      <c r="J78" s="108"/>
      <c r="K78" s="91"/>
      <c r="L78" s="91"/>
      <c r="M78" s="91"/>
      <c r="N78" s="107"/>
      <c r="O78" s="107"/>
      <c r="P78" s="91"/>
      <c r="Q78" s="91"/>
      <c r="R78" s="105"/>
    </row>
    <row r="79" spans="1:18" x14ac:dyDescent="0.3">
      <c r="A79" s="91"/>
      <c r="B79" s="91"/>
      <c r="C79" s="105"/>
      <c r="D79" s="91"/>
      <c r="E79" s="91"/>
      <c r="F79" s="91"/>
      <c r="G79" s="91"/>
      <c r="H79" s="91"/>
      <c r="I79" s="122"/>
      <c r="J79" s="108"/>
      <c r="K79" s="91"/>
      <c r="L79" s="91"/>
      <c r="M79" s="91"/>
      <c r="N79" s="107"/>
      <c r="O79" s="107"/>
      <c r="P79" s="91"/>
      <c r="Q79" s="91"/>
      <c r="R79" s="105"/>
    </row>
    <row r="80" spans="1:18" x14ac:dyDescent="0.3">
      <c r="A80" s="91"/>
      <c r="B80" s="91"/>
      <c r="C80" s="105"/>
      <c r="D80" s="91"/>
      <c r="E80" s="91"/>
      <c r="F80" s="91"/>
      <c r="G80" s="91"/>
      <c r="H80" s="91"/>
      <c r="I80" s="122"/>
      <c r="J80" s="108"/>
      <c r="K80" s="91"/>
      <c r="L80" s="91"/>
      <c r="M80" s="91"/>
      <c r="N80" s="107"/>
      <c r="O80" s="107"/>
      <c r="P80" s="91"/>
      <c r="Q80" s="91"/>
      <c r="R80" s="105"/>
    </row>
    <row r="81" spans="1:18" x14ac:dyDescent="0.3">
      <c r="A81" s="91"/>
      <c r="B81" s="91"/>
      <c r="C81" s="105"/>
      <c r="D81" s="91"/>
      <c r="E81" s="91"/>
      <c r="F81" s="91"/>
      <c r="G81" s="91"/>
      <c r="H81" s="91"/>
      <c r="I81" s="122"/>
      <c r="J81" s="108"/>
      <c r="K81" s="91"/>
      <c r="L81" s="91"/>
      <c r="M81" s="91"/>
      <c r="N81" s="107"/>
      <c r="O81" s="107"/>
      <c r="P81" s="91"/>
      <c r="Q81" s="91"/>
      <c r="R81" s="105"/>
    </row>
    <row r="82" spans="1:18" x14ac:dyDescent="0.3">
      <c r="A82" s="91"/>
      <c r="B82" s="91"/>
      <c r="C82" s="105"/>
      <c r="D82" s="91"/>
      <c r="E82" s="91"/>
      <c r="F82" s="91"/>
      <c r="G82" s="91"/>
      <c r="H82" s="91"/>
      <c r="I82" s="122"/>
      <c r="J82" s="108"/>
      <c r="K82" s="91"/>
      <c r="L82" s="91"/>
      <c r="M82" s="91"/>
      <c r="N82" s="107"/>
      <c r="O82" s="107"/>
      <c r="P82" s="91"/>
      <c r="Q82" s="91"/>
      <c r="R82" s="105"/>
    </row>
    <row r="83" spans="1:18" x14ac:dyDescent="0.3">
      <c r="A83" s="91"/>
      <c r="B83" s="91"/>
      <c r="C83" s="105"/>
      <c r="D83" s="91"/>
      <c r="E83" s="91"/>
      <c r="F83" s="91"/>
      <c r="G83" s="91"/>
      <c r="H83" s="91"/>
      <c r="I83" s="122"/>
      <c r="J83" s="108"/>
      <c r="K83" s="91"/>
      <c r="L83" s="91"/>
      <c r="M83" s="91"/>
      <c r="N83" s="107"/>
      <c r="O83" s="107"/>
      <c r="P83" s="91"/>
      <c r="Q83" s="91"/>
      <c r="R83" s="105"/>
    </row>
    <row r="84" spans="1:18" x14ac:dyDescent="0.3">
      <c r="A84" s="91"/>
      <c r="B84" s="91"/>
      <c r="C84" s="105"/>
      <c r="D84" s="91"/>
      <c r="E84" s="91"/>
      <c r="F84" s="91"/>
      <c r="G84" s="91"/>
      <c r="H84" s="91"/>
      <c r="I84" s="122"/>
      <c r="J84" s="108"/>
      <c r="K84" s="91"/>
      <c r="L84" s="91"/>
      <c r="M84" s="91"/>
      <c r="N84" s="107"/>
      <c r="O84" s="107"/>
      <c r="P84" s="91"/>
      <c r="Q84" s="91"/>
      <c r="R84" s="105"/>
    </row>
    <row r="85" spans="1:18" x14ac:dyDescent="0.3">
      <c r="A85" s="91"/>
      <c r="B85" s="91"/>
      <c r="C85" s="105"/>
      <c r="D85" s="91"/>
      <c r="E85" s="91"/>
      <c r="F85" s="91"/>
      <c r="G85" s="91"/>
      <c r="H85" s="91"/>
      <c r="I85" s="122"/>
      <c r="J85" s="108"/>
      <c r="K85" s="91"/>
      <c r="L85" s="91"/>
      <c r="M85" s="91"/>
      <c r="N85" s="107"/>
      <c r="O85" s="107"/>
      <c r="P85" s="91"/>
      <c r="Q85" s="91"/>
      <c r="R85" s="105"/>
    </row>
    <row r="86" spans="1:18" x14ac:dyDescent="0.3">
      <c r="A86" s="91"/>
      <c r="B86" s="91"/>
      <c r="C86" s="105"/>
      <c r="D86" s="91"/>
      <c r="E86" s="91"/>
      <c r="F86" s="91"/>
      <c r="G86" s="91"/>
      <c r="H86" s="91"/>
      <c r="I86" s="122"/>
      <c r="J86" s="108"/>
      <c r="K86" s="91"/>
      <c r="L86" s="91"/>
      <c r="M86" s="91"/>
      <c r="N86" s="107"/>
      <c r="O86" s="107"/>
      <c r="P86" s="91"/>
      <c r="Q86" s="91"/>
      <c r="R86" s="105"/>
    </row>
    <row r="87" spans="1:18" x14ac:dyDescent="0.3">
      <c r="A87" s="91"/>
      <c r="B87" s="91"/>
      <c r="C87" s="105"/>
      <c r="D87" s="91"/>
      <c r="E87" s="91"/>
      <c r="F87" s="91"/>
      <c r="G87" s="91"/>
      <c r="H87" s="91"/>
      <c r="I87" s="122"/>
      <c r="J87" s="108"/>
      <c r="K87" s="91"/>
      <c r="L87" s="91"/>
      <c r="M87" s="91"/>
      <c r="N87" s="107"/>
      <c r="O87" s="107"/>
      <c r="P87" s="91"/>
      <c r="Q87" s="91"/>
      <c r="R87" s="105"/>
    </row>
    <row r="88" spans="1:18" x14ac:dyDescent="0.3">
      <c r="A88" s="91"/>
      <c r="B88" s="91"/>
      <c r="C88" s="105"/>
      <c r="D88" s="91"/>
      <c r="E88" s="91"/>
      <c r="F88" s="91"/>
      <c r="G88" s="91"/>
      <c r="H88" s="91"/>
      <c r="I88" s="122"/>
      <c r="J88" s="108"/>
      <c r="K88" s="91"/>
      <c r="L88" s="91"/>
      <c r="M88" s="91"/>
      <c r="N88" s="107"/>
      <c r="O88" s="107"/>
      <c r="P88" s="91"/>
      <c r="Q88" s="91"/>
      <c r="R88" s="105"/>
    </row>
    <row r="89" spans="1:18" x14ac:dyDescent="0.3">
      <c r="A89" s="91"/>
      <c r="B89" s="91"/>
      <c r="C89" s="105"/>
      <c r="D89" s="91"/>
      <c r="E89" s="91"/>
      <c r="F89" s="91"/>
      <c r="G89" s="91"/>
      <c r="H89" s="91"/>
      <c r="I89" s="122"/>
      <c r="J89" s="108"/>
      <c r="K89" s="91"/>
      <c r="L89" s="91"/>
      <c r="M89" s="91"/>
      <c r="N89" s="107"/>
      <c r="O89" s="107"/>
      <c r="P89" s="91"/>
      <c r="Q89" s="91"/>
      <c r="R89" s="105"/>
    </row>
    <row r="90" spans="1:18" x14ac:dyDescent="0.3">
      <c r="A90" s="91"/>
      <c r="B90" s="91"/>
      <c r="C90" s="105"/>
      <c r="D90" s="91"/>
      <c r="E90" s="91"/>
      <c r="F90" s="91"/>
      <c r="G90" s="91"/>
      <c r="H90" s="91"/>
      <c r="I90" s="122"/>
      <c r="J90" s="108"/>
      <c r="K90" s="91"/>
      <c r="L90" s="91"/>
      <c r="M90" s="91"/>
      <c r="N90" s="107"/>
      <c r="O90" s="107"/>
      <c r="P90" s="91"/>
      <c r="Q90" s="91"/>
      <c r="R90" s="105"/>
    </row>
    <row r="91" spans="1:18" x14ac:dyDescent="0.3">
      <c r="A91" s="91"/>
      <c r="B91" s="91"/>
      <c r="C91" s="105"/>
      <c r="D91" s="91"/>
      <c r="E91" s="91"/>
      <c r="F91" s="91"/>
      <c r="G91" s="91"/>
      <c r="H91" s="91"/>
      <c r="I91" s="122"/>
      <c r="J91" s="108"/>
      <c r="K91" s="91"/>
      <c r="L91" s="91"/>
      <c r="M91" s="91"/>
      <c r="N91" s="107"/>
      <c r="O91" s="107"/>
      <c r="P91" s="91"/>
      <c r="Q91" s="91"/>
      <c r="R91" s="105"/>
    </row>
    <row r="92" spans="1:18" x14ac:dyDescent="0.3">
      <c r="A92" s="91"/>
      <c r="B92" s="91"/>
      <c r="C92" s="105"/>
      <c r="D92" s="91"/>
      <c r="E92" s="91"/>
      <c r="F92" s="91"/>
      <c r="G92" s="91"/>
      <c r="H92" s="91"/>
      <c r="I92" s="122"/>
      <c r="J92" s="108"/>
      <c r="K92" s="91"/>
      <c r="L92" s="91"/>
      <c r="M92" s="91"/>
      <c r="N92" s="107"/>
      <c r="O92" s="107"/>
      <c r="P92" s="91"/>
      <c r="Q92" s="91"/>
      <c r="R92" s="105"/>
    </row>
    <row r="93" spans="1:18" x14ac:dyDescent="0.3">
      <c r="A93" s="91"/>
      <c r="B93" s="91"/>
      <c r="C93" s="105"/>
      <c r="D93" s="91"/>
      <c r="E93" s="91"/>
      <c r="F93" s="91"/>
      <c r="G93" s="91"/>
      <c r="H93" s="91"/>
      <c r="I93" s="122"/>
      <c r="J93" s="108"/>
      <c r="K93" s="91"/>
      <c r="L93" s="91"/>
      <c r="M93" s="91"/>
      <c r="N93" s="107"/>
      <c r="O93" s="107"/>
      <c r="P93" s="91"/>
      <c r="Q93" s="91"/>
      <c r="R93" s="105"/>
    </row>
    <row r="94" spans="1:18" x14ac:dyDescent="0.3">
      <c r="A94" s="91"/>
      <c r="B94" s="91"/>
      <c r="C94" s="105"/>
      <c r="D94" s="91"/>
      <c r="E94" s="91"/>
      <c r="F94" s="91"/>
      <c r="G94" s="91"/>
      <c r="H94" s="91"/>
      <c r="I94" s="122"/>
      <c r="J94" s="108"/>
      <c r="K94" s="91"/>
      <c r="L94" s="91"/>
      <c r="M94" s="91"/>
      <c r="N94" s="107"/>
      <c r="O94" s="107"/>
      <c r="P94" s="91"/>
      <c r="Q94" s="91"/>
      <c r="R94" s="105"/>
    </row>
    <row r="95" spans="1:18" x14ac:dyDescent="0.3">
      <c r="A95" s="91"/>
      <c r="B95" s="91"/>
      <c r="C95" s="105"/>
      <c r="D95" s="91"/>
      <c r="E95" s="91"/>
      <c r="F95" s="91"/>
      <c r="G95" s="91"/>
      <c r="H95" s="91"/>
      <c r="I95" s="122"/>
      <c r="J95" s="108"/>
      <c r="K95" s="91"/>
      <c r="L95" s="91"/>
      <c r="M95" s="91"/>
      <c r="N95" s="107"/>
      <c r="O95" s="107"/>
      <c r="P95" s="91"/>
      <c r="Q95" s="91"/>
      <c r="R95" s="105"/>
    </row>
    <row r="96" spans="1:18" x14ac:dyDescent="0.3">
      <c r="A96" s="91"/>
      <c r="B96" s="91"/>
      <c r="C96" s="105"/>
      <c r="D96" s="91"/>
      <c r="E96" s="91"/>
      <c r="F96" s="91"/>
      <c r="G96" s="91"/>
      <c r="H96" s="91"/>
      <c r="I96" s="122"/>
      <c r="J96" s="108"/>
      <c r="K96" s="91"/>
      <c r="L96" s="91"/>
      <c r="M96" s="91"/>
      <c r="N96" s="107"/>
      <c r="O96" s="107"/>
      <c r="P96" s="91"/>
      <c r="Q96" s="91"/>
      <c r="R96" s="105"/>
    </row>
    <row r="97" spans="1:18" x14ac:dyDescent="0.3">
      <c r="A97" s="91"/>
      <c r="B97" s="91"/>
      <c r="C97" s="105"/>
      <c r="D97" s="91"/>
      <c r="E97" s="91"/>
      <c r="F97" s="91"/>
      <c r="G97" s="91"/>
      <c r="H97" s="91"/>
      <c r="I97" s="122"/>
      <c r="J97" s="108"/>
      <c r="K97" s="91"/>
      <c r="L97" s="91"/>
      <c r="M97" s="91"/>
      <c r="N97" s="107"/>
      <c r="O97" s="107"/>
      <c r="P97" s="91"/>
      <c r="Q97" s="91"/>
      <c r="R97" s="105"/>
    </row>
    <row r="98" spans="1:18" x14ac:dyDescent="0.3">
      <c r="A98" s="91"/>
      <c r="B98" s="91"/>
      <c r="C98" s="105"/>
      <c r="D98" s="91"/>
      <c r="E98" s="91"/>
      <c r="F98" s="91"/>
      <c r="G98" s="91"/>
      <c r="H98" s="91"/>
      <c r="I98" s="122"/>
      <c r="J98" s="108"/>
      <c r="K98" s="91"/>
      <c r="L98" s="91"/>
      <c r="M98" s="91"/>
      <c r="N98" s="107"/>
      <c r="O98" s="107"/>
      <c r="P98" s="91"/>
      <c r="Q98" s="91"/>
      <c r="R98" s="105"/>
    </row>
    <row r="99" spans="1:18" x14ac:dyDescent="0.3">
      <c r="A99" s="91"/>
      <c r="B99" s="91"/>
      <c r="C99" s="105"/>
      <c r="D99" s="91"/>
      <c r="E99" s="91"/>
      <c r="F99" s="91"/>
      <c r="G99" s="91"/>
      <c r="H99" s="91"/>
      <c r="I99" s="122"/>
      <c r="J99" s="108"/>
      <c r="K99" s="91"/>
      <c r="L99" s="91"/>
      <c r="M99" s="91"/>
      <c r="N99" s="107"/>
      <c r="O99" s="107"/>
      <c r="P99" s="91"/>
      <c r="Q99" s="91"/>
      <c r="R99" s="105"/>
    </row>
    <row r="100" spans="1:18" x14ac:dyDescent="0.3">
      <c r="A100" s="91"/>
      <c r="B100" s="91"/>
      <c r="C100" s="105"/>
      <c r="D100" s="91"/>
      <c r="E100" s="91"/>
      <c r="F100" s="91"/>
      <c r="G100" s="91"/>
      <c r="H100" s="91"/>
      <c r="I100" s="122"/>
      <c r="J100" s="108"/>
      <c r="K100" s="91"/>
      <c r="L100" s="91"/>
      <c r="M100" s="91"/>
      <c r="N100" s="107"/>
      <c r="O100" s="107"/>
      <c r="P100" s="91"/>
      <c r="Q100" s="91"/>
      <c r="R100" s="105"/>
    </row>
    <row r="101" spans="1:18" x14ac:dyDescent="0.3">
      <c r="A101" s="91"/>
      <c r="B101" s="91"/>
      <c r="C101" s="105"/>
      <c r="D101" s="91"/>
      <c r="E101" s="91"/>
      <c r="F101" s="91"/>
      <c r="G101" s="91"/>
      <c r="H101" s="91"/>
      <c r="I101" s="122"/>
      <c r="J101" s="108"/>
      <c r="K101" s="91"/>
      <c r="L101" s="91"/>
      <c r="M101" s="91"/>
      <c r="N101" s="107"/>
      <c r="O101" s="107"/>
      <c r="P101" s="91"/>
      <c r="Q101" s="91"/>
      <c r="R101" s="105"/>
    </row>
    <row r="102" spans="1:18" x14ac:dyDescent="0.3">
      <c r="A102" s="91"/>
      <c r="B102" s="91"/>
      <c r="C102" s="105"/>
      <c r="D102" s="91"/>
      <c r="E102" s="91"/>
      <c r="F102" s="91"/>
      <c r="G102" s="91"/>
      <c r="H102" s="91"/>
      <c r="I102" s="122"/>
      <c r="J102" s="108"/>
      <c r="K102" s="91"/>
      <c r="L102" s="91"/>
      <c r="M102" s="91"/>
      <c r="N102" s="107"/>
      <c r="O102" s="107"/>
      <c r="P102" s="91"/>
      <c r="Q102" s="91"/>
      <c r="R102" s="105"/>
    </row>
    <row r="103" spans="1:18" x14ac:dyDescent="0.3">
      <c r="A103" s="91"/>
      <c r="B103" s="91"/>
      <c r="C103" s="105"/>
      <c r="D103" s="91"/>
      <c r="E103" s="91"/>
      <c r="F103" s="91"/>
      <c r="G103" s="91"/>
      <c r="H103" s="91"/>
      <c r="I103" s="122"/>
      <c r="J103" s="108"/>
      <c r="K103" s="91"/>
      <c r="L103" s="91"/>
      <c r="M103" s="91"/>
      <c r="N103" s="107"/>
      <c r="O103" s="107"/>
      <c r="P103" s="91"/>
      <c r="Q103" s="91"/>
      <c r="R103" s="105"/>
    </row>
    <row r="104" spans="1:18" x14ac:dyDescent="0.3">
      <c r="A104" s="91"/>
      <c r="B104" s="91"/>
      <c r="C104" s="105"/>
      <c r="D104" s="91"/>
      <c r="E104" s="91"/>
      <c r="F104" s="91"/>
      <c r="G104" s="91"/>
      <c r="H104" s="91"/>
      <c r="I104" s="122"/>
      <c r="J104" s="108"/>
      <c r="K104" s="91"/>
      <c r="L104" s="91"/>
      <c r="M104" s="91"/>
      <c r="N104" s="107"/>
      <c r="O104" s="107"/>
      <c r="P104" s="91"/>
      <c r="Q104" s="91"/>
      <c r="R104" s="105"/>
    </row>
    <row r="105" spans="1:18" x14ac:dyDescent="0.3">
      <c r="A105" s="91"/>
      <c r="B105" s="91"/>
      <c r="C105" s="105"/>
      <c r="D105" s="91"/>
      <c r="E105" s="91"/>
      <c r="F105" s="91"/>
      <c r="G105" s="91"/>
      <c r="H105" s="91"/>
      <c r="I105" s="122"/>
      <c r="J105" s="108"/>
      <c r="K105" s="91"/>
      <c r="L105" s="91"/>
      <c r="M105" s="91"/>
      <c r="N105" s="107"/>
      <c r="O105" s="107"/>
      <c r="P105" s="91"/>
      <c r="Q105" s="91"/>
      <c r="R105" s="105"/>
    </row>
    <row r="106" spans="1:18" x14ac:dyDescent="0.3">
      <c r="A106" s="91"/>
      <c r="B106" s="91"/>
      <c r="C106" s="105"/>
      <c r="D106" s="91"/>
      <c r="E106" s="91"/>
      <c r="F106" s="91"/>
      <c r="G106" s="91"/>
      <c r="H106" s="91"/>
      <c r="I106" s="122"/>
      <c r="J106" s="108"/>
      <c r="K106" s="91"/>
      <c r="L106" s="91"/>
      <c r="M106" s="91"/>
      <c r="N106" s="107"/>
      <c r="O106" s="107"/>
      <c r="P106" s="91"/>
      <c r="Q106" s="91"/>
      <c r="R106" s="105"/>
    </row>
    <row r="107" spans="1:18" x14ac:dyDescent="0.3">
      <c r="A107" s="91"/>
      <c r="B107" s="91"/>
      <c r="C107" s="105"/>
      <c r="D107" s="91"/>
      <c r="E107" s="91"/>
      <c r="F107" s="91"/>
      <c r="G107" s="91"/>
      <c r="H107" s="91"/>
      <c r="I107" s="122"/>
      <c r="J107" s="108"/>
      <c r="K107" s="91"/>
      <c r="L107" s="91"/>
      <c r="M107" s="91"/>
      <c r="N107" s="107"/>
      <c r="O107" s="107"/>
      <c r="P107" s="91"/>
      <c r="Q107" s="91"/>
      <c r="R107" s="105"/>
    </row>
    <row r="108" spans="1:18" x14ac:dyDescent="0.3">
      <c r="A108" s="91"/>
      <c r="B108" s="91"/>
      <c r="C108" s="105"/>
      <c r="D108" s="91"/>
      <c r="E108" s="91"/>
      <c r="F108" s="91"/>
      <c r="G108" s="91"/>
      <c r="H108" s="91"/>
      <c r="I108" s="122"/>
      <c r="J108" s="108"/>
      <c r="K108" s="91"/>
      <c r="L108" s="91"/>
      <c r="M108" s="91"/>
      <c r="N108" s="107"/>
      <c r="O108" s="107"/>
      <c r="P108" s="91"/>
      <c r="Q108" s="91"/>
      <c r="R108" s="105"/>
    </row>
    <row r="109" spans="1:18" x14ac:dyDescent="0.3">
      <c r="A109" s="91"/>
      <c r="B109" s="91"/>
      <c r="C109" s="105"/>
      <c r="D109" s="91"/>
      <c r="E109" s="91"/>
      <c r="F109" s="91"/>
      <c r="G109" s="91"/>
      <c r="H109" s="91"/>
      <c r="I109" s="122"/>
      <c r="J109" s="108"/>
      <c r="K109" s="91"/>
      <c r="L109" s="91"/>
      <c r="M109" s="91"/>
      <c r="N109" s="107"/>
      <c r="O109" s="107"/>
      <c r="P109" s="91"/>
      <c r="Q109" s="91"/>
      <c r="R109" s="105"/>
    </row>
    <row r="110" spans="1:18" x14ac:dyDescent="0.3">
      <c r="A110" s="91"/>
      <c r="B110" s="91"/>
      <c r="C110" s="105"/>
      <c r="D110" s="91"/>
      <c r="E110" s="91"/>
      <c r="F110" s="91"/>
      <c r="G110" s="91"/>
      <c r="H110" s="91"/>
      <c r="I110" s="122"/>
      <c r="J110" s="108"/>
      <c r="K110" s="91"/>
      <c r="L110" s="91"/>
      <c r="M110" s="91"/>
      <c r="N110" s="107"/>
      <c r="O110" s="107"/>
      <c r="P110" s="91"/>
      <c r="Q110" s="91"/>
      <c r="R110" s="105"/>
    </row>
    <row r="111" spans="1:18" x14ac:dyDescent="0.3">
      <c r="A111" s="91"/>
      <c r="B111" s="91"/>
      <c r="C111" s="105"/>
      <c r="D111" s="91"/>
      <c r="E111" s="91"/>
      <c r="F111" s="91"/>
      <c r="G111" s="91"/>
      <c r="H111" s="91"/>
      <c r="I111" s="122"/>
      <c r="J111" s="108"/>
      <c r="K111" s="91"/>
      <c r="L111" s="91"/>
      <c r="M111" s="91"/>
      <c r="N111" s="107"/>
      <c r="O111" s="107"/>
      <c r="P111" s="91"/>
      <c r="Q111" s="91"/>
      <c r="R111" s="105"/>
    </row>
    <row r="112" spans="1:18" x14ac:dyDescent="0.3">
      <c r="A112" s="91"/>
      <c r="B112" s="91"/>
      <c r="C112" s="105"/>
      <c r="D112" s="91"/>
      <c r="E112" s="91"/>
      <c r="F112" s="91"/>
      <c r="G112" s="91"/>
      <c r="H112" s="91"/>
      <c r="I112" s="122"/>
      <c r="J112" s="108"/>
      <c r="K112" s="91"/>
      <c r="L112" s="91"/>
      <c r="M112" s="91"/>
      <c r="N112" s="107"/>
      <c r="O112" s="107"/>
      <c r="P112" s="91"/>
      <c r="Q112" s="91"/>
      <c r="R112" s="105"/>
    </row>
    <row r="113" spans="1:18" x14ac:dyDescent="0.3">
      <c r="A113" s="91"/>
      <c r="B113" s="91"/>
      <c r="C113" s="105"/>
      <c r="D113" s="91"/>
      <c r="E113" s="91"/>
      <c r="F113" s="91"/>
      <c r="G113" s="91"/>
      <c r="H113" s="91"/>
      <c r="I113" s="122"/>
      <c r="J113" s="108"/>
      <c r="K113" s="91"/>
      <c r="L113" s="91"/>
      <c r="M113" s="91"/>
      <c r="N113" s="107"/>
      <c r="O113" s="107"/>
      <c r="P113" s="91"/>
      <c r="Q113" s="91"/>
      <c r="R113" s="105"/>
    </row>
    <row r="114" spans="1:18" x14ac:dyDescent="0.3">
      <c r="A114" s="91"/>
      <c r="B114" s="91"/>
      <c r="C114" s="105"/>
      <c r="D114" s="91"/>
      <c r="E114" s="91"/>
      <c r="F114" s="91"/>
      <c r="G114" s="91"/>
      <c r="H114" s="91"/>
      <c r="I114" s="122"/>
      <c r="J114" s="108"/>
      <c r="K114" s="91"/>
      <c r="L114" s="91"/>
      <c r="M114" s="91"/>
      <c r="N114" s="107"/>
      <c r="O114" s="107"/>
      <c r="P114" s="91"/>
      <c r="Q114" s="91"/>
      <c r="R114" s="105"/>
    </row>
    <row r="115" spans="1:18" x14ac:dyDescent="0.3">
      <c r="A115" s="91"/>
      <c r="B115" s="91"/>
      <c r="C115" s="105"/>
      <c r="D115" s="91"/>
      <c r="E115" s="91"/>
      <c r="F115" s="91"/>
      <c r="G115" s="91"/>
      <c r="H115" s="91"/>
      <c r="I115" s="122"/>
      <c r="J115" s="108"/>
      <c r="K115" s="91"/>
      <c r="L115" s="91"/>
      <c r="M115" s="91"/>
      <c r="N115" s="107"/>
      <c r="O115" s="107"/>
      <c r="P115" s="91"/>
      <c r="Q115" s="91"/>
      <c r="R115" s="105"/>
    </row>
    <row r="116" spans="1:18" x14ac:dyDescent="0.3">
      <c r="A116" s="91"/>
      <c r="B116" s="91"/>
      <c r="C116" s="105"/>
      <c r="D116" s="91"/>
      <c r="E116" s="91"/>
      <c r="F116" s="91"/>
      <c r="G116" s="91"/>
      <c r="H116" s="91"/>
      <c r="I116" s="122"/>
      <c r="J116" s="108"/>
      <c r="K116" s="91"/>
      <c r="L116" s="91"/>
      <c r="M116" s="91"/>
      <c r="N116" s="107"/>
      <c r="O116" s="107"/>
      <c r="P116" s="91"/>
      <c r="Q116" s="91"/>
      <c r="R116" s="105"/>
    </row>
    <row r="117" spans="1:18" x14ac:dyDescent="0.3">
      <c r="A117" s="91"/>
      <c r="B117" s="91"/>
      <c r="C117" s="105"/>
      <c r="D117" s="91"/>
      <c r="E117" s="91"/>
      <c r="F117" s="91"/>
      <c r="G117" s="91"/>
      <c r="H117" s="91"/>
      <c r="I117" s="122"/>
      <c r="J117" s="108"/>
      <c r="K117" s="91"/>
      <c r="L117" s="91"/>
      <c r="M117" s="91"/>
      <c r="N117" s="107"/>
      <c r="O117" s="107"/>
      <c r="P117" s="91"/>
      <c r="Q117" s="91"/>
      <c r="R117" s="105"/>
    </row>
    <row r="118" spans="1:18" x14ac:dyDescent="0.3">
      <c r="A118" s="91"/>
      <c r="B118" s="91"/>
      <c r="C118" s="105"/>
      <c r="D118" s="91"/>
      <c r="E118" s="91"/>
      <c r="F118" s="91"/>
      <c r="G118" s="91"/>
      <c r="H118" s="91"/>
      <c r="I118" s="122"/>
      <c r="J118" s="108"/>
      <c r="K118" s="91"/>
      <c r="L118" s="91"/>
      <c r="M118" s="91"/>
      <c r="N118" s="107"/>
      <c r="O118" s="107"/>
      <c r="P118" s="91"/>
      <c r="Q118" s="91"/>
      <c r="R118" s="105"/>
    </row>
    <row r="119" spans="1:18" x14ac:dyDescent="0.3">
      <c r="A119" s="91"/>
      <c r="B119" s="91"/>
      <c r="C119" s="105"/>
      <c r="D119" s="91"/>
      <c r="E119" s="91"/>
      <c r="F119" s="91"/>
      <c r="G119" s="91"/>
      <c r="H119" s="91"/>
      <c r="I119" s="122"/>
      <c r="J119" s="108"/>
      <c r="K119" s="91"/>
      <c r="L119" s="91"/>
      <c r="M119" s="91"/>
      <c r="N119" s="107"/>
      <c r="O119" s="107"/>
      <c r="P119" s="91"/>
      <c r="Q119" s="91"/>
      <c r="R119" s="105"/>
    </row>
    <row r="120" spans="1:18" x14ac:dyDescent="0.3">
      <c r="A120" s="91"/>
      <c r="B120" s="91"/>
      <c r="C120" s="105"/>
      <c r="D120" s="91"/>
      <c r="E120" s="91"/>
      <c r="F120" s="91"/>
      <c r="G120" s="91"/>
      <c r="H120" s="91"/>
      <c r="I120" s="122"/>
      <c r="J120" s="108"/>
      <c r="K120" s="91"/>
      <c r="L120" s="91"/>
      <c r="M120" s="91"/>
      <c r="N120" s="107"/>
      <c r="O120" s="107"/>
      <c r="P120" s="91"/>
      <c r="Q120" s="91"/>
      <c r="R120" s="105"/>
    </row>
    <row r="121" spans="1:18" x14ac:dyDescent="0.3">
      <c r="A121" s="91"/>
      <c r="B121" s="91"/>
      <c r="C121" s="105"/>
      <c r="D121" s="91"/>
      <c r="E121" s="91"/>
      <c r="F121" s="91"/>
      <c r="G121" s="91"/>
      <c r="H121" s="91"/>
      <c r="I121" s="122"/>
      <c r="J121" s="108"/>
      <c r="K121" s="91"/>
      <c r="L121" s="91"/>
      <c r="M121" s="91"/>
      <c r="N121" s="107"/>
      <c r="O121" s="107"/>
      <c r="P121" s="91"/>
      <c r="Q121" s="91"/>
      <c r="R121" s="105"/>
    </row>
    <row r="122" spans="1:18" x14ac:dyDescent="0.3">
      <c r="A122" s="91"/>
      <c r="B122" s="91"/>
      <c r="C122" s="105"/>
      <c r="D122" s="91"/>
      <c r="E122" s="91"/>
      <c r="F122" s="91"/>
      <c r="G122" s="91"/>
      <c r="H122" s="91"/>
      <c r="I122" s="122"/>
      <c r="J122" s="108"/>
      <c r="K122" s="91"/>
      <c r="L122" s="91"/>
      <c r="M122" s="91"/>
      <c r="N122" s="107"/>
      <c r="O122" s="107"/>
      <c r="P122" s="91"/>
      <c r="Q122" s="91"/>
      <c r="R122" s="105"/>
    </row>
    <row r="123" spans="1:18" x14ac:dyDescent="0.3">
      <c r="A123" s="91"/>
      <c r="B123" s="91"/>
      <c r="C123" s="105"/>
      <c r="D123" s="91"/>
      <c r="E123" s="91"/>
      <c r="F123" s="91"/>
      <c r="G123" s="91"/>
      <c r="H123" s="91"/>
      <c r="I123" s="122"/>
      <c r="J123" s="108"/>
      <c r="K123" s="91"/>
      <c r="L123" s="91"/>
      <c r="M123" s="91"/>
      <c r="N123" s="107"/>
      <c r="O123" s="107"/>
      <c r="P123" s="91"/>
      <c r="Q123" s="91"/>
      <c r="R123" s="105"/>
    </row>
    <row r="124" spans="1:18" x14ac:dyDescent="0.3">
      <c r="A124" s="91"/>
      <c r="B124" s="91"/>
      <c r="C124" s="105"/>
      <c r="D124" s="91"/>
      <c r="E124" s="91"/>
      <c r="F124" s="91"/>
      <c r="G124" s="91"/>
      <c r="H124" s="91"/>
      <c r="I124" s="122"/>
      <c r="J124" s="108"/>
      <c r="K124" s="91"/>
      <c r="L124" s="91"/>
      <c r="M124" s="91"/>
      <c r="N124" s="107"/>
      <c r="O124" s="107"/>
      <c r="P124" s="91"/>
      <c r="Q124" s="91"/>
      <c r="R124" s="105"/>
    </row>
    <row r="125" spans="1:18" x14ac:dyDescent="0.3">
      <c r="A125" s="91"/>
      <c r="B125" s="91"/>
      <c r="C125" s="105"/>
      <c r="D125" s="91"/>
      <c r="E125" s="91"/>
      <c r="F125" s="91"/>
      <c r="G125" s="91"/>
      <c r="H125" s="91"/>
      <c r="I125" s="122"/>
      <c r="J125" s="108"/>
      <c r="K125" s="91"/>
      <c r="L125" s="91"/>
      <c r="M125" s="91"/>
      <c r="N125" s="107"/>
      <c r="O125" s="107"/>
      <c r="P125" s="91"/>
      <c r="Q125" s="91"/>
      <c r="R125" s="105"/>
    </row>
    <row r="126" spans="1:18" x14ac:dyDescent="0.3">
      <c r="A126" s="91"/>
      <c r="B126" s="91"/>
      <c r="C126" s="105"/>
      <c r="D126" s="91"/>
      <c r="E126" s="91"/>
      <c r="F126" s="91"/>
      <c r="G126" s="91"/>
      <c r="H126" s="91"/>
      <c r="I126" s="122"/>
      <c r="J126" s="108"/>
      <c r="K126" s="91"/>
      <c r="L126" s="91"/>
      <c r="M126" s="91"/>
      <c r="N126" s="107"/>
      <c r="O126" s="107"/>
      <c r="P126" s="91"/>
      <c r="Q126" s="91"/>
      <c r="R126" s="105"/>
    </row>
    <row r="127" spans="1:18" x14ac:dyDescent="0.3">
      <c r="A127" s="91"/>
      <c r="B127" s="91"/>
      <c r="C127" s="105"/>
      <c r="D127" s="91"/>
      <c r="E127" s="91"/>
      <c r="F127" s="91"/>
      <c r="G127" s="91"/>
      <c r="H127" s="91"/>
      <c r="I127" s="122"/>
      <c r="J127" s="108"/>
      <c r="K127" s="91"/>
      <c r="L127" s="91"/>
      <c r="M127" s="91"/>
      <c r="N127" s="107"/>
      <c r="O127" s="107"/>
      <c r="P127" s="91"/>
      <c r="Q127" s="91"/>
      <c r="R127" s="105"/>
    </row>
    <row r="128" spans="1:18" x14ac:dyDescent="0.3">
      <c r="A128" s="91"/>
      <c r="B128" s="91"/>
      <c r="C128" s="105"/>
      <c r="D128" s="91"/>
      <c r="E128" s="91"/>
      <c r="F128" s="91"/>
      <c r="G128" s="91"/>
      <c r="H128" s="91"/>
      <c r="I128" s="122"/>
      <c r="J128" s="108"/>
      <c r="K128" s="91"/>
      <c r="L128" s="91"/>
      <c r="M128" s="91"/>
      <c r="N128" s="107"/>
      <c r="O128" s="107"/>
      <c r="P128" s="91"/>
      <c r="Q128" s="91"/>
      <c r="R128" s="105"/>
    </row>
    <row r="129" spans="1:18" x14ac:dyDescent="0.3">
      <c r="A129" s="91"/>
      <c r="B129" s="91"/>
      <c r="C129" s="105"/>
      <c r="D129" s="91"/>
      <c r="E129" s="91"/>
      <c r="F129" s="91"/>
      <c r="G129" s="91"/>
      <c r="H129" s="91"/>
      <c r="I129" s="122"/>
      <c r="J129" s="108"/>
      <c r="K129" s="91"/>
      <c r="L129" s="91"/>
      <c r="M129" s="91"/>
      <c r="N129" s="107"/>
      <c r="O129" s="107"/>
      <c r="P129" s="91"/>
      <c r="Q129" s="91"/>
      <c r="R129" s="105"/>
    </row>
    <row r="130" spans="1:18" x14ac:dyDescent="0.3">
      <c r="A130" s="91"/>
      <c r="B130" s="91"/>
      <c r="C130" s="105"/>
      <c r="D130" s="91"/>
      <c r="E130" s="91"/>
      <c r="F130" s="91"/>
      <c r="G130" s="91"/>
      <c r="H130" s="91"/>
      <c r="I130" s="122"/>
      <c r="J130" s="108"/>
      <c r="K130" s="91"/>
      <c r="L130" s="91"/>
      <c r="M130" s="91"/>
      <c r="N130" s="107"/>
      <c r="O130" s="107"/>
      <c r="P130" s="91"/>
      <c r="Q130" s="91"/>
      <c r="R130" s="105"/>
    </row>
    <row r="131" spans="1:18" x14ac:dyDescent="0.3">
      <c r="A131" s="91"/>
      <c r="B131" s="91"/>
      <c r="C131" s="105"/>
      <c r="D131" s="91"/>
      <c r="E131" s="91"/>
      <c r="F131" s="91"/>
      <c r="G131" s="91"/>
      <c r="H131" s="91"/>
      <c r="I131" s="122"/>
      <c r="J131" s="108"/>
      <c r="K131" s="91"/>
      <c r="L131" s="91"/>
      <c r="M131" s="91"/>
      <c r="N131" s="107"/>
      <c r="O131" s="107"/>
      <c r="P131" s="91"/>
      <c r="Q131" s="91"/>
      <c r="R131" s="105"/>
    </row>
    <row r="132" spans="1:18" x14ac:dyDescent="0.3">
      <c r="A132" s="91"/>
      <c r="B132" s="91"/>
      <c r="C132" s="105"/>
      <c r="D132" s="91"/>
      <c r="E132" s="91"/>
      <c r="F132" s="91"/>
      <c r="G132" s="91"/>
      <c r="H132" s="91"/>
      <c r="I132" s="122"/>
      <c r="J132" s="108"/>
      <c r="K132" s="91"/>
      <c r="L132" s="91"/>
      <c r="M132" s="91"/>
      <c r="N132" s="107"/>
      <c r="O132" s="107"/>
      <c r="P132" s="91"/>
      <c r="Q132" s="91"/>
      <c r="R132" s="105"/>
    </row>
    <row r="133" spans="1:18" x14ac:dyDescent="0.3">
      <c r="A133" s="91"/>
      <c r="B133" s="91"/>
      <c r="C133" s="105"/>
      <c r="D133" s="91"/>
      <c r="E133" s="91"/>
      <c r="F133" s="91"/>
      <c r="G133" s="91"/>
      <c r="H133" s="91"/>
      <c r="I133" s="122"/>
      <c r="J133" s="108"/>
      <c r="K133" s="91"/>
      <c r="L133" s="91"/>
      <c r="M133" s="91"/>
      <c r="N133" s="107"/>
      <c r="O133" s="107"/>
      <c r="P133" s="91"/>
      <c r="Q133" s="91"/>
      <c r="R133" s="105"/>
    </row>
    <row r="134" spans="1:18" x14ac:dyDescent="0.3">
      <c r="A134" s="91"/>
      <c r="B134" s="91"/>
      <c r="C134" s="105"/>
      <c r="D134" s="91"/>
      <c r="E134" s="91"/>
      <c r="F134" s="91"/>
      <c r="G134" s="91"/>
      <c r="H134" s="91"/>
      <c r="I134" s="122"/>
      <c r="J134" s="108"/>
      <c r="K134" s="91"/>
      <c r="L134" s="91"/>
      <c r="M134" s="91"/>
      <c r="N134" s="107"/>
      <c r="O134" s="107"/>
      <c r="P134" s="91"/>
      <c r="Q134" s="91"/>
      <c r="R134" s="105"/>
    </row>
    <row r="135" spans="1:18" x14ac:dyDescent="0.3">
      <c r="A135" s="91"/>
      <c r="B135" s="91"/>
      <c r="C135" s="105"/>
      <c r="D135" s="91"/>
      <c r="E135" s="91"/>
      <c r="F135" s="91"/>
      <c r="G135" s="91"/>
      <c r="H135" s="91"/>
      <c r="I135" s="122"/>
      <c r="J135" s="108"/>
      <c r="K135" s="91"/>
      <c r="L135" s="91"/>
      <c r="M135" s="91"/>
      <c r="N135" s="107"/>
      <c r="O135" s="107"/>
      <c r="P135" s="91"/>
      <c r="Q135" s="91"/>
      <c r="R135" s="105"/>
    </row>
    <row r="136" spans="1:18" x14ac:dyDescent="0.3">
      <c r="A136" s="91"/>
      <c r="B136" s="91"/>
      <c r="C136" s="105"/>
      <c r="D136" s="91"/>
      <c r="E136" s="91"/>
      <c r="F136" s="91"/>
      <c r="G136" s="91"/>
      <c r="H136" s="91"/>
      <c r="I136" s="122"/>
      <c r="J136" s="108"/>
      <c r="K136" s="91"/>
      <c r="L136" s="91"/>
      <c r="M136" s="91"/>
      <c r="N136" s="107"/>
      <c r="O136" s="107"/>
      <c r="P136" s="91"/>
      <c r="Q136" s="91"/>
      <c r="R136" s="105"/>
    </row>
    <row r="137" spans="1:18" x14ac:dyDescent="0.3">
      <c r="A137" s="91"/>
      <c r="B137" s="91"/>
      <c r="C137" s="105"/>
      <c r="D137" s="91"/>
      <c r="E137" s="91"/>
      <c r="F137" s="91"/>
      <c r="G137" s="91"/>
      <c r="H137" s="91"/>
      <c r="I137" s="122"/>
      <c r="J137" s="108"/>
      <c r="K137" s="91"/>
      <c r="L137" s="91"/>
      <c r="M137" s="91"/>
      <c r="N137" s="107"/>
      <c r="O137" s="107"/>
      <c r="P137" s="91"/>
      <c r="Q137" s="91"/>
      <c r="R137" s="105"/>
    </row>
    <row r="138" spans="1:18" x14ac:dyDescent="0.3">
      <c r="A138" s="91"/>
      <c r="B138" s="91"/>
      <c r="C138" s="105"/>
      <c r="D138" s="91"/>
      <c r="E138" s="91"/>
      <c r="F138" s="91"/>
      <c r="G138" s="91"/>
      <c r="H138" s="91"/>
      <c r="I138" s="122"/>
      <c r="J138" s="108"/>
      <c r="K138" s="91"/>
      <c r="L138" s="91"/>
      <c r="M138" s="91"/>
      <c r="N138" s="107"/>
      <c r="O138" s="107"/>
      <c r="P138" s="91"/>
      <c r="Q138" s="91"/>
      <c r="R138" s="105"/>
    </row>
    <row r="139" spans="1:18" x14ac:dyDescent="0.3">
      <c r="A139" s="91"/>
      <c r="B139" s="91"/>
      <c r="C139" s="105"/>
      <c r="D139" s="91"/>
      <c r="E139" s="91"/>
      <c r="F139" s="91"/>
      <c r="G139" s="91"/>
      <c r="H139" s="91"/>
      <c r="I139" s="122"/>
      <c r="J139" s="108"/>
      <c r="K139" s="91"/>
      <c r="L139" s="91"/>
      <c r="M139" s="91"/>
      <c r="N139" s="107"/>
      <c r="O139" s="107"/>
      <c r="P139" s="91"/>
      <c r="Q139" s="91"/>
      <c r="R139" s="105"/>
    </row>
    <row r="140" spans="1:18" x14ac:dyDescent="0.3">
      <c r="A140" s="91"/>
      <c r="B140" s="91"/>
      <c r="C140" s="105"/>
      <c r="D140" s="91"/>
      <c r="E140" s="91"/>
      <c r="F140" s="91"/>
      <c r="G140" s="91"/>
      <c r="H140" s="91"/>
      <c r="I140" s="122"/>
      <c r="J140" s="108"/>
      <c r="K140" s="91"/>
      <c r="L140" s="91"/>
      <c r="M140" s="91"/>
      <c r="N140" s="107"/>
      <c r="O140" s="107"/>
      <c r="P140" s="91"/>
      <c r="Q140" s="91"/>
      <c r="R140" s="105"/>
    </row>
    <row r="141" spans="1:18" x14ac:dyDescent="0.3">
      <c r="A141" s="91"/>
      <c r="B141" s="91"/>
      <c r="C141" s="105"/>
      <c r="D141" s="91"/>
      <c r="E141" s="91"/>
      <c r="F141" s="91"/>
      <c r="G141" s="91"/>
      <c r="H141" s="91"/>
      <c r="I141" s="122"/>
      <c r="J141" s="108"/>
      <c r="K141" s="91"/>
      <c r="L141" s="91"/>
      <c r="M141" s="91"/>
      <c r="N141" s="107"/>
      <c r="O141" s="107"/>
      <c r="P141" s="91"/>
      <c r="Q141" s="91"/>
      <c r="R141" s="105"/>
    </row>
    <row r="142" spans="1:18" x14ac:dyDescent="0.3">
      <c r="A142" s="91"/>
      <c r="B142" s="91"/>
      <c r="C142" s="105"/>
      <c r="D142" s="91"/>
      <c r="E142" s="91"/>
      <c r="F142" s="91"/>
      <c r="G142" s="91"/>
      <c r="H142" s="91"/>
      <c r="I142" s="122"/>
      <c r="J142" s="108"/>
      <c r="K142" s="91"/>
      <c r="L142" s="91"/>
      <c r="M142" s="91"/>
      <c r="N142" s="107"/>
      <c r="O142" s="107"/>
      <c r="P142" s="91"/>
      <c r="Q142" s="91"/>
      <c r="R142" s="105"/>
    </row>
    <row r="143" spans="1:18" x14ac:dyDescent="0.3">
      <c r="A143" s="91"/>
      <c r="B143" s="91"/>
      <c r="C143" s="105"/>
      <c r="D143" s="91"/>
      <c r="E143" s="91"/>
      <c r="F143" s="91"/>
      <c r="G143" s="91"/>
      <c r="H143" s="91"/>
      <c r="I143" s="122"/>
      <c r="J143" s="108"/>
      <c r="K143" s="91"/>
      <c r="L143" s="91"/>
      <c r="M143" s="91"/>
      <c r="N143" s="107"/>
      <c r="O143" s="107"/>
      <c r="P143" s="91"/>
      <c r="Q143" s="91"/>
      <c r="R143" s="105"/>
    </row>
    <row r="144" spans="1:18" x14ac:dyDescent="0.3">
      <c r="A144" s="91"/>
      <c r="B144" s="91"/>
      <c r="C144" s="105"/>
      <c r="D144" s="91"/>
      <c r="E144" s="91"/>
      <c r="F144" s="91"/>
      <c r="G144" s="91"/>
      <c r="H144" s="91"/>
      <c r="I144" s="122"/>
      <c r="J144" s="108"/>
      <c r="K144" s="91"/>
      <c r="L144" s="91"/>
      <c r="M144" s="91"/>
      <c r="N144" s="107"/>
      <c r="O144" s="107"/>
      <c r="P144" s="91"/>
      <c r="Q144" s="91"/>
      <c r="R144" s="105"/>
    </row>
    <row r="145" spans="1:18" x14ac:dyDescent="0.3">
      <c r="A145" s="91"/>
      <c r="B145" s="91"/>
      <c r="C145" s="105"/>
      <c r="D145" s="91"/>
      <c r="E145" s="91"/>
      <c r="F145" s="91"/>
      <c r="G145" s="91"/>
      <c r="H145" s="91"/>
      <c r="I145" s="122"/>
      <c r="J145" s="108"/>
      <c r="K145" s="91"/>
      <c r="L145" s="91"/>
      <c r="M145" s="91"/>
      <c r="N145" s="107"/>
      <c r="O145" s="107"/>
      <c r="P145" s="91"/>
      <c r="Q145" s="91"/>
      <c r="R145" s="105"/>
    </row>
    <row r="146" spans="1:18" x14ac:dyDescent="0.3">
      <c r="A146" s="91"/>
      <c r="B146" s="91"/>
      <c r="C146" s="105"/>
      <c r="D146" s="91"/>
      <c r="E146" s="91"/>
      <c r="F146" s="91"/>
      <c r="G146" s="91"/>
      <c r="H146" s="91"/>
      <c r="I146" s="122"/>
      <c r="J146" s="108"/>
      <c r="K146" s="91"/>
      <c r="L146" s="91"/>
      <c r="M146" s="91"/>
      <c r="N146" s="107"/>
      <c r="O146" s="107"/>
      <c r="P146" s="91"/>
      <c r="Q146" s="91"/>
      <c r="R146" s="105"/>
    </row>
    <row r="147" spans="1:18" x14ac:dyDescent="0.3">
      <c r="A147" s="91"/>
      <c r="B147" s="91"/>
      <c r="C147" s="105"/>
      <c r="D147" s="91"/>
      <c r="E147" s="91"/>
      <c r="F147" s="91"/>
      <c r="G147" s="91"/>
      <c r="H147" s="91"/>
      <c r="I147" s="122"/>
      <c r="J147" s="108"/>
      <c r="K147" s="91"/>
      <c r="L147" s="91"/>
      <c r="M147" s="91"/>
      <c r="N147" s="107"/>
      <c r="O147" s="107"/>
      <c r="P147" s="91"/>
      <c r="Q147" s="91"/>
      <c r="R147" s="105"/>
    </row>
    <row r="148" spans="1:18" x14ac:dyDescent="0.3">
      <c r="A148" s="91"/>
      <c r="B148" s="91"/>
      <c r="C148" s="105"/>
      <c r="D148" s="91"/>
      <c r="E148" s="91"/>
      <c r="F148" s="91"/>
      <c r="G148" s="91"/>
      <c r="H148" s="91"/>
      <c r="I148" s="122"/>
      <c r="J148" s="108"/>
      <c r="K148" s="91"/>
      <c r="L148" s="91"/>
      <c r="M148" s="91"/>
      <c r="N148" s="107"/>
      <c r="O148" s="107"/>
      <c r="P148" s="91"/>
      <c r="Q148" s="91"/>
      <c r="R148" s="105"/>
    </row>
    <row r="149" spans="1:18" x14ac:dyDescent="0.3">
      <c r="A149" s="91"/>
      <c r="B149" s="91"/>
      <c r="C149" s="105"/>
      <c r="D149" s="91"/>
      <c r="E149" s="91"/>
      <c r="F149" s="91"/>
      <c r="G149" s="91"/>
      <c r="H149" s="91"/>
      <c r="I149" s="122"/>
      <c r="J149" s="108"/>
      <c r="K149" s="91"/>
      <c r="L149" s="91"/>
      <c r="M149" s="91"/>
      <c r="N149" s="107"/>
      <c r="O149" s="107"/>
      <c r="P149" s="91"/>
      <c r="Q149" s="91"/>
      <c r="R149" s="105"/>
    </row>
    <row r="150" spans="1:18" x14ac:dyDescent="0.3">
      <c r="A150" s="91"/>
      <c r="B150" s="91"/>
      <c r="C150" s="105"/>
      <c r="D150" s="91"/>
      <c r="E150" s="91"/>
      <c r="F150" s="91"/>
      <c r="G150" s="91"/>
      <c r="H150" s="91"/>
      <c r="I150" s="122"/>
      <c r="J150" s="108"/>
      <c r="K150" s="91"/>
      <c r="L150" s="91"/>
      <c r="M150" s="91"/>
      <c r="N150" s="107"/>
      <c r="O150" s="107"/>
      <c r="P150" s="91"/>
      <c r="Q150" s="91"/>
      <c r="R150" s="105"/>
    </row>
    <row r="151" spans="1:18" x14ac:dyDescent="0.3">
      <c r="A151" s="91"/>
      <c r="B151" s="91"/>
      <c r="C151" s="105"/>
      <c r="D151" s="91"/>
      <c r="E151" s="91"/>
      <c r="F151" s="91"/>
      <c r="G151" s="91"/>
      <c r="H151" s="91"/>
      <c r="I151" s="122"/>
      <c r="J151" s="108"/>
      <c r="K151" s="91"/>
      <c r="L151" s="91"/>
      <c r="M151" s="91"/>
      <c r="N151" s="107"/>
      <c r="O151" s="107"/>
      <c r="P151" s="91"/>
      <c r="Q151" s="91"/>
      <c r="R151" s="105"/>
    </row>
    <row r="152" spans="1:18" x14ac:dyDescent="0.3">
      <c r="A152" s="91"/>
      <c r="B152" s="91"/>
      <c r="C152" s="105"/>
      <c r="D152" s="91"/>
      <c r="E152" s="91"/>
      <c r="F152" s="91"/>
      <c r="G152" s="91"/>
      <c r="H152" s="91"/>
      <c r="I152" s="122"/>
      <c r="J152" s="108"/>
      <c r="K152" s="91"/>
      <c r="L152" s="91"/>
      <c r="M152" s="91"/>
      <c r="N152" s="107"/>
      <c r="O152" s="107"/>
      <c r="P152" s="91"/>
      <c r="Q152" s="91"/>
      <c r="R152" s="105"/>
    </row>
    <row r="153" spans="1:18" x14ac:dyDescent="0.3">
      <c r="A153" s="91"/>
      <c r="B153" s="91"/>
      <c r="C153" s="105"/>
      <c r="D153" s="91"/>
      <c r="E153" s="91"/>
      <c r="F153" s="91"/>
      <c r="G153" s="91"/>
      <c r="H153" s="91"/>
      <c r="I153" s="122"/>
      <c r="J153" s="108"/>
      <c r="K153" s="91"/>
      <c r="L153" s="91"/>
      <c r="M153" s="91"/>
      <c r="N153" s="107"/>
      <c r="O153" s="107"/>
      <c r="P153" s="91"/>
      <c r="Q153" s="91"/>
      <c r="R153" s="105"/>
    </row>
    <row r="154" spans="1:18" x14ac:dyDescent="0.3">
      <c r="A154" s="91"/>
      <c r="B154" s="91"/>
      <c r="C154" s="105"/>
      <c r="D154" s="91"/>
      <c r="E154" s="91"/>
      <c r="F154" s="91"/>
      <c r="G154" s="91"/>
      <c r="H154" s="91"/>
      <c r="I154" s="122"/>
      <c r="J154" s="108"/>
      <c r="K154" s="91"/>
      <c r="L154" s="91"/>
      <c r="M154" s="91"/>
      <c r="N154" s="107"/>
      <c r="O154" s="107"/>
      <c r="P154" s="91"/>
      <c r="Q154" s="91"/>
      <c r="R154" s="105"/>
    </row>
    <row r="155" spans="1:18" x14ac:dyDescent="0.3">
      <c r="A155" s="91"/>
      <c r="B155" s="91"/>
      <c r="C155" s="105"/>
      <c r="D155" s="91"/>
      <c r="E155" s="91"/>
      <c r="F155" s="91"/>
      <c r="G155" s="91"/>
      <c r="H155" s="91"/>
      <c r="I155" s="122"/>
      <c r="J155" s="108"/>
      <c r="K155" s="91"/>
      <c r="L155" s="91"/>
      <c r="M155" s="91"/>
      <c r="N155" s="107"/>
      <c r="O155" s="107"/>
      <c r="P155" s="91"/>
      <c r="Q155" s="91"/>
      <c r="R155" s="105"/>
    </row>
    <row r="156" spans="1:18" x14ac:dyDescent="0.3">
      <c r="A156" s="91"/>
      <c r="B156" s="91"/>
      <c r="C156" s="105"/>
      <c r="D156" s="91"/>
      <c r="E156" s="91"/>
      <c r="F156" s="91"/>
      <c r="G156" s="91"/>
      <c r="H156" s="91"/>
      <c r="I156" s="122"/>
      <c r="J156" s="108"/>
      <c r="K156" s="91"/>
      <c r="L156" s="91"/>
      <c r="M156" s="91"/>
      <c r="N156" s="107"/>
      <c r="O156" s="107"/>
      <c r="P156" s="91"/>
      <c r="Q156" s="91"/>
      <c r="R156" s="105"/>
    </row>
    <row r="157" spans="1:18" x14ac:dyDescent="0.3">
      <c r="A157" s="91"/>
      <c r="B157" s="91"/>
      <c r="C157" s="105"/>
      <c r="D157" s="91"/>
      <c r="E157" s="91"/>
      <c r="F157" s="91"/>
      <c r="G157" s="91"/>
      <c r="H157" s="91"/>
      <c r="I157" s="122"/>
      <c r="J157" s="108"/>
      <c r="K157" s="91"/>
      <c r="L157" s="91"/>
      <c r="M157" s="91"/>
      <c r="N157" s="107"/>
      <c r="O157" s="107"/>
      <c r="P157" s="91"/>
      <c r="Q157" s="91"/>
      <c r="R157" s="105"/>
    </row>
    <row r="158" spans="1:18" x14ac:dyDescent="0.3">
      <c r="A158" s="91"/>
      <c r="B158" s="91"/>
      <c r="C158" s="105"/>
      <c r="D158" s="91"/>
      <c r="E158" s="91"/>
      <c r="F158" s="91"/>
      <c r="G158" s="91"/>
      <c r="H158" s="91"/>
      <c r="I158" s="122"/>
      <c r="J158" s="108"/>
      <c r="K158" s="91"/>
      <c r="L158" s="91"/>
      <c r="M158" s="91"/>
      <c r="N158" s="107"/>
      <c r="O158" s="107"/>
      <c r="P158" s="91"/>
      <c r="Q158" s="91"/>
      <c r="R158" s="105"/>
    </row>
    <row r="159" spans="1:18" x14ac:dyDescent="0.3">
      <c r="A159" s="91"/>
      <c r="B159" s="91"/>
      <c r="C159" s="105"/>
      <c r="D159" s="91"/>
      <c r="E159" s="91"/>
      <c r="F159" s="91"/>
      <c r="G159" s="91"/>
      <c r="H159" s="91"/>
      <c r="I159" s="122"/>
      <c r="J159" s="108"/>
      <c r="K159" s="91"/>
      <c r="L159" s="91"/>
      <c r="M159" s="91"/>
      <c r="N159" s="107"/>
      <c r="O159" s="107"/>
      <c r="P159" s="91"/>
      <c r="Q159" s="91"/>
      <c r="R159" s="105"/>
    </row>
    <row r="160" spans="1:18" x14ac:dyDescent="0.3">
      <c r="A160" s="91"/>
      <c r="B160" s="91"/>
      <c r="C160" s="105"/>
      <c r="D160" s="91"/>
      <c r="E160" s="91"/>
      <c r="F160" s="91"/>
      <c r="G160" s="91"/>
      <c r="H160" s="91"/>
      <c r="I160" s="122"/>
      <c r="J160" s="108"/>
      <c r="K160" s="91"/>
      <c r="L160" s="91"/>
      <c r="M160" s="91"/>
      <c r="N160" s="107"/>
      <c r="O160" s="107"/>
      <c r="P160" s="91"/>
      <c r="Q160" s="91"/>
      <c r="R160" s="105"/>
    </row>
    <row r="161" spans="1:18" x14ac:dyDescent="0.3">
      <c r="A161" s="91"/>
      <c r="B161" s="91"/>
      <c r="C161" s="105"/>
      <c r="D161" s="91"/>
      <c r="E161" s="91"/>
      <c r="F161" s="91"/>
      <c r="G161" s="91"/>
      <c r="H161" s="91"/>
      <c r="I161" s="122"/>
      <c r="J161" s="108"/>
      <c r="K161" s="91"/>
      <c r="L161" s="91"/>
      <c r="M161" s="91"/>
      <c r="N161" s="107"/>
      <c r="O161" s="107"/>
      <c r="P161" s="91"/>
      <c r="Q161" s="91"/>
      <c r="R161" s="105"/>
    </row>
    <row r="162" spans="1:18" x14ac:dyDescent="0.3">
      <c r="A162" s="91"/>
      <c r="B162" s="91"/>
      <c r="C162" s="105"/>
      <c r="D162" s="91"/>
      <c r="E162" s="91"/>
      <c r="F162" s="91"/>
      <c r="G162" s="91"/>
      <c r="H162" s="91"/>
      <c r="I162" s="122"/>
      <c r="J162" s="108"/>
      <c r="K162" s="91"/>
      <c r="L162" s="91"/>
      <c r="M162" s="91"/>
      <c r="N162" s="107"/>
      <c r="O162" s="107"/>
      <c r="P162" s="91"/>
      <c r="Q162" s="91"/>
      <c r="R162" s="105"/>
    </row>
    <row r="163" spans="1:18" x14ac:dyDescent="0.3">
      <c r="A163" s="91"/>
      <c r="B163" s="91"/>
      <c r="C163" s="105"/>
      <c r="D163" s="91"/>
      <c r="E163" s="91"/>
      <c r="F163" s="91"/>
      <c r="G163" s="91"/>
      <c r="H163" s="91"/>
      <c r="I163" s="122"/>
      <c r="J163" s="108"/>
      <c r="K163" s="91"/>
      <c r="L163" s="91"/>
      <c r="M163" s="91"/>
      <c r="N163" s="107"/>
      <c r="O163" s="107"/>
      <c r="P163" s="91"/>
      <c r="Q163" s="91"/>
      <c r="R163" s="105"/>
    </row>
    <row r="164" spans="1:18" x14ac:dyDescent="0.3">
      <c r="A164" s="91"/>
      <c r="B164" s="91"/>
      <c r="C164" s="105"/>
      <c r="D164" s="91"/>
      <c r="E164" s="91"/>
      <c r="F164" s="91"/>
      <c r="G164" s="91"/>
      <c r="H164" s="91"/>
      <c r="I164" s="122"/>
      <c r="J164" s="108"/>
      <c r="K164" s="91"/>
      <c r="L164" s="91"/>
      <c r="M164" s="91"/>
      <c r="N164" s="107"/>
      <c r="O164" s="107"/>
      <c r="P164" s="91"/>
      <c r="Q164" s="91"/>
      <c r="R164" s="105"/>
    </row>
    <row r="165" spans="1:18" x14ac:dyDescent="0.3">
      <c r="A165" s="91"/>
      <c r="B165" s="91"/>
      <c r="C165" s="105"/>
      <c r="D165" s="91"/>
      <c r="E165" s="91"/>
      <c r="F165" s="91"/>
      <c r="G165" s="91"/>
      <c r="H165" s="91"/>
      <c r="I165" s="122"/>
      <c r="J165" s="108"/>
      <c r="K165" s="91"/>
      <c r="L165" s="91"/>
      <c r="M165" s="91"/>
      <c r="N165" s="107"/>
      <c r="O165" s="107"/>
      <c r="P165" s="91"/>
      <c r="Q165" s="91"/>
      <c r="R165" s="105"/>
    </row>
    <row r="166" spans="1:18" x14ac:dyDescent="0.3">
      <c r="A166" s="91"/>
      <c r="B166" s="91"/>
      <c r="C166" s="105"/>
      <c r="D166" s="91"/>
      <c r="E166" s="91"/>
      <c r="F166" s="91"/>
      <c r="G166" s="91"/>
      <c r="H166" s="91"/>
      <c r="I166" s="122"/>
      <c r="J166" s="108"/>
      <c r="K166" s="91"/>
      <c r="L166" s="91"/>
      <c r="M166" s="91"/>
      <c r="N166" s="107"/>
      <c r="O166" s="107"/>
      <c r="P166" s="91"/>
      <c r="Q166" s="91"/>
      <c r="R166" s="105"/>
    </row>
    <row r="167" spans="1:18" x14ac:dyDescent="0.3">
      <c r="A167" s="91"/>
      <c r="B167" s="91"/>
      <c r="C167" s="105"/>
      <c r="D167" s="91"/>
      <c r="E167" s="91"/>
      <c r="F167" s="91"/>
      <c r="G167" s="91"/>
      <c r="H167" s="91"/>
      <c r="I167" s="122"/>
      <c r="J167" s="108"/>
      <c r="K167" s="91"/>
      <c r="L167" s="91"/>
      <c r="M167" s="91"/>
      <c r="N167" s="107"/>
      <c r="O167" s="107"/>
      <c r="P167" s="91"/>
      <c r="Q167" s="91"/>
      <c r="R167" s="105"/>
    </row>
    <row r="168" spans="1:18" x14ac:dyDescent="0.3">
      <c r="A168" s="91"/>
      <c r="B168" s="91"/>
      <c r="C168" s="105"/>
      <c r="D168" s="91"/>
      <c r="E168" s="91"/>
      <c r="F168" s="91"/>
      <c r="G168" s="91"/>
      <c r="H168" s="91"/>
      <c r="I168" s="122"/>
      <c r="J168" s="108"/>
      <c r="K168" s="91"/>
      <c r="L168" s="91"/>
      <c r="M168" s="91"/>
      <c r="N168" s="107"/>
      <c r="O168" s="107"/>
      <c r="P168" s="91"/>
      <c r="Q168" s="91"/>
      <c r="R168" s="105"/>
    </row>
    <row r="169" spans="1:18" x14ac:dyDescent="0.3">
      <c r="A169" s="91"/>
      <c r="B169" s="91"/>
      <c r="C169" s="105"/>
      <c r="D169" s="91"/>
      <c r="E169" s="91"/>
      <c r="F169" s="91"/>
      <c r="G169" s="91"/>
      <c r="H169" s="91"/>
      <c r="I169" s="122"/>
      <c r="J169" s="108"/>
      <c r="K169" s="91"/>
      <c r="L169" s="91"/>
      <c r="M169" s="91"/>
      <c r="N169" s="107"/>
      <c r="O169" s="107"/>
      <c r="P169" s="91"/>
      <c r="Q169" s="91"/>
      <c r="R169" s="105"/>
    </row>
    <row r="170" spans="1:18" x14ac:dyDescent="0.3">
      <c r="A170" s="91"/>
      <c r="B170" s="91"/>
      <c r="C170" s="105"/>
      <c r="D170" s="91"/>
      <c r="E170" s="91"/>
      <c r="F170" s="91"/>
      <c r="G170" s="91"/>
      <c r="H170" s="91"/>
      <c r="I170" s="122"/>
      <c r="J170" s="108"/>
      <c r="K170" s="91"/>
      <c r="L170" s="91"/>
      <c r="M170" s="91"/>
      <c r="N170" s="107"/>
      <c r="O170" s="107"/>
      <c r="P170" s="91"/>
      <c r="Q170" s="91"/>
      <c r="R170" s="105"/>
    </row>
    <row r="171" spans="1:18" x14ac:dyDescent="0.3">
      <c r="A171" s="91"/>
      <c r="B171" s="91"/>
      <c r="C171" s="105"/>
      <c r="D171" s="91"/>
      <c r="E171" s="91"/>
      <c r="F171" s="91"/>
      <c r="G171" s="91"/>
      <c r="H171" s="91"/>
      <c r="I171" s="122"/>
      <c r="J171" s="108"/>
      <c r="K171" s="91"/>
      <c r="L171" s="91"/>
      <c r="M171" s="91"/>
      <c r="N171" s="107"/>
      <c r="O171" s="107"/>
      <c r="P171" s="91"/>
      <c r="Q171" s="91"/>
      <c r="R171" s="105"/>
    </row>
    <row r="172" spans="1:18" x14ac:dyDescent="0.3">
      <c r="A172" s="91"/>
      <c r="B172" s="91"/>
      <c r="C172" s="105"/>
      <c r="D172" s="91"/>
      <c r="E172" s="91"/>
      <c r="F172" s="91"/>
      <c r="G172" s="91"/>
      <c r="H172" s="91"/>
      <c r="I172" s="122"/>
      <c r="J172" s="108"/>
      <c r="K172" s="91"/>
      <c r="L172" s="91"/>
      <c r="M172" s="91"/>
      <c r="N172" s="107"/>
      <c r="O172" s="107"/>
      <c r="P172" s="91"/>
      <c r="Q172" s="91"/>
      <c r="R172" s="105"/>
    </row>
    <row r="173" spans="1:18" x14ac:dyDescent="0.3">
      <c r="A173" s="91"/>
      <c r="B173" s="91"/>
      <c r="C173" s="105"/>
      <c r="D173" s="91"/>
      <c r="E173" s="91"/>
      <c r="F173" s="91"/>
      <c r="G173" s="91"/>
      <c r="H173" s="91"/>
      <c r="I173" s="122"/>
      <c r="J173" s="108"/>
      <c r="K173" s="91"/>
      <c r="L173" s="91"/>
      <c r="M173" s="91"/>
      <c r="N173" s="107"/>
      <c r="O173" s="107"/>
      <c r="P173" s="91"/>
      <c r="Q173" s="91"/>
      <c r="R173" s="105"/>
    </row>
    <row r="174" spans="1:18" x14ac:dyDescent="0.3">
      <c r="A174" s="91"/>
      <c r="B174" s="91"/>
      <c r="C174" s="105"/>
      <c r="D174" s="91"/>
      <c r="E174" s="91"/>
      <c r="F174" s="91"/>
      <c r="G174" s="91"/>
      <c r="H174" s="91"/>
      <c r="I174" s="122"/>
      <c r="J174" s="108"/>
      <c r="K174" s="91"/>
      <c r="L174" s="91"/>
      <c r="M174" s="91"/>
      <c r="N174" s="107"/>
      <c r="O174" s="107"/>
      <c r="P174" s="91"/>
      <c r="Q174" s="91"/>
      <c r="R174" s="105"/>
    </row>
    <row r="175" spans="1:18" x14ac:dyDescent="0.3">
      <c r="A175" s="91"/>
      <c r="B175" s="91"/>
      <c r="C175" s="105"/>
      <c r="D175" s="91"/>
      <c r="E175" s="91"/>
      <c r="F175" s="91"/>
      <c r="G175" s="91"/>
      <c r="H175" s="91"/>
      <c r="I175" s="122"/>
      <c r="J175" s="108"/>
      <c r="K175" s="91"/>
      <c r="L175" s="91"/>
      <c r="M175" s="91"/>
      <c r="N175" s="107"/>
      <c r="O175" s="107"/>
      <c r="P175" s="91"/>
      <c r="Q175" s="91"/>
      <c r="R175" s="105"/>
    </row>
    <row r="176" spans="1:18" x14ac:dyDescent="0.3">
      <c r="H176" s="91"/>
      <c r="I176" s="122"/>
      <c r="J176" s="108"/>
      <c r="K176" s="91"/>
    </row>
    <row r="177" spans="8:11" x14ac:dyDescent="0.3">
      <c r="H177" s="91"/>
      <c r="I177" s="122"/>
      <c r="J177" s="108"/>
      <c r="K177" s="91"/>
    </row>
    <row r="178" spans="8:11" x14ac:dyDescent="0.3">
      <c r="H178" s="91"/>
      <c r="I178" s="122"/>
      <c r="J178" s="108"/>
      <c r="K178" s="91"/>
    </row>
    <row r="179" spans="8:11" x14ac:dyDescent="0.3">
      <c r="H179" s="91"/>
      <c r="I179" s="122"/>
      <c r="J179" s="108"/>
      <c r="K179" s="91"/>
    </row>
    <row r="180" spans="8:11" x14ac:dyDescent="0.3">
      <c r="H180" s="91"/>
      <c r="I180" s="122"/>
      <c r="J180" s="108"/>
      <c r="K180" s="91"/>
    </row>
    <row r="181" spans="8:11" x14ac:dyDescent="0.3">
      <c r="H181" s="91"/>
      <c r="I181" s="122"/>
      <c r="J181" s="108"/>
      <c r="K181" s="91"/>
    </row>
    <row r="182" spans="8:11" x14ac:dyDescent="0.3">
      <c r="H182" s="91"/>
      <c r="I182" s="122"/>
      <c r="J182" s="108"/>
      <c r="K182" s="91"/>
    </row>
    <row r="183" spans="8:11" x14ac:dyDescent="0.3">
      <c r="H183" s="91"/>
      <c r="I183" s="122"/>
      <c r="J183" s="108"/>
      <c r="K183" s="91"/>
    </row>
    <row r="184" spans="8:11" x14ac:dyDescent="0.3">
      <c r="H184" s="91"/>
      <c r="I184" s="122"/>
      <c r="J184" s="108"/>
      <c r="K184" s="91"/>
    </row>
    <row r="185" spans="8:11" x14ac:dyDescent="0.3">
      <c r="H185" s="91"/>
      <c r="I185" s="122"/>
      <c r="J185" s="108"/>
      <c r="K185" s="91"/>
    </row>
    <row r="186" spans="8:11" x14ac:dyDescent="0.3">
      <c r="H186" s="91"/>
      <c r="I186" s="122"/>
      <c r="J186" s="108"/>
      <c r="K186" s="91"/>
    </row>
    <row r="187" spans="8:11" x14ac:dyDescent="0.3">
      <c r="H187" s="91"/>
      <c r="I187" s="122"/>
      <c r="J187" s="108"/>
      <c r="K187" s="91"/>
    </row>
    <row r="188" spans="8:11" x14ac:dyDescent="0.3">
      <c r="H188" s="91"/>
      <c r="I188" s="122"/>
      <c r="J188" s="108"/>
      <c r="K188" s="91"/>
    </row>
    <row r="189" spans="8:11" x14ac:dyDescent="0.3">
      <c r="H189" s="91"/>
      <c r="I189" s="122"/>
      <c r="J189" s="108"/>
      <c r="K189" s="91"/>
    </row>
    <row r="190" spans="8:11" x14ac:dyDescent="0.3">
      <c r="H190" s="91"/>
      <c r="I190" s="122"/>
      <c r="J190" s="108"/>
      <c r="K190" s="91"/>
    </row>
    <row r="191" spans="8:11" x14ac:dyDescent="0.3">
      <c r="H191" s="91"/>
      <c r="I191" s="122"/>
      <c r="J191" s="108"/>
      <c r="K191" s="91"/>
    </row>
    <row r="192" spans="8:11" x14ac:dyDescent="0.3">
      <c r="H192" s="91"/>
      <c r="I192" s="122"/>
      <c r="J192" s="108"/>
      <c r="K192" s="91"/>
    </row>
    <row r="193" spans="8:11" x14ac:dyDescent="0.3">
      <c r="H193" s="91"/>
      <c r="I193" s="122"/>
      <c r="J193" s="108"/>
      <c r="K193" s="91"/>
    </row>
    <row r="194" spans="8:11" x14ac:dyDescent="0.3">
      <c r="H194" s="91"/>
      <c r="I194" s="122"/>
      <c r="J194" s="108"/>
      <c r="K194" s="91"/>
    </row>
    <row r="195" spans="8:11" x14ac:dyDescent="0.3">
      <c r="H195" s="91"/>
      <c r="I195" s="122"/>
      <c r="J195" s="108"/>
      <c r="K195" s="91"/>
    </row>
    <row r="196" spans="8:11" x14ac:dyDescent="0.3">
      <c r="H196" s="91"/>
      <c r="I196" s="122"/>
      <c r="J196" s="108"/>
      <c r="K196" s="91"/>
    </row>
    <row r="197" spans="8:11" x14ac:dyDescent="0.3">
      <c r="H197" s="91"/>
      <c r="I197" s="122"/>
      <c r="J197" s="108"/>
      <c r="K197" s="91"/>
    </row>
    <row r="198" spans="8:11" x14ac:dyDescent="0.3">
      <c r="H198" s="91"/>
      <c r="I198" s="122"/>
      <c r="J198" s="108"/>
      <c r="K198" s="91"/>
    </row>
    <row r="199" spans="8:11" x14ac:dyDescent="0.3">
      <c r="H199" s="91"/>
      <c r="I199" s="122"/>
      <c r="J199" s="108"/>
      <c r="K199" s="91"/>
    </row>
    <row r="200" spans="8:11" x14ac:dyDescent="0.3">
      <c r="H200" s="91"/>
      <c r="I200" s="122"/>
      <c r="J200" s="108"/>
      <c r="K200" s="91"/>
    </row>
    <row r="201" spans="8:11" x14ac:dyDescent="0.3">
      <c r="H201" s="91"/>
      <c r="I201" s="122"/>
      <c r="J201" s="108"/>
      <c r="K201" s="91"/>
    </row>
    <row r="202" spans="8:11" x14ac:dyDescent="0.3">
      <c r="H202" s="91"/>
      <c r="I202" s="122"/>
      <c r="J202" s="108"/>
      <c r="K202" s="91"/>
    </row>
    <row r="203" spans="8:11" x14ac:dyDescent="0.3">
      <c r="H203" s="91"/>
      <c r="I203" s="122"/>
      <c r="J203" s="108"/>
      <c r="K203" s="91"/>
    </row>
    <row r="204" spans="8:11" x14ac:dyDescent="0.3">
      <c r="H204" s="91"/>
      <c r="I204" s="122"/>
      <c r="J204" s="108"/>
      <c r="K204" s="91"/>
    </row>
    <row r="205" spans="8:11" x14ac:dyDescent="0.3">
      <c r="H205" s="91"/>
      <c r="I205" s="122"/>
      <c r="J205" s="108"/>
      <c r="K205" s="91"/>
    </row>
    <row r="206" spans="8:11" x14ac:dyDescent="0.3">
      <c r="H206" s="91"/>
      <c r="I206" s="122"/>
      <c r="J206" s="108"/>
      <c r="K206" s="91"/>
    </row>
    <row r="207" spans="8:11" x14ac:dyDescent="0.3">
      <c r="H207" s="91"/>
      <c r="I207" s="122"/>
      <c r="J207" s="108"/>
      <c r="K207" s="91"/>
    </row>
    <row r="208" spans="8:11" x14ac:dyDescent="0.3">
      <c r="H208" s="91"/>
      <c r="I208" s="122"/>
      <c r="J208" s="108"/>
      <c r="K208" s="91"/>
    </row>
    <row r="209" spans="8:11" x14ac:dyDescent="0.3">
      <c r="H209" s="91"/>
      <c r="I209" s="122"/>
      <c r="J209" s="108"/>
      <c r="K209" s="91"/>
    </row>
    <row r="210" spans="8:11" x14ac:dyDescent="0.3">
      <c r="H210" s="91"/>
      <c r="I210" s="122"/>
      <c r="J210" s="108"/>
      <c r="K210" s="91"/>
    </row>
    <row r="211" spans="8:11" x14ac:dyDescent="0.3">
      <c r="H211" s="91"/>
      <c r="I211" s="122"/>
      <c r="J211" s="108"/>
      <c r="K211" s="91"/>
    </row>
    <row r="212" spans="8:11" x14ac:dyDescent="0.3">
      <c r="H212" s="91"/>
      <c r="I212" s="122"/>
      <c r="J212" s="108"/>
      <c r="K212" s="91"/>
    </row>
    <row r="213" spans="8:11" x14ac:dyDescent="0.3">
      <c r="H213" s="91"/>
      <c r="I213" s="122"/>
      <c r="J213" s="108"/>
      <c r="K213" s="91"/>
    </row>
    <row r="214" spans="8:11" x14ac:dyDescent="0.3">
      <c r="H214" s="91"/>
      <c r="I214" s="122"/>
      <c r="J214" s="108"/>
      <c r="K214" s="91"/>
    </row>
    <row r="215" spans="8:11" x14ac:dyDescent="0.3">
      <c r="H215" s="91"/>
      <c r="I215" s="122"/>
      <c r="J215" s="108"/>
      <c r="K215" s="91"/>
    </row>
    <row r="216" spans="8:11" x14ac:dyDescent="0.3">
      <c r="H216" s="91"/>
      <c r="I216" s="122"/>
      <c r="J216" s="108"/>
      <c r="K216" s="91"/>
    </row>
    <row r="217" spans="8:11" x14ac:dyDescent="0.3">
      <c r="H217" s="91"/>
      <c r="I217" s="122"/>
      <c r="J217" s="108"/>
      <c r="K217" s="91"/>
    </row>
    <row r="218" spans="8:11" x14ac:dyDescent="0.3">
      <c r="H218" s="91"/>
      <c r="I218" s="122"/>
      <c r="J218" s="108"/>
      <c r="K218" s="91"/>
    </row>
    <row r="219" spans="8:11" x14ac:dyDescent="0.3">
      <c r="H219" s="91"/>
      <c r="I219" s="122"/>
      <c r="J219" s="108"/>
      <c r="K219" s="91"/>
    </row>
    <row r="220" spans="8:11" x14ac:dyDescent="0.3">
      <c r="H220" s="91"/>
      <c r="I220" s="122"/>
      <c r="J220" s="108"/>
      <c r="K220" s="91"/>
    </row>
    <row r="221" spans="8:11" x14ac:dyDescent="0.3">
      <c r="H221" s="91"/>
      <c r="I221" s="122"/>
      <c r="J221" s="108"/>
      <c r="K221" s="91"/>
    </row>
    <row r="222" spans="8:11" x14ac:dyDescent="0.3">
      <c r="H222" s="91"/>
      <c r="I222" s="122"/>
      <c r="J222" s="108"/>
      <c r="K222" s="91"/>
    </row>
    <row r="223" spans="8:11" x14ac:dyDescent="0.3">
      <c r="H223" s="91"/>
      <c r="I223" s="122"/>
      <c r="J223" s="108"/>
      <c r="K223" s="91"/>
    </row>
    <row r="224" spans="8:11" x14ac:dyDescent="0.3">
      <c r="H224" s="91"/>
      <c r="I224" s="122"/>
      <c r="J224" s="108"/>
      <c r="K224" s="91"/>
    </row>
    <row r="225" spans="8:11" x14ac:dyDescent="0.3">
      <c r="H225" s="91"/>
      <c r="I225" s="122"/>
      <c r="J225" s="108"/>
      <c r="K225" s="91"/>
    </row>
    <row r="226" spans="8:11" x14ac:dyDescent="0.3">
      <c r="H226" s="91"/>
      <c r="I226" s="122"/>
      <c r="J226" s="108"/>
      <c r="K226" s="91"/>
    </row>
    <row r="227" spans="8:11" x14ac:dyDescent="0.3">
      <c r="H227" s="91"/>
      <c r="I227" s="122"/>
      <c r="J227" s="108"/>
      <c r="K227" s="91"/>
    </row>
    <row r="228" spans="8:11" x14ac:dyDescent="0.3">
      <c r="H228" s="91"/>
      <c r="I228" s="122"/>
      <c r="J228" s="108"/>
      <c r="K228" s="91"/>
    </row>
    <row r="229" spans="8:11" x14ac:dyDescent="0.3">
      <c r="H229" s="91"/>
      <c r="I229" s="122"/>
      <c r="J229" s="108"/>
      <c r="K229" s="91"/>
    </row>
    <row r="230" spans="8:11" x14ac:dyDescent="0.3">
      <c r="H230" s="91"/>
      <c r="I230" s="122"/>
      <c r="J230" s="108"/>
      <c r="K230" s="91"/>
    </row>
    <row r="231" spans="8:11" x14ac:dyDescent="0.3">
      <c r="H231" s="91"/>
      <c r="I231" s="122"/>
      <c r="J231" s="108"/>
      <c r="K231" s="91"/>
    </row>
    <row r="232" spans="8:11" x14ac:dyDescent="0.3">
      <c r="H232" s="91"/>
      <c r="I232" s="122"/>
      <c r="J232" s="108"/>
      <c r="K232" s="91"/>
    </row>
    <row r="233" spans="8:11" x14ac:dyDescent="0.3">
      <c r="H233" s="91"/>
      <c r="I233" s="122"/>
      <c r="J233" s="108"/>
      <c r="K233" s="91"/>
    </row>
    <row r="234" spans="8:11" x14ac:dyDescent="0.3">
      <c r="H234" s="91"/>
      <c r="I234" s="122"/>
      <c r="J234" s="108"/>
      <c r="K234" s="91"/>
    </row>
    <row r="235" spans="8:11" x14ac:dyDescent="0.3">
      <c r="H235" s="91"/>
      <c r="I235" s="122"/>
      <c r="J235" s="108"/>
      <c r="K235" s="91"/>
    </row>
    <row r="236" spans="8:11" x14ac:dyDescent="0.3">
      <c r="H236" s="91"/>
      <c r="I236" s="122"/>
      <c r="J236" s="108"/>
      <c r="K236" s="91"/>
    </row>
    <row r="237" spans="8:11" x14ac:dyDescent="0.3">
      <c r="H237" s="91"/>
      <c r="I237" s="122"/>
      <c r="J237" s="108"/>
      <c r="K237" s="91"/>
    </row>
    <row r="238" spans="8:11" x14ac:dyDescent="0.3">
      <c r="H238" s="91"/>
      <c r="I238" s="122"/>
      <c r="J238" s="108"/>
      <c r="K238" s="91"/>
    </row>
    <row r="239" spans="8:11" x14ac:dyDescent="0.3">
      <c r="H239" s="91"/>
      <c r="I239" s="122"/>
      <c r="J239" s="108"/>
      <c r="K239" s="91"/>
    </row>
    <row r="240" spans="8:11" x14ac:dyDescent="0.3">
      <c r="H240" s="91"/>
      <c r="I240" s="122"/>
      <c r="J240" s="108"/>
      <c r="K240" s="91"/>
    </row>
    <row r="241" spans="8:11" x14ac:dyDescent="0.3">
      <c r="H241" s="91"/>
      <c r="I241" s="122"/>
      <c r="J241" s="108"/>
      <c r="K241" s="91"/>
    </row>
    <row r="242" spans="8:11" x14ac:dyDescent="0.3">
      <c r="H242" s="91"/>
      <c r="I242" s="122"/>
      <c r="J242" s="108"/>
      <c r="K242" s="91"/>
    </row>
    <row r="243" spans="8:11" x14ac:dyDescent="0.3">
      <c r="H243" s="91"/>
      <c r="I243" s="122"/>
      <c r="J243" s="108"/>
      <c r="K243" s="91"/>
    </row>
    <row r="244" spans="8:11" x14ac:dyDescent="0.3">
      <c r="H244" s="91"/>
      <c r="I244" s="122"/>
      <c r="J244" s="108"/>
      <c r="K244" s="91"/>
    </row>
    <row r="245" spans="8:11" x14ac:dyDescent="0.3">
      <c r="H245" s="91"/>
      <c r="I245" s="122"/>
      <c r="J245" s="108"/>
      <c r="K245" s="91"/>
    </row>
    <row r="246" spans="8:11" x14ac:dyDescent="0.3">
      <c r="H246" s="91"/>
      <c r="I246" s="122"/>
      <c r="J246" s="108"/>
      <c r="K246" s="91"/>
    </row>
    <row r="247" spans="8:11" x14ac:dyDescent="0.3">
      <c r="H247" s="91"/>
      <c r="I247" s="122"/>
      <c r="J247" s="108"/>
      <c r="K247" s="91"/>
    </row>
    <row r="248" spans="8:11" x14ac:dyDescent="0.3">
      <c r="H248" s="91"/>
      <c r="I248" s="122"/>
      <c r="J248" s="108"/>
      <c r="K248" s="91"/>
    </row>
    <row r="249" spans="8:11" x14ac:dyDescent="0.3">
      <c r="H249" s="91"/>
      <c r="I249" s="122"/>
      <c r="J249" s="108"/>
      <c r="K249" s="91"/>
    </row>
    <row r="250" spans="8:11" x14ac:dyDescent="0.3">
      <c r="H250" s="91"/>
      <c r="I250" s="122"/>
      <c r="J250" s="108"/>
      <c r="K250" s="91"/>
    </row>
    <row r="251" spans="8:11" x14ac:dyDescent="0.3">
      <c r="H251" s="91"/>
      <c r="I251" s="122"/>
      <c r="J251" s="108"/>
      <c r="K251" s="91"/>
    </row>
    <row r="252" spans="8:11" x14ac:dyDescent="0.3">
      <c r="H252" s="91"/>
      <c r="I252" s="122"/>
      <c r="J252" s="108"/>
      <c r="K252" s="91"/>
    </row>
    <row r="253" spans="8:11" x14ac:dyDescent="0.3">
      <c r="H253" s="91"/>
      <c r="I253" s="122"/>
      <c r="J253" s="108"/>
      <c r="K253" s="91"/>
    </row>
    <row r="254" spans="8:11" x14ac:dyDescent="0.3">
      <c r="H254" s="91"/>
      <c r="I254" s="122"/>
      <c r="J254" s="108"/>
      <c r="K254" s="91"/>
    </row>
    <row r="255" spans="8:11" x14ac:dyDescent="0.3">
      <c r="H255" s="91"/>
      <c r="I255" s="122"/>
      <c r="J255" s="108"/>
      <c r="K255" s="91"/>
    </row>
    <row r="256" spans="8:11" x14ac:dyDescent="0.3">
      <c r="H256" s="91"/>
      <c r="I256" s="122"/>
      <c r="J256" s="108"/>
      <c r="K256" s="91"/>
    </row>
    <row r="257" spans="8:11" x14ac:dyDescent="0.3">
      <c r="H257" s="91"/>
      <c r="I257" s="122"/>
      <c r="J257" s="108"/>
      <c r="K257" s="91"/>
    </row>
    <row r="258" spans="8:11" x14ac:dyDescent="0.3">
      <c r="H258" s="91"/>
      <c r="I258" s="122"/>
      <c r="J258" s="108"/>
      <c r="K258" s="91"/>
    </row>
    <row r="259" spans="8:11" x14ac:dyDescent="0.3">
      <c r="H259" s="91"/>
      <c r="I259" s="122"/>
      <c r="J259" s="108"/>
      <c r="K259" s="91"/>
    </row>
    <row r="260" spans="8:11" x14ac:dyDescent="0.3">
      <c r="H260" s="91"/>
      <c r="I260" s="122"/>
      <c r="J260" s="108"/>
      <c r="K260" s="91"/>
    </row>
    <row r="261" spans="8:11" x14ac:dyDescent="0.3">
      <c r="H261" s="91"/>
      <c r="I261" s="122"/>
      <c r="J261" s="108"/>
      <c r="K261" s="91"/>
    </row>
    <row r="262" spans="8:11" x14ac:dyDescent="0.3">
      <c r="H262" s="91"/>
      <c r="I262" s="122"/>
      <c r="J262" s="108"/>
      <c r="K262" s="91"/>
    </row>
    <row r="263" spans="8:11" x14ac:dyDescent="0.3">
      <c r="H263" s="91"/>
      <c r="I263" s="122"/>
      <c r="J263" s="108"/>
      <c r="K263" s="91"/>
    </row>
    <row r="264" spans="8:11" x14ac:dyDescent="0.3">
      <c r="H264" s="91"/>
      <c r="I264" s="122"/>
      <c r="J264" s="108"/>
      <c r="K264" s="91"/>
    </row>
    <row r="265" spans="8:11" x14ac:dyDescent="0.3">
      <c r="H265" s="91"/>
      <c r="I265" s="122"/>
      <c r="J265" s="108"/>
      <c r="K265" s="91"/>
    </row>
    <row r="266" spans="8:11" x14ac:dyDescent="0.3">
      <c r="H266" s="91"/>
      <c r="I266" s="122"/>
      <c r="J266" s="108"/>
      <c r="K266" s="91"/>
    </row>
    <row r="267" spans="8:11" x14ac:dyDescent="0.3">
      <c r="H267" s="91"/>
      <c r="I267" s="122"/>
      <c r="J267" s="108"/>
      <c r="K267" s="91"/>
    </row>
    <row r="268" spans="8:11" x14ac:dyDescent="0.3">
      <c r="H268" s="91"/>
      <c r="I268" s="122"/>
      <c r="J268" s="108"/>
      <c r="K268" s="91"/>
    </row>
    <row r="269" spans="8:11" x14ac:dyDescent="0.3">
      <c r="H269" s="91"/>
      <c r="I269" s="122"/>
      <c r="J269" s="108"/>
      <c r="K269" s="91"/>
    </row>
    <row r="270" spans="8:11" x14ac:dyDescent="0.3">
      <c r="H270" s="91"/>
      <c r="I270" s="122"/>
      <c r="J270" s="108"/>
      <c r="K270" s="91"/>
    </row>
    <row r="271" spans="8:11" x14ac:dyDescent="0.3">
      <c r="H271" s="91"/>
      <c r="I271" s="122"/>
      <c r="J271" s="108"/>
      <c r="K271" s="91"/>
    </row>
    <row r="272" spans="8:11" x14ac:dyDescent="0.3">
      <c r="H272" s="91"/>
      <c r="I272" s="122"/>
      <c r="J272" s="108"/>
      <c r="K272" s="91"/>
    </row>
    <row r="273" spans="8:11" x14ac:dyDescent="0.3">
      <c r="H273" s="91"/>
      <c r="I273" s="122"/>
      <c r="J273" s="108"/>
      <c r="K273" s="91"/>
    </row>
    <row r="274" spans="8:11" x14ac:dyDescent="0.3">
      <c r="H274" s="91"/>
      <c r="I274" s="122"/>
      <c r="J274" s="108"/>
      <c r="K274" s="91"/>
    </row>
    <row r="275" spans="8:11" x14ac:dyDescent="0.3">
      <c r="H275" s="91"/>
      <c r="I275" s="122"/>
      <c r="J275" s="108"/>
      <c r="K275" s="91"/>
    </row>
    <row r="276" spans="8:11" x14ac:dyDescent="0.3">
      <c r="H276" s="91"/>
      <c r="I276" s="122"/>
      <c r="J276" s="108"/>
      <c r="K276" s="91"/>
    </row>
    <row r="277" spans="8:11" x14ac:dyDescent="0.3">
      <c r="H277" s="91"/>
      <c r="I277" s="122"/>
      <c r="J277" s="108"/>
      <c r="K277" s="91"/>
    </row>
    <row r="278" spans="8:11" x14ac:dyDescent="0.3">
      <c r="H278" s="91"/>
      <c r="I278" s="122"/>
      <c r="J278" s="108"/>
      <c r="K278" s="91"/>
    </row>
    <row r="279" spans="8:11" x14ac:dyDescent="0.3">
      <c r="H279" s="91"/>
      <c r="I279" s="122"/>
      <c r="J279" s="108"/>
      <c r="K279" s="91"/>
    </row>
    <row r="280" spans="8:11" x14ac:dyDescent="0.3">
      <c r="H280" s="91"/>
      <c r="I280" s="122"/>
      <c r="J280" s="108"/>
      <c r="K280" s="91"/>
    </row>
    <row r="281" spans="8:11" x14ac:dyDescent="0.3">
      <c r="H281" s="91"/>
      <c r="I281" s="122"/>
      <c r="J281" s="108"/>
      <c r="K281" s="91"/>
    </row>
    <row r="282" spans="8:11" x14ac:dyDescent="0.3">
      <c r="H282" s="91"/>
      <c r="I282" s="122"/>
      <c r="J282" s="108"/>
      <c r="K282" s="91"/>
    </row>
    <row r="283" spans="8:11" x14ac:dyDescent="0.3">
      <c r="H283" s="91"/>
      <c r="I283" s="122"/>
      <c r="J283" s="108"/>
      <c r="K283" s="91"/>
    </row>
    <row r="284" spans="8:11" x14ac:dyDescent="0.3">
      <c r="H284" s="91"/>
      <c r="I284" s="122"/>
      <c r="J284" s="108"/>
      <c r="K284" s="91"/>
    </row>
    <row r="285" spans="8:11" x14ac:dyDescent="0.3">
      <c r="H285" s="91"/>
      <c r="I285" s="122"/>
      <c r="J285" s="108"/>
      <c r="K285" s="91"/>
    </row>
    <row r="286" spans="8:11" x14ac:dyDescent="0.3">
      <c r="H286" s="91"/>
      <c r="I286" s="122"/>
      <c r="J286" s="108"/>
      <c r="K286" s="91"/>
    </row>
    <row r="287" spans="8:11" x14ac:dyDescent="0.3">
      <c r="H287" s="91"/>
      <c r="I287" s="122"/>
      <c r="J287" s="108"/>
      <c r="K287" s="91"/>
    </row>
    <row r="288" spans="8:11" x14ac:dyDescent="0.3">
      <c r="H288" s="91"/>
      <c r="I288" s="122"/>
      <c r="J288" s="108"/>
      <c r="K288" s="91"/>
    </row>
    <row r="289" spans="8:11" x14ac:dyDescent="0.3">
      <c r="H289" s="91"/>
      <c r="I289" s="122"/>
      <c r="J289" s="108"/>
      <c r="K289" s="91"/>
    </row>
    <row r="290" spans="8:11" x14ac:dyDescent="0.3">
      <c r="H290" s="91"/>
      <c r="I290" s="122"/>
      <c r="J290" s="108"/>
      <c r="K290" s="91"/>
    </row>
    <row r="291" spans="8:11" x14ac:dyDescent="0.3">
      <c r="H291" s="91"/>
      <c r="I291" s="122"/>
      <c r="J291" s="108"/>
      <c r="K291" s="91"/>
    </row>
    <row r="292" spans="8:11" x14ac:dyDescent="0.3">
      <c r="H292" s="91"/>
      <c r="I292" s="122"/>
      <c r="J292" s="108"/>
      <c r="K292" s="91"/>
    </row>
    <row r="293" spans="8:11" x14ac:dyDescent="0.3">
      <c r="H293" s="91"/>
      <c r="I293" s="122"/>
      <c r="J293" s="108"/>
      <c r="K293" s="91"/>
    </row>
    <row r="294" spans="8:11" x14ac:dyDescent="0.3">
      <c r="H294" s="91"/>
      <c r="I294" s="122"/>
      <c r="J294" s="108"/>
      <c r="K294" s="91"/>
    </row>
    <row r="295" spans="8:11" x14ac:dyDescent="0.3">
      <c r="H295" s="91"/>
      <c r="I295" s="122"/>
      <c r="J295" s="108"/>
      <c r="K295" s="91"/>
    </row>
    <row r="296" spans="8:11" x14ac:dyDescent="0.3">
      <c r="H296" s="91"/>
      <c r="I296" s="122"/>
      <c r="J296" s="108"/>
      <c r="K296" s="91"/>
    </row>
    <row r="297" spans="8:11" x14ac:dyDescent="0.3">
      <c r="H297" s="91"/>
      <c r="I297" s="122"/>
      <c r="J297" s="108"/>
      <c r="K297" s="91"/>
    </row>
    <row r="298" spans="8:11" x14ac:dyDescent="0.3">
      <c r="H298" s="91"/>
      <c r="I298" s="122"/>
      <c r="J298" s="108"/>
      <c r="K298" s="91"/>
    </row>
    <row r="299" spans="8:11" x14ac:dyDescent="0.3">
      <c r="H299" s="91"/>
      <c r="I299" s="122"/>
      <c r="J299" s="108"/>
      <c r="K299" s="91"/>
    </row>
    <row r="300" spans="8:11" x14ac:dyDescent="0.3">
      <c r="H300" s="91"/>
      <c r="I300" s="122"/>
      <c r="J300" s="108"/>
      <c r="K300" s="91"/>
    </row>
    <row r="301" spans="8:11" x14ac:dyDescent="0.3">
      <c r="H301" s="91"/>
      <c r="I301" s="122"/>
      <c r="J301" s="108"/>
      <c r="K301" s="91"/>
    </row>
    <row r="302" spans="8:11" x14ac:dyDescent="0.3">
      <c r="H302" s="91"/>
      <c r="I302" s="122"/>
      <c r="J302" s="108"/>
      <c r="K302" s="91"/>
    </row>
    <row r="303" spans="8:11" x14ac:dyDescent="0.3">
      <c r="H303" s="91"/>
      <c r="I303" s="122"/>
      <c r="J303" s="108"/>
      <c r="K303" s="91"/>
    </row>
    <row r="304" spans="8:11" x14ac:dyDescent="0.3">
      <c r="H304" s="91"/>
      <c r="I304" s="122"/>
      <c r="J304" s="108"/>
      <c r="K304" s="91"/>
    </row>
    <row r="305" spans="8:11" x14ac:dyDescent="0.3">
      <c r="H305" s="91"/>
      <c r="I305" s="122"/>
      <c r="J305" s="108"/>
      <c r="K305" s="91"/>
    </row>
    <row r="306" spans="8:11" x14ac:dyDescent="0.3">
      <c r="H306" s="91"/>
      <c r="I306" s="122"/>
      <c r="J306" s="108"/>
      <c r="K306" s="91"/>
    </row>
    <row r="307" spans="8:11" x14ac:dyDescent="0.3">
      <c r="H307" s="91"/>
      <c r="I307" s="122"/>
      <c r="J307" s="108"/>
      <c r="K307" s="91"/>
    </row>
    <row r="308" spans="8:11" x14ac:dyDescent="0.3">
      <c r="H308" s="91"/>
      <c r="I308" s="122"/>
      <c r="J308" s="108"/>
      <c r="K308" s="91"/>
    </row>
    <row r="309" spans="8:11" x14ac:dyDescent="0.3">
      <c r="H309" s="91"/>
      <c r="I309" s="122"/>
      <c r="J309" s="108"/>
      <c r="K309" s="91"/>
    </row>
    <row r="310" spans="8:11" x14ac:dyDescent="0.3">
      <c r="H310" s="91"/>
      <c r="I310" s="122"/>
      <c r="J310" s="108"/>
      <c r="K310" s="91"/>
    </row>
    <row r="311" spans="8:11" x14ac:dyDescent="0.3">
      <c r="H311" s="91"/>
      <c r="I311" s="122"/>
      <c r="J311" s="108"/>
      <c r="K311" s="91"/>
    </row>
    <row r="312" spans="8:11" x14ac:dyDescent="0.3">
      <c r="H312" s="91"/>
      <c r="I312" s="122"/>
      <c r="J312" s="108"/>
      <c r="K312" s="91"/>
    </row>
    <row r="313" spans="8:11" x14ac:dyDescent="0.3">
      <c r="H313" s="91"/>
      <c r="I313" s="122"/>
      <c r="J313" s="108"/>
      <c r="K313" s="91"/>
    </row>
    <row r="314" spans="8:11" x14ac:dyDescent="0.3">
      <c r="H314" s="91"/>
      <c r="I314" s="122"/>
      <c r="J314" s="108"/>
      <c r="K314" s="91"/>
    </row>
    <row r="315" spans="8:11" x14ac:dyDescent="0.3">
      <c r="H315" s="91"/>
      <c r="I315" s="122"/>
      <c r="J315" s="108"/>
      <c r="K315" s="91"/>
    </row>
    <row r="316" spans="8:11" x14ac:dyDescent="0.3">
      <c r="H316" s="91"/>
      <c r="I316" s="122"/>
      <c r="J316" s="108"/>
      <c r="K316" s="91"/>
    </row>
    <row r="317" spans="8:11" x14ac:dyDescent="0.3">
      <c r="H317" s="91"/>
      <c r="I317" s="122"/>
      <c r="J317" s="108"/>
      <c r="K317" s="91"/>
    </row>
    <row r="318" spans="8:11" x14ac:dyDescent="0.3">
      <c r="H318" s="91"/>
      <c r="I318" s="122"/>
      <c r="J318" s="108"/>
      <c r="K318" s="91"/>
    </row>
    <row r="319" spans="8:11" x14ac:dyDescent="0.3">
      <c r="H319" s="91"/>
      <c r="I319" s="122"/>
      <c r="J319" s="108"/>
      <c r="K319" s="91"/>
    </row>
    <row r="320" spans="8:11" x14ac:dyDescent="0.3">
      <c r="H320" s="91"/>
      <c r="I320" s="122"/>
      <c r="J320" s="108"/>
      <c r="K320" s="91"/>
    </row>
    <row r="321" spans="8:11" x14ac:dyDescent="0.3">
      <c r="H321" s="91"/>
      <c r="I321" s="122"/>
      <c r="J321" s="108"/>
      <c r="K321" s="91"/>
    </row>
    <row r="322" spans="8:11" x14ac:dyDescent="0.3">
      <c r="H322" s="91"/>
      <c r="I322" s="122"/>
      <c r="J322" s="108"/>
      <c r="K322" s="91"/>
    </row>
    <row r="323" spans="8:11" x14ac:dyDescent="0.3">
      <c r="H323" s="91"/>
      <c r="I323" s="122"/>
      <c r="J323" s="108"/>
      <c r="K323" s="91"/>
    </row>
    <row r="324" spans="8:11" x14ac:dyDescent="0.3">
      <c r="H324" s="91"/>
      <c r="I324" s="122"/>
      <c r="J324" s="108"/>
      <c r="K324" s="91"/>
    </row>
    <row r="325" spans="8:11" x14ac:dyDescent="0.3">
      <c r="H325" s="91"/>
      <c r="I325" s="122"/>
      <c r="J325" s="108"/>
      <c r="K325" s="91"/>
    </row>
    <row r="326" spans="8:11" x14ac:dyDescent="0.3">
      <c r="H326" s="91"/>
      <c r="I326" s="122"/>
      <c r="J326" s="108"/>
      <c r="K326" s="91"/>
    </row>
    <row r="327" spans="8:11" x14ac:dyDescent="0.3">
      <c r="H327" s="91"/>
      <c r="I327" s="122"/>
      <c r="J327" s="108"/>
      <c r="K327" s="91"/>
    </row>
    <row r="328" spans="8:11" x14ac:dyDescent="0.3">
      <c r="H328" s="91"/>
      <c r="I328" s="122"/>
      <c r="J328" s="108"/>
      <c r="K328" s="91"/>
    </row>
    <row r="329" spans="8:11" x14ac:dyDescent="0.3">
      <c r="H329" s="91"/>
      <c r="I329" s="122"/>
      <c r="J329" s="108"/>
      <c r="K329" s="91"/>
    </row>
    <row r="330" spans="8:11" x14ac:dyDescent="0.3">
      <c r="H330" s="91"/>
      <c r="I330" s="122"/>
      <c r="J330" s="108"/>
      <c r="K330" s="91"/>
    </row>
    <row r="331" spans="8:11" x14ac:dyDescent="0.3">
      <c r="H331" s="91"/>
      <c r="I331" s="122"/>
      <c r="J331" s="108"/>
      <c r="K331" s="91"/>
    </row>
    <row r="332" spans="8:11" x14ac:dyDescent="0.3">
      <c r="H332" s="91"/>
      <c r="I332" s="122"/>
      <c r="J332" s="108"/>
      <c r="K332" s="91"/>
    </row>
    <row r="333" spans="8:11" x14ac:dyDescent="0.3">
      <c r="H333" s="91"/>
      <c r="I333" s="122"/>
      <c r="J333" s="108"/>
      <c r="K333" s="91"/>
    </row>
    <row r="334" spans="8:11" x14ac:dyDescent="0.3">
      <c r="H334" s="91"/>
      <c r="I334" s="122"/>
      <c r="J334" s="108"/>
      <c r="K334" s="91"/>
    </row>
    <row r="335" spans="8:11" x14ac:dyDescent="0.3">
      <c r="H335" s="91"/>
      <c r="I335" s="122"/>
      <c r="J335" s="108"/>
      <c r="K335" s="91"/>
    </row>
    <row r="336" spans="8:11" x14ac:dyDescent="0.3">
      <c r="H336" s="91"/>
      <c r="I336" s="122"/>
      <c r="J336" s="108"/>
      <c r="K336" s="91"/>
    </row>
    <row r="337" spans="8:11" x14ac:dyDescent="0.3">
      <c r="H337" s="91"/>
      <c r="I337" s="122"/>
      <c r="J337" s="108"/>
      <c r="K337" s="91"/>
    </row>
    <row r="338" spans="8:11" x14ac:dyDescent="0.3">
      <c r="H338" s="91"/>
      <c r="I338" s="122"/>
      <c r="J338" s="108"/>
      <c r="K338" s="91"/>
    </row>
    <row r="339" spans="8:11" x14ac:dyDescent="0.3">
      <c r="H339" s="91"/>
      <c r="I339" s="122"/>
      <c r="J339" s="108"/>
      <c r="K339" s="91"/>
    </row>
    <row r="340" spans="8:11" x14ac:dyDescent="0.3">
      <c r="H340" s="91"/>
      <c r="I340" s="122"/>
      <c r="J340" s="108"/>
      <c r="K340" s="91"/>
    </row>
    <row r="341" spans="8:11" x14ac:dyDescent="0.3">
      <c r="H341" s="91"/>
      <c r="I341" s="122"/>
      <c r="J341" s="108"/>
      <c r="K341" s="91"/>
    </row>
    <row r="342" spans="8:11" x14ac:dyDescent="0.3">
      <c r="H342" s="91"/>
      <c r="I342" s="122"/>
      <c r="J342" s="108"/>
      <c r="K342" s="91"/>
    </row>
    <row r="343" spans="8:11" x14ac:dyDescent="0.3">
      <c r="H343" s="91"/>
      <c r="I343" s="122"/>
      <c r="J343" s="108"/>
      <c r="K343" s="91"/>
    </row>
    <row r="344" spans="8:11" x14ac:dyDescent="0.3">
      <c r="H344" s="91"/>
      <c r="I344" s="122"/>
      <c r="J344" s="108"/>
      <c r="K344" s="91"/>
    </row>
    <row r="345" spans="8:11" x14ac:dyDescent="0.3">
      <c r="H345" s="91"/>
      <c r="I345" s="122"/>
      <c r="J345" s="108"/>
      <c r="K345" s="91"/>
    </row>
    <row r="346" spans="8:11" x14ac:dyDescent="0.3">
      <c r="H346" s="91"/>
      <c r="I346" s="122"/>
      <c r="J346" s="108"/>
      <c r="K346" s="91"/>
    </row>
    <row r="347" spans="8:11" x14ac:dyDescent="0.3">
      <c r="H347" s="91"/>
      <c r="I347" s="122"/>
      <c r="J347" s="108"/>
      <c r="K347" s="91"/>
    </row>
    <row r="348" spans="8:11" x14ac:dyDescent="0.3">
      <c r="H348" s="91"/>
      <c r="I348" s="122"/>
      <c r="J348" s="108"/>
      <c r="K348" s="91"/>
    </row>
    <row r="349" spans="8:11" x14ac:dyDescent="0.3">
      <c r="H349" s="91"/>
      <c r="I349" s="122"/>
      <c r="J349" s="108"/>
      <c r="K349" s="91"/>
    </row>
    <row r="350" spans="8:11" x14ac:dyDescent="0.3">
      <c r="H350" s="91"/>
      <c r="I350" s="122"/>
      <c r="J350" s="108"/>
      <c r="K350" s="91"/>
    </row>
    <row r="351" spans="8:11" x14ac:dyDescent="0.3">
      <c r="H351" s="91"/>
      <c r="I351" s="122"/>
      <c r="J351" s="108"/>
      <c r="K351" s="91"/>
    </row>
    <row r="352" spans="8:11" x14ac:dyDescent="0.3">
      <c r="H352" s="91"/>
      <c r="I352" s="122"/>
      <c r="J352" s="108"/>
      <c r="K352" s="91"/>
    </row>
    <row r="353" spans="8:11" x14ac:dyDescent="0.3">
      <c r="H353" s="91"/>
      <c r="I353" s="122"/>
      <c r="J353" s="108"/>
      <c r="K353" s="91"/>
    </row>
    <row r="354" spans="8:11" x14ac:dyDescent="0.3">
      <c r="H354" s="91"/>
      <c r="I354" s="122"/>
      <c r="J354" s="108"/>
      <c r="K354" s="91"/>
    </row>
    <row r="355" spans="8:11" x14ac:dyDescent="0.3">
      <c r="H355" s="91"/>
      <c r="I355" s="122"/>
      <c r="J355" s="108"/>
      <c r="K355" s="91"/>
    </row>
    <row r="356" spans="8:11" x14ac:dyDescent="0.3">
      <c r="H356" s="91"/>
      <c r="I356" s="122"/>
      <c r="J356" s="108"/>
      <c r="K356" s="91"/>
    </row>
    <row r="357" spans="8:11" x14ac:dyDescent="0.3">
      <c r="H357" s="91"/>
      <c r="I357" s="122"/>
      <c r="J357" s="108"/>
      <c r="K357" s="91"/>
    </row>
    <row r="358" spans="8:11" x14ac:dyDescent="0.3">
      <c r="H358" s="91"/>
      <c r="I358" s="122"/>
      <c r="J358" s="108"/>
      <c r="K358" s="91"/>
    </row>
    <row r="359" spans="8:11" x14ac:dyDescent="0.3">
      <c r="H359" s="91"/>
      <c r="I359" s="122"/>
      <c r="J359" s="108"/>
      <c r="K359" s="91"/>
    </row>
    <row r="360" spans="8:11" x14ac:dyDescent="0.3">
      <c r="H360" s="91"/>
      <c r="I360" s="122"/>
      <c r="J360" s="108"/>
      <c r="K360" s="91"/>
    </row>
    <row r="361" spans="8:11" x14ac:dyDescent="0.3">
      <c r="H361" s="91"/>
      <c r="I361" s="122"/>
      <c r="J361" s="108"/>
      <c r="K361" s="91"/>
    </row>
    <row r="362" spans="8:11" x14ac:dyDescent="0.3">
      <c r="H362" s="91"/>
      <c r="I362" s="122"/>
      <c r="J362" s="108"/>
      <c r="K362" s="91"/>
    </row>
    <row r="363" spans="8:11" x14ac:dyDescent="0.3">
      <c r="H363" s="91"/>
      <c r="I363" s="122"/>
      <c r="J363" s="108"/>
      <c r="K363" s="91"/>
    </row>
    <row r="364" spans="8:11" x14ac:dyDescent="0.3">
      <c r="H364" s="91"/>
      <c r="I364" s="122"/>
      <c r="J364" s="108"/>
      <c r="K364" s="91"/>
    </row>
    <row r="365" spans="8:11" x14ac:dyDescent="0.3">
      <c r="H365" s="91"/>
      <c r="I365" s="122"/>
      <c r="J365" s="108"/>
      <c r="K365" s="91"/>
    </row>
    <row r="366" spans="8:11" x14ac:dyDescent="0.3">
      <c r="H366" s="91"/>
      <c r="I366" s="122"/>
      <c r="J366" s="108"/>
      <c r="K366" s="91"/>
    </row>
    <row r="367" spans="8:11" x14ac:dyDescent="0.3">
      <c r="H367" s="91"/>
      <c r="I367" s="122"/>
      <c r="J367" s="108"/>
      <c r="K367" s="91"/>
    </row>
    <row r="368" spans="8:11" x14ac:dyDescent="0.3">
      <c r="H368" s="91"/>
      <c r="I368" s="122"/>
      <c r="J368" s="108"/>
      <c r="K368" s="91"/>
    </row>
    <row r="369" spans="8:11" x14ac:dyDescent="0.3">
      <c r="H369" s="91"/>
      <c r="I369" s="122"/>
      <c r="J369" s="108"/>
      <c r="K369" s="91"/>
    </row>
    <row r="370" spans="8:11" x14ac:dyDescent="0.3">
      <c r="H370" s="91"/>
      <c r="I370" s="122"/>
      <c r="J370" s="108"/>
      <c r="K370" s="91"/>
    </row>
    <row r="371" spans="8:11" x14ac:dyDescent="0.3">
      <c r="H371" s="91"/>
      <c r="I371" s="122"/>
      <c r="J371" s="108"/>
      <c r="K371" s="91"/>
    </row>
    <row r="372" spans="8:11" x14ac:dyDescent="0.3">
      <c r="H372" s="91"/>
      <c r="I372" s="122"/>
      <c r="J372" s="108"/>
      <c r="K372" s="91"/>
    </row>
    <row r="373" spans="8:11" x14ac:dyDescent="0.3">
      <c r="H373" s="91"/>
      <c r="I373" s="122"/>
      <c r="J373" s="108"/>
      <c r="K373" s="91"/>
    </row>
    <row r="374" spans="8:11" x14ac:dyDescent="0.3">
      <c r="H374" s="91"/>
      <c r="I374" s="122"/>
      <c r="J374" s="108"/>
      <c r="K374" s="91"/>
    </row>
    <row r="375" spans="8:11" x14ac:dyDescent="0.3">
      <c r="H375" s="91"/>
      <c r="I375" s="122"/>
      <c r="J375" s="108"/>
      <c r="K375" s="91"/>
    </row>
    <row r="376" spans="8:11" x14ac:dyDescent="0.3">
      <c r="H376" s="91"/>
      <c r="I376" s="122"/>
      <c r="J376" s="108"/>
      <c r="K376" s="91"/>
    </row>
    <row r="377" spans="8:11" x14ac:dyDescent="0.3">
      <c r="H377" s="91"/>
      <c r="I377" s="122"/>
      <c r="J377" s="108"/>
      <c r="K377" s="91"/>
    </row>
    <row r="378" spans="8:11" x14ac:dyDescent="0.3">
      <c r="H378" s="91"/>
      <c r="I378" s="122"/>
      <c r="J378" s="108"/>
      <c r="K378" s="91"/>
    </row>
    <row r="379" spans="8:11" x14ac:dyDescent="0.3">
      <c r="H379" s="91"/>
      <c r="I379" s="122"/>
      <c r="J379" s="108"/>
      <c r="K379" s="91"/>
    </row>
    <row r="380" spans="8:11" x14ac:dyDescent="0.3">
      <c r="H380" s="91"/>
      <c r="I380" s="122"/>
      <c r="J380" s="108"/>
      <c r="K380" s="91"/>
    </row>
    <row r="381" spans="8:11" x14ac:dyDescent="0.3">
      <c r="H381" s="91"/>
      <c r="I381" s="122"/>
      <c r="J381" s="108"/>
      <c r="K381" s="91"/>
    </row>
    <row r="382" spans="8:11" x14ac:dyDescent="0.3">
      <c r="H382" s="91"/>
      <c r="I382" s="122"/>
      <c r="J382" s="108"/>
      <c r="K382" s="91"/>
    </row>
    <row r="383" spans="8:11" x14ac:dyDescent="0.3">
      <c r="H383" s="91"/>
      <c r="I383" s="122"/>
      <c r="J383" s="108"/>
      <c r="K383" s="91"/>
    </row>
    <row r="384" spans="8:11" x14ac:dyDescent="0.3">
      <c r="H384" s="91"/>
      <c r="I384" s="122"/>
      <c r="J384" s="108"/>
      <c r="K384" s="91"/>
    </row>
    <row r="385" spans="8:11" x14ac:dyDescent="0.3">
      <c r="H385" s="91"/>
      <c r="I385" s="122"/>
      <c r="J385" s="108"/>
      <c r="K385" s="91"/>
    </row>
    <row r="386" spans="8:11" x14ac:dyDescent="0.3">
      <c r="H386" s="91"/>
      <c r="I386" s="122"/>
      <c r="J386" s="108"/>
      <c r="K386" s="91"/>
    </row>
    <row r="387" spans="8:11" x14ac:dyDescent="0.3">
      <c r="H387" s="91"/>
      <c r="I387" s="122"/>
      <c r="J387" s="108"/>
      <c r="K387" s="91"/>
    </row>
    <row r="388" spans="8:11" x14ac:dyDescent="0.3">
      <c r="H388" s="91"/>
      <c r="I388" s="122"/>
      <c r="J388" s="108"/>
      <c r="K388" s="91"/>
    </row>
    <row r="389" spans="8:11" x14ac:dyDescent="0.3">
      <c r="H389" s="91"/>
      <c r="I389" s="122"/>
      <c r="J389" s="108"/>
      <c r="K389" s="91"/>
    </row>
    <row r="390" spans="8:11" x14ac:dyDescent="0.3">
      <c r="H390" s="91"/>
      <c r="I390" s="122"/>
      <c r="J390" s="108"/>
      <c r="K390" s="91"/>
    </row>
    <row r="391" spans="8:11" x14ac:dyDescent="0.3">
      <c r="H391" s="91"/>
      <c r="I391" s="122"/>
      <c r="J391" s="108"/>
      <c r="K391" s="91"/>
    </row>
    <row r="392" spans="8:11" x14ac:dyDescent="0.3">
      <c r="H392" s="91"/>
      <c r="I392" s="122"/>
      <c r="J392" s="108"/>
      <c r="K392" s="91"/>
    </row>
    <row r="393" spans="8:11" x14ac:dyDescent="0.3">
      <c r="H393" s="91"/>
      <c r="I393" s="122"/>
      <c r="J393" s="108"/>
      <c r="K393" s="91"/>
    </row>
    <row r="394" spans="8:11" x14ac:dyDescent="0.3">
      <c r="H394" s="91"/>
      <c r="I394" s="122"/>
      <c r="J394" s="108"/>
      <c r="K394" s="91"/>
    </row>
    <row r="395" spans="8:11" x14ac:dyDescent="0.3">
      <c r="H395" s="91"/>
      <c r="I395" s="122"/>
      <c r="J395" s="108"/>
      <c r="K395" s="91"/>
    </row>
    <row r="396" spans="8:11" x14ac:dyDescent="0.3">
      <c r="H396" s="91"/>
      <c r="I396" s="122"/>
      <c r="J396" s="108"/>
      <c r="K396" s="91"/>
    </row>
    <row r="397" spans="8:11" x14ac:dyDescent="0.3">
      <c r="H397" s="91"/>
      <c r="I397" s="122"/>
      <c r="J397" s="108"/>
      <c r="K397" s="91"/>
    </row>
    <row r="398" spans="8:11" x14ac:dyDescent="0.3">
      <c r="H398" s="91"/>
      <c r="I398" s="122"/>
      <c r="J398" s="108"/>
      <c r="K398" s="91"/>
    </row>
    <row r="399" spans="8:11" x14ac:dyDescent="0.3">
      <c r="H399" s="91"/>
      <c r="I399" s="122"/>
      <c r="J399" s="108"/>
      <c r="K399" s="91"/>
    </row>
    <row r="400" spans="8:11" x14ac:dyDescent="0.3">
      <c r="H400" s="91"/>
      <c r="I400" s="122"/>
      <c r="J400" s="108"/>
      <c r="K400" s="91"/>
    </row>
    <row r="401" spans="8:11" x14ac:dyDescent="0.3">
      <c r="H401" s="91"/>
      <c r="I401" s="122"/>
      <c r="J401" s="108"/>
      <c r="K401" s="91"/>
    </row>
    <row r="402" spans="8:11" x14ac:dyDescent="0.3">
      <c r="H402" s="91"/>
      <c r="I402" s="122"/>
      <c r="J402" s="108"/>
      <c r="K402" s="91"/>
    </row>
    <row r="403" spans="8:11" x14ac:dyDescent="0.3">
      <c r="H403" s="91"/>
      <c r="I403" s="122"/>
      <c r="J403" s="108"/>
      <c r="K403" s="91"/>
    </row>
    <row r="404" spans="8:11" x14ac:dyDescent="0.3">
      <c r="H404" s="91"/>
      <c r="I404" s="122"/>
      <c r="J404" s="108"/>
      <c r="K404" s="91"/>
    </row>
    <row r="405" spans="8:11" x14ac:dyDescent="0.3">
      <c r="H405" s="91"/>
      <c r="I405" s="122"/>
      <c r="J405" s="108"/>
      <c r="K405" s="91"/>
    </row>
    <row r="406" spans="8:11" x14ac:dyDescent="0.3">
      <c r="H406" s="91"/>
      <c r="I406" s="122"/>
      <c r="J406" s="108"/>
      <c r="K406" s="91"/>
    </row>
    <row r="407" spans="8:11" x14ac:dyDescent="0.3">
      <c r="H407" s="91"/>
      <c r="I407" s="122"/>
      <c r="J407" s="108"/>
      <c r="K407" s="91"/>
    </row>
    <row r="408" spans="8:11" x14ac:dyDescent="0.3">
      <c r="H408" s="91"/>
      <c r="I408" s="122"/>
      <c r="J408" s="108"/>
      <c r="K408" s="91"/>
    </row>
    <row r="409" spans="8:11" x14ac:dyDescent="0.3">
      <c r="H409" s="91"/>
      <c r="I409" s="122"/>
      <c r="J409" s="108"/>
      <c r="K409" s="91"/>
    </row>
    <row r="410" spans="8:11" x14ac:dyDescent="0.3">
      <c r="H410" s="91"/>
      <c r="I410" s="122"/>
      <c r="J410" s="108"/>
      <c r="K410" s="91"/>
    </row>
    <row r="411" spans="8:11" x14ac:dyDescent="0.3">
      <c r="H411" s="91"/>
      <c r="I411" s="122"/>
      <c r="J411" s="108"/>
      <c r="K411" s="91"/>
    </row>
    <row r="412" spans="8:11" x14ac:dyDescent="0.3">
      <c r="H412" s="91"/>
      <c r="I412" s="122"/>
      <c r="J412" s="108"/>
      <c r="K412" s="91"/>
    </row>
    <row r="413" spans="8:11" x14ac:dyDescent="0.3">
      <c r="H413" s="91"/>
      <c r="I413" s="122"/>
      <c r="J413" s="108"/>
      <c r="K413" s="91"/>
    </row>
    <row r="414" spans="8:11" x14ac:dyDescent="0.3">
      <c r="H414" s="91"/>
      <c r="I414" s="122"/>
      <c r="J414" s="108"/>
      <c r="K414" s="91"/>
    </row>
    <row r="415" spans="8:11" x14ac:dyDescent="0.3">
      <c r="H415" s="91"/>
      <c r="I415" s="122"/>
      <c r="J415" s="108"/>
      <c r="K415" s="91"/>
    </row>
    <row r="416" spans="8:11" x14ac:dyDescent="0.3">
      <c r="H416" s="91"/>
      <c r="I416" s="122"/>
      <c r="J416" s="108"/>
      <c r="K416" s="91"/>
    </row>
    <row r="417" spans="8:11" x14ac:dyDescent="0.3">
      <c r="H417" s="91"/>
      <c r="I417" s="122"/>
      <c r="J417" s="108"/>
      <c r="K417" s="91"/>
    </row>
    <row r="418" spans="8:11" x14ac:dyDescent="0.3">
      <c r="H418" s="91"/>
      <c r="I418" s="122"/>
      <c r="J418" s="108"/>
      <c r="K418" s="91"/>
    </row>
    <row r="419" spans="8:11" x14ac:dyDescent="0.3">
      <c r="H419" s="91"/>
      <c r="I419" s="122"/>
      <c r="J419" s="108"/>
      <c r="K419" s="91"/>
    </row>
    <row r="420" spans="8:11" x14ac:dyDescent="0.3">
      <c r="H420" s="91"/>
      <c r="I420" s="122"/>
      <c r="J420" s="108"/>
      <c r="K420" s="91"/>
    </row>
    <row r="421" spans="8:11" x14ac:dyDescent="0.3">
      <c r="H421" s="91"/>
      <c r="I421" s="122"/>
      <c r="J421" s="108"/>
      <c r="K421" s="91"/>
    </row>
    <row r="422" spans="8:11" x14ac:dyDescent="0.3">
      <c r="H422" s="91"/>
      <c r="I422" s="122"/>
      <c r="J422" s="108"/>
      <c r="K422" s="91"/>
    </row>
    <row r="423" spans="8:11" x14ac:dyDescent="0.3">
      <c r="H423" s="91"/>
      <c r="I423" s="122"/>
      <c r="J423" s="108"/>
      <c r="K423" s="91"/>
    </row>
    <row r="424" spans="8:11" x14ac:dyDescent="0.3">
      <c r="H424" s="91"/>
      <c r="I424" s="122"/>
      <c r="J424" s="108"/>
      <c r="K424" s="91"/>
    </row>
    <row r="425" spans="8:11" x14ac:dyDescent="0.3">
      <c r="H425" s="91"/>
      <c r="I425" s="122"/>
      <c r="J425" s="108"/>
      <c r="K425" s="91"/>
    </row>
    <row r="426" spans="8:11" x14ac:dyDescent="0.3">
      <c r="H426" s="91"/>
      <c r="I426" s="122"/>
      <c r="J426" s="108"/>
      <c r="K426" s="91"/>
    </row>
    <row r="427" spans="8:11" x14ac:dyDescent="0.3">
      <c r="H427" s="91"/>
      <c r="I427" s="122"/>
      <c r="J427" s="108"/>
      <c r="K427" s="91"/>
    </row>
    <row r="428" spans="8:11" x14ac:dyDescent="0.3">
      <c r="H428" s="91"/>
      <c r="I428" s="122"/>
      <c r="J428" s="108"/>
      <c r="K428" s="91"/>
    </row>
    <row r="429" spans="8:11" x14ac:dyDescent="0.3">
      <c r="H429" s="91"/>
      <c r="I429" s="122"/>
      <c r="J429" s="108"/>
      <c r="K429" s="91"/>
    </row>
    <row r="430" spans="8:11" x14ac:dyDescent="0.3">
      <c r="H430" s="91"/>
      <c r="I430" s="122"/>
      <c r="J430" s="108"/>
      <c r="K430" s="91"/>
    </row>
    <row r="431" spans="8:11" x14ac:dyDescent="0.3">
      <c r="H431" s="91"/>
      <c r="I431" s="122"/>
      <c r="J431" s="108"/>
      <c r="K431" s="91"/>
    </row>
    <row r="432" spans="8:11" x14ac:dyDescent="0.3">
      <c r="H432" s="91"/>
      <c r="I432" s="122"/>
      <c r="J432" s="108"/>
      <c r="K432" s="91"/>
    </row>
    <row r="433" spans="8:11" x14ac:dyDescent="0.3">
      <c r="H433" s="91"/>
      <c r="I433" s="122"/>
      <c r="J433" s="108"/>
      <c r="K433" s="91"/>
    </row>
    <row r="434" spans="8:11" x14ac:dyDescent="0.3">
      <c r="H434" s="91"/>
      <c r="I434" s="122"/>
      <c r="J434" s="108"/>
      <c r="K434" s="91"/>
    </row>
    <row r="435" spans="8:11" x14ac:dyDescent="0.3">
      <c r="H435" s="91"/>
      <c r="I435" s="122"/>
      <c r="J435" s="108"/>
      <c r="K435" s="91"/>
    </row>
    <row r="436" spans="8:11" x14ac:dyDescent="0.3">
      <c r="H436" s="91"/>
      <c r="I436" s="122"/>
      <c r="J436" s="108"/>
      <c r="K436" s="91"/>
    </row>
    <row r="437" spans="8:11" x14ac:dyDescent="0.3">
      <c r="H437" s="91"/>
      <c r="I437" s="122"/>
      <c r="J437" s="108"/>
      <c r="K437" s="91"/>
    </row>
    <row r="438" spans="8:11" x14ac:dyDescent="0.3">
      <c r="H438" s="91"/>
      <c r="I438" s="122"/>
      <c r="J438" s="108"/>
      <c r="K438" s="91"/>
    </row>
    <row r="439" spans="8:11" x14ac:dyDescent="0.3">
      <c r="H439" s="91"/>
      <c r="I439" s="122"/>
      <c r="J439" s="108"/>
      <c r="K439" s="91"/>
    </row>
    <row r="440" spans="8:11" x14ac:dyDescent="0.3">
      <c r="H440" s="91"/>
      <c r="I440" s="122"/>
      <c r="J440" s="108"/>
      <c r="K440" s="91"/>
    </row>
    <row r="441" spans="8:11" x14ac:dyDescent="0.3">
      <c r="H441" s="91"/>
      <c r="I441" s="122"/>
      <c r="J441" s="108"/>
      <c r="K441" s="91"/>
    </row>
    <row r="442" spans="8:11" x14ac:dyDescent="0.3">
      <c r="H442" s="91"/>
      <c r="I442" s="122"/>
      <c r="J442" s="108"/>
      <c r="K442" s="91"/>
    </row>
    <row r="443" spans="8:11" x14ac:dyDescent="0.3">
      <c r="H443" s="91"/>
      <c r="I443" s="122"/>
      <c r="J443" s="108"/>
      <c r="K443" s="91"/>
    </row>
    <row r="444" spans="8:11" x14ac:dyDescent="0.3">
      <c r="H444" s="91"/>
      <c r="I444" s="122"/>
      <c r="J444" s="108"/>
      <c r="K444" s="91"/>
    </row>
    <row r="445" spans="8:11" x14ac:dyDescent="0.3">
      <c r="H445" s="91"/>
      <c r="I445" s="122"/>
      <c r="J445" s="108"/>
      <c r="K445" s="91"/>
    </row>
    <row r="446" spans="8:11" x14ac:dyDescent="0.3">
      <c r="H446" s="91"/>
      <c r="I446" s="122"/>
      <c r="J446" s="108"/>
      <c r="K446" s="91"/>
    </row>
    <row r="447" spans="8:11" x14ac:dyDescent="0.3">
      <c r="H447" s="91"/>
      <c r="I447" s="122"/>
      <c r="J447" s="108"/>
      <c r="K447" s="91"/>
    </row>
    <row r="448" spans="8:11" x14ac:dyDescent="0.3">
      <c r="H448" s="91"/>
      <c r="I448" s="122"/>
      <c r="J448" s="108"/>
      <c r="K448" s="91"/>
    </row>
    <row r="449" spans="8:11" x14ac:dyDescent="0.3">
      <c r="H449" s="91"/>
      <c r="I449" s="122"/>
      <c r="J449" s="108"/>
      <c r="K449" s="91"/>
    </row>
    <row r="450" spans="8:11" x14ac:dyDescent="0.3">
      <c r="H450" s="91"/>
      <c r="I450" s="122"/>
      <c r="J450" s="108"/>
      <c r="K450" s="91"/>
    </row>
    <row r="451" spans="8:11" x14ac:dyDescent="0.3">
      <c r="H451" s="91"/>
      <c r="I451" s="122"/>
      <c r="J451" s="108"/>
      <c r="K451" s="91"/>
    </row>
    <row r="452" spans="8:11" x14ac:dyDescent="0.3">
      <c r="H452" s="91"/>
      <c r="I452" s="122"/>
      <c r="J452" s="108"/>
      <c r="K452" s="91"/>
    </row>
    <row r="453" spans="8:11" x14ac:dyDescent="0.3">
      <c r="H453" s="91"/>
      <c r="I453" s="122"/>
      <c r="J453" s="108"/>
      <c r="K453" s="91"/>
    </row>
    <row r="454" spans="8:11" x14ac:dyDescent="0.3">
      <c r="H454" s="91"/>
      <c r="I454" s="122"/>
      <c r="J454" s="108"/>
      <c r="K454" s="91"/>
    </row>
    <row r="455" spans="8:11" x14ac:dyDescent="0.3">
      <c r="H455" s="91"/>
      <c r="I455" s="122"/>
      <c r="J455" s="108"/>
      <c r="K455" s="91"/>
    </row>
    <row r="456" spans="8:11" x14ac:dyDescent="0.3">
      <c r="H456" s="91"/>
      <c r="I456" s="122"/>
      <c r="J456" s="108"/>
      <c r="K456" s="91"/>
    </row>
    <row r="457" spans="8:11" x14ac:dyDescent="0.3">
      <c r="H457" s="91"/>
      <c r="I457" s="122"/>
      <c r="J457" s="108"/>
      <c r="K457" s="91"/>
    </row>
    <row r="458" spans="8:11" x14ac:dyDescent="0.3">
      <c r="H458" s="91"/>
      <c r="I458" s="122"/>
      <c r="J458" s="108"/>
      <c r="K458" s="91"/>
    </row>
    <row r="459" spans="8:11" x14ac:dyDescent="0.3">
      <c r="H459" s="91"/>
      <c r="I459" s="122"/>
      <c r="J459" s="108"/>
      <c r="K459" s="91"/>
    </row>
    <row r="460" spans="8:11" x14ac:dyDescent="0.3">
      <c r="H460" s="91"/>
      <c r="I460" s="122"/>
      <c r="J460" s="108"/>
      <c r="K460" s="91"/>
    </row>
    <row r="461" spans="8:11" x14ac:dyDescent="0.3">
      <c r="H461" s="91"/>
      <c r="I461" s="122"/>
      <c r="J461" s="108"/>
      <c r="K461" s="91"/>
    </row>
    <row r="462" spans="8:11" x14ac:dyDescent="0.3">
      <c r="H462" s="91"/>
      <c r="I462" s="122"/>
      <c r="J462" s="108"/>
      <c r="K462" s="91"/>
    </row>
    <row r="463" spans="8:11" x14ac:dyDescent="0.3">
      <c r="H463" s="91"/>
      <c r="I463" s="122"/>
      <c r="J463" s="108"/>
      <c r="K463" s="91"/>
    </row>
    <row r="464" spans="8:11" x14ac:dyDescent="0.3">
      <c r="H464" s="91"/>
      <c r="I464" s="122"/>
      <c r="J464" s="108"/>
      <c r="K464" s="91"/>
    </row>
    <row r="465" spans="8:11" x14ac:dyDescent="0.3">
      <c r="H465" s="91"/>
      <c r="I465" s="122"/>
      <c r="J465" s="108"/>
      <c r="K465" s="91"/>
    </row>
    <row r="466" spans="8:11" x14ac:dyDescent="0.3">
      <c r="H466" s="91"/>
      <c r="I466" s="122"/>
      <c r="J466" s="108"/>
      <c r="K466" s="91"/>
    </row>
    <row r="467" spans="8:11" x14ac:dyDescent="0.3">
      <c r="H467" s="91"/>
      <c r="I467" s="122"/>
      <c r="J467" s="108"/>
      <c r="K467" s="91"/>
    </row>
    <row r="468" spans="8:11" x14ac:dyDescent="0.3">
      <c r="H468" s="91"/>
      <c r="I468" s="122"/>
      <c r="J468" s="108"/>
      <c r="K468" s="91"/>
    </row>
    <row r="469" spans="8:11" x14ac:dyDescent="0.3">
      <c r="H469" s="91"/>
      <c r="I469" s="122"/>
      <c r="J469" s="108"/>
      <c r="K469" s="91"/>
    </row>
    <row r="470" spans="8:11" x14ac:dyDescent="0.3">
      <c r="H470" s="91"/>
      <c r="I470" s="122"/>
      <c r="J470" s="108"/>
      <c r="K470" s="91"/>
    </row>
    <row r="471" spans="8:11" x14ac:dyDescent="0.3">
      <c r="H471" s="91"/>
      <c r="I471" s="122"/>
      <c r="J471" s="108"/>
      <c r="K471" s="91"/>
    </row>
    <row r="472" spans="8:11" x14ac:dyDescent="0.3">
      <c r="H472" s="91"/>
      <c r="I472" s="122"/>
      <c r="J472" s="108"/>
      <c r="K472" s="91"/>
    </row>
    <row r="473" spans="8:11" x14ac:dyDescent="0.3">
      <c r="H473" s="91"/>
      <c r="I473" s="122"/>
      <c r="J473" s="108"/>
      <c r="K473" s="91"/>
    </row>
    <row r="474" spans="8:11" x14ac:dyDescent="0.3">
      <c r="H474" s="91"/>
      <c r="I474" s="122"/>
      <c r="J474" s="108"/>
      <c r="K474" s="91"/>
    </row>
    <row r="475" spans="8:11" x14ac:dyDescent="0.3">
      <c r="H475" s="91"/>
      <c r="I475" s="122"/>
      <c r="J475" s="108"/>
      <c r="K475" s="91"/>
    </row>
    <row r="476" spans="8:11" x14ac:dyDescent="0.3">
      <c r="H476" s="91"/>
      <c r="I476" s="122"/>
      <c r="J476" s="108"/>
      <c r="K476" s="91"/>
    </row>
    <row r="477" spans="8:11" x14ac:dyDescent="0.3">
      <c r="H477" s="91"/>
      <c r="I477" s="122"/>
      <c r="J477" s="108"/>
      <c r="K477" s="91"/>
    </row>
    <row r="478" spans="8:11" x14ac:dyDescent="0.3">
      <c r="H478" s="91"/>
      <c r="I478" s="122"/>
      <c r="J478" s="108"/>
      <c r="K478" s="91"/>
    </row>
    <row r="479" spans="8:11" x14ac:dyDescent="0.3">
      <c r="H479" s="91"/>
      <c r="I479" s="122"/>
      <c r="J479" s="108"/>
      <c r="K479" s="91"/>
    </row>
    <row r="480" spans="8:11" x14ac:dyDescent="0.3">
      <c r="H480" s="91"/>
      <c r="I480" s="122"/>
      <c r="J480" s="108"/>
      <c r="K480" s="91"/>
    </row>
    <row r="481" spans="8:11" x14ac:dyDescent="0.3">
      <c r="H481" s="91"/>
      <c r="I481" s="122"/>
      <c r="J481" s="108"/>
      <c r="K481" s="91"/>
    </row>
    <row r="482" spans="8:11" x14ac:dyDescent="0.3">
      <c r="H482" s="91"/>
      <c r="I482" s="122"/>
      <c r="J482" s="108"/>
      <c r="K482" s="91"/>
    </row>
    <row r="483" spans="8:11" x14ac:dyDescent="0.3">
      <c r="H483" s="91"/>
      <c r="I483" s="122"/>
      <c r="J483" s="108"/>
      <c r="K483" s="91"/>
    </row>
    <row r="484" spans="8:11" x14ac:dyDescent="0.3">
      <c r="H484" s="91"/>
      <c r="I484" s="122"/>
      <c r="J484" s="108"/>
      <c r="K484" s="91"/>
    </row>
    <row r="485" spans="8:11" x14ac:dyDescent="0.3">
      <c r="H485" s="91"/>
      <c r="I485" s="122"/>
      <c r="J485" s="108"/>
      <c r="K485" s="91"/>
    </row>
    <row r="486" spans="8:11" x14ac:dyDescent="0.3">
      <c r="H486" s="91"/>
      <c r="I486" s="122"/>
      <c r="J486" s="108"/>
      <c r="K486" s="91"/>
    </row>
    <row r="487" spans="8:11" x14ac:dyDescent="0.3">
      <c r="H487" s="91"/>
      <c r="I487" s="122"/>
      <c r="J487" s="108"/>
      <c r="K487" s="91"/>
    </row>
    <row r="488" spans="8:11" x14ac:dyDescent="0.3">
      <c r="H488" s="91"/>
      <c r="I488" s="122"/>
      <c r="J488" s="108"/>
      <c r="K488" s="91"/>
    </row>
    <row r="489" spans="8:11" x14ac:dyDescent="0.3">
      <c r="H489" s="91"/>
      <c r="I489" s="122"/>
      <c r="J489" s="108"/>
      <c r="K489" s="91"/>
    </row>
    <row r="490" spans="8:11" x14ac:dyDescent="0.3">
      <c r="H490" s="91"/>
      <c r="I490" s="122"/>
      <c r="J490" s="108"/>
      <c r="K490" s="91"/>
    </row>
    <row r="491" spans="8:11" x14ac:dyDescent="0.3">
      <c r="H491" s="91"/>
      <c r="I491" s="122"/>
      <c r="J491" s="108"/>
      <c r="K491" s="91"/>
    </row>
    <row r="492" spans="8:11" x14ac:dyDescent="0.3">
      <c r="H492" s="91"/>
      <c r="I492" s="122"/>
      <c r="J492" s="108"/>
      <c r="K492" s="91"/>
    </row>
    <row r="493" spans="8:11" x14ac:dyDescent="0.3">
      <c r="H493" s="91"/>
      <c r="I493" s="122"/>
      <c r="J493" s="108"/>
      <c r="K493" s="91"/>
    </row>
    <row r="494" spans="8:11" x14ac:dyDescent="0.3">
      <c r="H494" s="91"/>
      <c r="I494" s="122"/>
      <c r="J494" s="108"/>
      <c r="K494" s="91"/>
    </row>
    <row r="495" spans="8:11" x14ac:dyDescent="0.3">
      <c r="H495" s="91"/>
      <c r="I495" s="122"/>
      <c r="J495" s="108"/>
      <c r="K495" s="91"/>
    </row>
    <row r="496" spans="8:11" x14ac:dyDescent="0.3">
      <c r="H496" s="91"/>
      <c r="I496" s="122"/>
      <c r="J496" s="108"/>
      <c r="K496" s="91"/>
    </row>
    <row r="497" spans="8:11" x14ac:dyDescent="0.3">
      <c r="H497" s="91"/>
      <c r="I497" s="122"/>
      <c r="J497" s="108"/>
      <c r="K497" s="91"/>
    </row>
    <row r="498" spans="8:11" x14ac:dyDescent="0.3">
      <c r="H498" s="91"/>
      <c r="I498" s="122"/>
      <c r="J498" s="108"/>
      <c r="K498" s="91"/>
    </row>
    <row r="499" spans="8:11" x14ac:dyDescent="0.3">
      <c r="H499" s="91"/>
      <c r="I499" s="122"/>
      <c r="J499" s="108"/>
      <c r="K499" s="91"/>
    </row>
    <row r="500" spans="8:11" x14ac:dyDescent="0.3">
      <c r="H500" s="91"/>
      <c r="I500" s="122"/>
      <c r="J500" s="108"/>
      <c r="K500" s="91"/>
    </row>
    <row r="501" spans="8:11" x14ac:dyDescent="0.3">
      <c r="H501" s="91"/>
      <c r="I501" s="122"/>
      <c r="J501" s="108"/>
      <c r="K501" s="91"/>
    </row>
    <row r="502" spans="8:11" x14ac:dyDescent="0.3">
      <c r="H502" s="91"/>
      <c r="I502" s="122"/>
      <c r="J502" s="108"/>
      <c r="K502" s="91"/>
    </row>
    <row r="503" spans="8:11" x14ac:dyDescent="0.3">
      <c r="H503" s="91"/>
      <c r="I503" s="122"/>
      <c r="J503" s="108"/>
      <c r="K503" s="91"/>
    </row>
    <row r="504" spans="8:11" x14ac:dyDescent="0.3">
      <c r="H504" s="91"/>
      <c r="I504" s="122"/>
      <c r="J504" s="108"/>
      <c r="K504" s="91"/>
    </row>
    <row r="505" spans="8:11" x14ac:dyDescent="0.3">
      <c r="H505" s="91"/>
      <c r="I505" s="122"/>
      <c r="J505" s="108"/>
      <c r="K505" s="91"/>
    </row>
    <row r="506" spans="8:11" x14ac:dyDescent="0.3">
      <c r="H506" s="91"/>
      <c r="I506" s="122"/>
      <c r="J506" s="108"/>
      <c r="K506" s="91"/>
    </row>
    <row r="507" spans="8:11" x14ac:dyDescent="0.3">
      <c r="H507" s="91"/>
      <c r="I507" s="122"/>
      <c r="J507" s="108"/>
      <c r="K507" s="91"/>
    </row>
    <row r="508" spans="8:11" x14ac:dyDescent="0.3">
      <c r="H508" s="91"/>
      <c r="I508" s="122"/>
      <c r="J508" s="108"/>
      <c r="K508" s="91"/>
    </row>
    <row r="509" spans="8:11" x14ac:dyDescent="0.3">
      <c r="H509" s="91"/>
      <c r="I509" s="122"/>
      <c r="J509" s="108"/>
      <c r="K509" s="91"/>
    </row>
    <row r="510" spans="8:11" x14ac:dyDescent="0.3">
      <c r="H510" s="91"/>
      <c r="I510" s="122"/>
      <c r="J510" s="108"/>
      <c r="K510" s="91"/>
    </row>
    <row r="511" spans="8:11" x14ac:dyDescent="0.3">
      <c r="H511" s="91"/>
      <c r="I511" s="122"/>
      <c r="J511" s="108"/>
      <c r="K511" s="91"/>
    </row>
    <row r="512" spans="8:11" x14ac:dyDescent="0.3">
      <c r="H512" s="91"/>
      <c r="I512" s="122"/>
      <c r="J512" s="108"/>
      <c r="K512" s="91"/>
    </row>
    <row r="513" spans="8:11" x14ac:dyDescent="0.3">
      <c r="H513" s="91"/>
      <c r="I513" s="122"/>
      <c r="J513" s="108"/>
      <c r="K513" s="91"/>
    </row>
    <row r="514" spans="8:11" x14ac:dyDescent="0.3">
      <c r="H514" s="91"/>
      <c r="I514" s="122"/>
      <c r="J514" s="108"/>
      <c r="K514" s="91"/>
    </row>
    <row r="515" spans="8:11" x14ac:dyDescent="0.3">
      <c r="H515" s="91"/>
      <c r="I515" s="122"/>
      <c r="J515" s="108"/>
      <c r="K515" s="91"/>
    </row>
    <row r="516" spans="8:11" x14ac:dyDescent="0.3">
      <c r="H516" s="91"/>
      <c r="I516" s="122"/>
      <c r="J516" s="108"/>
      <c r="K516" s="91"/>
    </row>
    <row r="517" spans="8:11" x14ac:dyDescent="0.3">
      <c r="H517" s="91"/>
      <c r="I517" s="122"/>
      <c r="J517" s="108"/>
      <c r="K517" s="91"/>
    </row>
    <row r="518" spans="8:11" x14ac:dyDescent="0.3">
      <c r="H518" s="91"/>
      <c r="I518" s="122"/>
      <c r="J518" s="108"/>
      <c r="K518" s="91"/>
    </row>
    <row r="519" spans="8:11" x14ac:dyDescent="0.3">
      <c r="H519" s="91"/>
      <c r="I519" s="122"/>
      <c r="J519" s="108"/>
      <c r="K519" s="91"/>
    </row>
    <row r="520" spans="8:11" x14ac:dyDescent="0.3">
      <c r="H520" s="91"/>
      <c r="I520" s="122"/>
      <c r="J520" s="108"/>
      <c r="K520" s="91"/>
    </row>
    <row r="521" spans="8:11" x14ac:dyDescent="0.3">
      <c r="H521" s="91"/>
      <c r="I521" s="122"/>
      <c r="J521" s="108"/>
      <c r="K521" s="91"/>
    </row>
    <row r="522" spans="8:11" x14ac:dyDescent="0.3">
      <c r="H522" s="91"/>
      <c r="I522" s="122"/>
      <c r="J522" s="108"/>
      <c r="K522" s="91"/>
    </row>
    <row r="523" spans="8:11" x14ac:dyDescent="0.3">
      <c r="H523" s="91"/>
      <c r="I523" s="122"/>
      <c r="J523" s="108"/>
      <c r="K523" s="91"/>
    </row>
    <row r="524" spans="8:11" x14ac:dyDescent="0.3">
      <c r="H524" s="91"/>
      <c r="I524" s="122"/>
      <c r="J524" s="108"/>
      <c r="K524" s="91"/>
    </row>
    <row r="525" spans="8:11" x14ac:dyDescent="0.3">
      <c r="H525" s="91"/>
      <c r="I525" s="122"/>
      <c r="J525" s="108"/>
      <c r="K525" s="91"/>
    </row>
    <row r="526" spans="8:11" x14ac:dyDescent="0.3">
      <c r="H526" s="91"/>
      <c r="I526" s="122"/>
      <c r="J526" s="108"/>
      <c r="K526" s="91"/>
    </row>
    <row r="527" spans="8:11" x14ac:dyDescent="0.3">
      <c r="H527" s="91"/>
      <c r="I527" s="122"/>
      <c r="J527" s="108"/>
      <c r="K527" s="91"/>
    </row>
    <row r="528" spans="8:11" x14ac:dyDescent="0.3">
      <c r="H528" s="91"/>
      <c r="I528" s="122"/>
      <c r="J528" s="108"/>
      <c r="K528" s="91"/>
    </row>
    <row r="529" spans="8:11" x14ac:dyDescent="0.3">
      <c r="H529" s="91"/>
      <c r="I529" s="122"/>
      <c r="J529" s="108"/>
      <c r="K529" s="91"/>
    </row>
    <row r="530" spans="8:11" x14ac:dyDescent="0.3">
      <c r="H530" s="91"/>
      <c r="I530" s="122"/>
      <c r="J530" s="108"/>
      <c r="K530" s="91"/>
    </row>
    <row r="531" spans="8:11" x14ac:dyDescent="0.3">
      <c r="H531" s="91"/>
      <c r="I531" s="122"/>
      <c r="J531" s="108"/>
      <c r="K531" s="91"/>
    </row>
    <row r="532" spans="8:11" x14ac:dyDescent="0.3">
      <c r="H532" s="91"/>
      <c r="I532" s="122"/>
      <c r="J532" s="108"/>
      <c r="K532" s="91"/>
    </row>
    <row r="533" spans="8:11" x14ac:dyDescent="0.3">
      <c r="H533" s="91"/>
      <c r="I533" s="122"/>
      <c r="J533" s="108"/>
      <c r="K533" s="91"/>
    </row>
    <row r="534" spans="8:11" x14ac:dyDescent="0.3">
      <c r="H534" s="91"/>
      <c r="I534" s="122"/>
      <c r="J534" s="108"/>
      <c r="K534" s="91"/>
    </row>
    <row r="535" spans="8:11" x14ac:dyDescent="0.3">
      <c r="H535" s="91"/>
      <c r="I535" s="122"/>
      <c r="J535" s="108"/>
      <c r="K535" s="91"/>
    </row>
    <row r="536" spans="8:11" x14ac:dyDescent="0.3">
      <c r="H536" s="91"/>
      <c r="I536" s="122"/>
      <c r="J536" s="108"/>
      <c r="K536" s="91"/>
    </row>
    <row r="537" spans="8:11" x14ac:dyDescent="0.3">
      <c r="H537" s="91"/>
      <c r="I537" s="122"/>
      <c r="J537" s="108"/>
      <c r="K537" s="91"/>
    </row>
    <row r="538" spans="8:11" x14ac:dyDescent="0.3">
      <c r="H538" s="91"/>
      <c r="I538" s="122"/>
      <c r="J538" s="108"/>
      <c r="K538" s="91"/>
    </row>
    <row r="539" spans="8:11" x14ac:dyDescent="0.3">
      <c r="H539" s="91"/>
      <c r="I539" s="122"/>
      <c r="J539" s="108"/>
      <c r="K539" s="91"/>
    </row>
    <row r="540" spans="8:11" x14ac:dyDescent="0.3">
      <c r="H540" s="91"/>
      <c r="I540" s="122"/>
      <c r="J540" s="108"/>
      <c r="K540" s="91"/>
    </row>
    <row r="541" spans="8:11" x14ac:dyDescent="0.3">
      <c r="H541" s="91"/>
      <c r="I541" s="122"/>
      <c r="J541" s="108"/>
      <c r="K541" s="91"/>
    </row>
    <row r="542" spans="8:11" x14ac:dyDescent="0.3">
      <c r="H542" s="91"/>
      <c r="I542" s="122"/>
      <c r="J542" s="108"/>
      <c r="K542" s="91"/>
    </row>
    <row r="543" spans="8:11" x14ac:dyDescent="0.3">
      <c r="H543" s="91"/>
      <c r="I543" s="122"/>
      <c r="J543" s="108"/>
      <c r="K543" s="91"/>
    </row>
    <row r="544" spans="8:11" x14ac:dyDescent="0.3">
      <c r="H544" s="91"/>
      <c r="I544" s="122"/>
      <c r="J544" s="108"/>
      <c r="K544" s="91"/>
    </row>
    <row r="545" spans="8:11" x14ac:dyDescent="0.3">
      <c r="H545" s="91"/>
      <c r="I545" s="122"/>
      <c r="J545" s="108"/>
      <c r="K545" s="91"/>
    </row>
    <row r="546" spans="8:11" x14ac:dyDescent="0.3">
      <c r="H546" s="91"/>
      <c r="I546" s="122"/>
      <c r="J546" s="108"/>
      <c r="K546" s="91"/>
    </row>
    <row r="547" spans="8:11" x14ac:dyDescent="0.3">
      <c r="H547" s="91"/>
      <c r="I547" s="122"/>
      <c r="J547" s="108"/>
      <c r="K547" s="91"/>
    </row>
    <row r="548" spans="8:11" x14ac:dyDescent="0.3">
      <c r="H548" s="91"/>
      <c r="I548" s="122"/>
      <c r="J548" s="108"/>
      <c r="K548" s="91"/>
    </row>
    <row r="549" spans="8:11" x14ac:dyDescent="0.3">
      <c r="H549" s="91"/>
      <c r="I549" s="122"/>
      <c r="J549" s="108"/>
      <c r="K549" s="91"/>
    </row>
    <row r="550" spans="8:11" x14ac:dyDescent="0.3">
      <c r="H550" s="91"/>
      <c r="I550" s="122"/>
      <c r="J550" s="108"/>
      <c r="K550" s="91"/>
    </row>
    <row r="551" spans="8:11" x14ac:dyDescent="0.3">
      <c r="H551" s="91"/>
      <c r="I551" s="122"/>
      <c r="J551" s="108"/>
      <c r="K551" s="91"/>
    </row>
    <row r="552" spans="8:11" x14ac:dyDescent="0.3">
      <c r="H552" s="91"/>
      <c r="I552" s="122"/>
      <c r="J552" s="108"/>
      <c r="K552" s="91"/>
    </row>
    <row r="553" spans="8:11" x14ac:dyDescent="0.3">
      <c r="H553" s="91"/>
      <c r="I553" s="122"/>
      <c r="J553" s="108"/>
      <c r="K553" s="91"/>
    </row>
    <row r="554" spans="8:11" x14ac:dyDescent="0.3">
      <c r="H554" s="91"/>
      <c r="I554" s="122"/>
      <c r="J554" s="108"/>
      <c r="K554" s="91"/>
    </row>
    <row r="555" spans="8:11" x14ac:dyDescent="0.3">
      <c r="H555" s="91"/>
      <c r="I555" s="122"/>
      <c r="J555" s="108"/>
      <c r="K555" s="91"/>
    </row>
    <row r="556" spans="8:11" x14ac:dyDescent="0.3">
      <c r="H556" s="91"/>
      <c r="I556" s="122"/>
      <c r="J556" s="108"/>
      <c r="K556" s="91"/>
    </row>
    <row r="557" spans="8:11" x14ac:dyDescent="0.3">
      <c r="H557" s="91"/>
      <c r="I557" s="122"/>
      <c r="J557" s="108"/>
      <c r="K557" s="91"/>
    </row>
    <row r="558" spans="8:11" x14ac:dyDescent="0.3">
      <c r="H558" s="91"/>
      <c r="I558" s="122"/>
      <c r="J558" s="108"/>
      <c r="K558" s="91"/>
    </row>
    <row r="559" spans="8:11" x14ac:dyDescent="0.3">
      <c r="H559" s="91"/>
      <c r="I559" s="122"/>
      <c r="J559" s="108"/>
      <c r="K559" s="91"/>
    </row>
    <row r="560" spans="8:11" x14ac:dyDescent="0.3">
      <c r="H560" s="91"/>
      <c r="I560" s="122"/>
      <c r="J560" s="108"/>
      <c r="K560" s="91"/>
    </row>
    <row r="561" spans="8:11" x14ac:dyDescent="0.3">
      <c r="H561" s="91"/>
      <c r="I561" s="122"/>
      <c r="J561" s="108"/>
      <c r="K561" s="91"/>
    </row>
    <row r="562" spans="8:11" x14ac:dyDescent="0.3">
      <c r="H562" s="91"/>
      <c r="I562" s="122"/>
      <c r="J562" s="108"/>
      <c r="K562" s="91"/>
    </row>
    <row r="563" spans="8:11" x14ac:dyDescent="0.3">
      <c r="H563" s="91"/>
      <c r="I563" s="122"/>
      <c r="J563" s="108"/>
      <c r="K563" s="91"/>
    </row>
    <row r="564" spans="8:11" x14ac:dyDescent="0.3">
      <c r="H564" s="91"/>
      <c r="I564" s="122"/>
      <c r="J564" s="108"/>
      <c r="K564" s="91"/>
    </row>
    <row r="565" spans="8:11" x14ac:dyDescent="0.3">
      <c r="H565" s="91"/>
      <c r="I565" s="122"/>
      <c r="J565" s="108"/>
      <c r="K565" s="91"/>
    </row>
    <row r="566" spans="8:11" x14ac:dyDescent="0.3">
      <c r="H566" s="91"/>
      <c r="I566" s="122"/>
      <c r="J566" s="108"/>
      <c r="K566" s="91"/>
    </row>
    <row r="567" spans="8:11" x14ac:dyDescent="0.3">
      <c r="H567" s="91"/>
      <c r="I567" s="122"/>
      <c r="J567" s="108"/>
      <c r="K567" s="9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S29"/>
  <sheetViews>
    <sheetView zoomScale="90" zoomScaleNormal="90" workbookViewId="0">
      <pane xSplit="5" topLeftCell="F1" activePane="topRight" state="frozen"/>
      <selection pane="topRight" activeCell="C17" sqref="C17:D17"/>
    </sheetView>
  </sheetViews>
  <sheetFormatPr defaultRowHeight="14.4" x14ac:dyDescent="0.3"/>
  <cols>
    <col min="3" max="3" width="13.44140625" bestFit="1" customWidth="1"/>
    <col min="4" max="4" width="69.88671875" customWidth="1"/>
    <col min="5" max="5" width="4.5546875" bestFit="1" customWidth="1"/>
    <col min="6" max="6" width="4.33203125" customWidth="1"/>
    <col min="7" max="7" width="4.44140625" customWidth="1"/>
    <col min="8" max="96" width="4.6640625" customWidth="1"/>
  </cols>
  <sheetData>
    <row r="3" spans="3:97" x14ac:dyDescent="0.3"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</row>
    <row r="4" spans="3:97" ht="15" thickBot="1" x14ac:dyDescent="0.35"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</row>
    <row r="5" spans="3:97" ht="15" thickTop="1" x14ac:dyDescent="0.3">
      <c r="C5" s="54" t="s">
        <v>15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6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8"/>
    </row>
    <row r="6" spans="3:97" ht="15" thickBot="1" x14ac:dyDescent="0.35">
      <c r="C6" s="163" t="s">
        <v>0</v>
      </c>
      <c r="D6" s="165" t="s">
        <v>2</v>
      </c>
      <c r="E6" s="165" t="s">
        <v>16</v>
      </c>
      <c r="F6" s="165" t="s">
        <v>17</v>
      </c>
      <c r="G6" s="168" t="s">
        <v>18</v>
      </c>
      <c r="H6" s="57" t="s">
        <v>35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160" t="s">
        <v>36</v>
      </c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2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08"/>
    </row>
    <row r="7" spans="3:97" ht="15" thickTop="1" x14ac:dyDescent="0.3">
      <c r="C7" s="164"/>
      <c r="D7" s="166"/>
      <c r="E7" s="166"/>
      <c r="F7" s="167"/>
      <c r="G7" s="169"/>
      <c r="H7" s="3">
        <v>1</v>
      </c>
      <c r="I7" s="4">
        <v>2</v>
      </c>
      <c r="J7" s="4">
        <v>3</v>
      </c>
      <c r="K7" s="4">
        <v>4</v>
      </c>
      <c r="L7" s="4">
        <v>5</v>
      </c>
      <c r="M7" s="4">
        <v>6</v>
      </c>
      <c r="N7" s="4">
        <v>7</v>
      </c>
      <c r="O7" s="4">
        <v>8</v>
      </c>
      <c r="P7" s="4">
        <v>9</v>
      </c>
      <c r="Q7" s="4">
        <v>10</v>
      </c>
      <c r="R7" s="4">
        <v>11</v>
      </c>
      <c r="S7" s="4">
        <v>12</v>
      </c>
      <c r="T7" s="4">
        <v>13</v>
      </c>
      <c r="U7" s="4">
        <v>14</v>
      </c>
      <c r="V7" s="4">
        <v>15</v>
      </c>
      <c r="W7" s="4">
        <v>16</v>
      </c>
      <c r="X7" s="4">
        <v>17</v>
      </c>
      <c r="Y7" s="4">
        <v>18</v>
      </c>
      <c r="Z7" s="4">
        <v>19</v>
      </c>
      <c r="AA7" s="4">
        <v>20</v>
      </c>
      <c r="AB7" s="4">
        <v>21</v>
      </c>
      <c r="AC7" s="4">
        <v>22</v>
      </c>
      <c r="AD7" s="4">
        <v>23</v>
      </c>
      <c r="AE7" s="4">
        <v>24</v>
      </c>
      <c r="AF7" s="4">
        <v>25</v>
      </c>
      <c r="AG7" s="4">
        <v>26</v>
      </c>
      <c r="AH7" s="4">
        <v>27</v>
      </c>
      <c r="AI7" s="4">
        <v>28</v>
      </c>
      <c r="AJ7" s="4">
        <v>29</v>
      </c>
      <c r="AK7" s="4">
        <v>30</v>
      </c>
      <c r="AL7" s="4">
        <v>31</v>
      </c>
      <c r="AM7" s="5">
        <v>1</v>
      </c>
      <c r="AN7" s="6">
        <v>2</v>
      </c>
      <c r="AO7" s="6">
        <v>3</v>
      </c>
      <c r="AP7" s="6">
        <v>4</v>
      </c>
      <c r="AQ7" s="6">
        <v>5</v>
      </c>
      <c r="AR7" s="6">
        <v>6</v>
      </c>
      <c r="AS7" s="7">
        <v>7</v>
      </c>
      <c r="AT7" s="7">
        <v>8</v>
      </c>
      <c r="AU7" s="7">
        <v>9</v>
      </c>
      <c r="AV7" s="7">
        <v>10</v>
      </c>
      <c r="AW7" s="7">
        <v>11</v>
      </c>
      <c r="AX7" s="7">
        <v>12</v>
      </c>
      <c r="AY7" s="7">
        <v>13</v>
      </c>
      <c r="AZ7" s="7">
        <v>14</v>
      </c>
      <c r="BA7" s="7">
        <v>15</v>
      </c>
      <c r="BB7" s="7">
        <v>16</v>
      </c>
      <c r="BC7" s="7">
        <v>17</v>
      </c>
      <c r="BD7" s="7">
        <v>18</v>
      </c>
      <c r="BE7" s="7">
        <v>19</v>
      </c>
      <c r="BF7" s="7">
        <v>20</v>
      </c>
      <c r="BG7" s="7">
        <v>21</v>
      </c>
      <c r="BH7" s="7">
        <v>22</v>
      </c>
      <c r="BI7" s="7">
        <v>23</v>
      </c>
      <c r="BJ7" s="7">
        <v>24</v>
      </c>
      <c r="BK7" s="7">
        <v>25</v>
      </c>
      <c r="BL7" s="7">
        <v>26</v>
      </c>
      <c r="BM7" s="8">
        <v>27</v>
      </c>
      <c r="BN7" s="9">
        <v>28</v>
      </c>
      <c r="BO7" s="7">
        <v>29</v>
      </c>
      <c r="BP7" s="7">
        <v>30</v>
      </c>
      <c r="BQ7" s="113">
        <v>31</v>
      </c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08"/>
    </row>
    <row r="8" spans="3:97" x14ac:dyDescent="0.3">
      <c r="C8" s="13" t="str">
        <f>WP!A4</f>
        <v>A</v>
      </c>
      <c r="D8" s="133" t="str">
        <f>WP!C4</f>
        <v>SNOP_2020 0143</v>
      </c>
      <c r="E8" s="10"/>
      <c r="F8" s="11"/>
      <c r="G8" s="12"/>
      <c r="H8" s="16"/>
      <c r="I8" s="17"/>
      <c r="J8" s="17"/>
      <c r="K8" s="17"/>
      <c r="L8" s="19"/>
      <c r="M8" s="18"/>
      <c r="N8" s="147"/>
      <c r="O8" s="17"/>
      <c r="P8" s="17"/>
      <c r="Q8" s="17"/>
      <c r="R8" s="17"/>
      <c r="S8" s="19"/>
      <c r="T8" s="18"/>
      <c r="U8" s="18"/>
      <c r="V8" s="17"/>
      <c r="W8" s="17"/>
      <c r="X8" s="17"/>
      <c r="Y8" s="17"/>
      <c r="Z8" s="19"/>
      <c r="AA8" s="18"/>
      <c r="AB8" s="18"/>
      <c r="AC8" s="17"/>
      <c r="AD8" s="17"/>
      <c r="AE8" s="17"/>
      <c r="AF8" s="17"/>
      <c r="AG8" s="21"/>
      <c r="AH8" s="18"/>
      <c r="AI8" s="18"/>
      <c r="AJ8" s="22"/>
      <c r="AK8" s="114"/>
      <c r="AL8" s="114"/>
      <c r="AM8" s="24"/>
      <c r="AN8" s="25"/>
      <c r="AO8" s="20"/>
      <c r="AP8" s="18"/>
      <c r="AQ8" s="19"/>
      <c r="AR8" s="21"/>
      <c r="AS8" s="25"/>
      <c r="AT8" s="25"/>
      <c r="AU8" s="25"/>
      <c r="AV8" s="20"/>
      <c r="AW8" s="18"/>
      <c r="AX8" s="19"/>
      <c r="AY8" s="21"/>
      <c r="AZ8" s="21"/>
      <c r="BA8" s="25"/>
      <c r="BB8" s="25"/>
      <c r="BC8" s="20"/>
      <c r="BD8" s="18"/>
      <c r="BE8" s="19"/>
      <c r="BF8" s="21"/>
      <c r="BG8" s="21"/>
      <c r="BH8" s="25"/>
      <c r="BI8" s="25"/>
      <c r="BJ8" s="20"/>
      <c r="BK8" s="18"/>
      <c r="BL8" s="19"/>
      <c r="BM8" s="21"/>
      <c r="BN8" s="21"/>
      <c r="BO8" s="25"/>
      <c r="BP8" s="27"/>
      <c r="BQ8" s="48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8"/>
    </row>
    <row r="9" spans="3:97" x14ac:dyDescent="0.3">
      <c r="C9" s="13" t="str">
        <f>WP!A5</f>
        <v>A1</v>
      </c>
      <c r="D9" s="132" t="str">
        <f>WP!C5</f>
        <v>PROGETTAZIONE ELETTRICA</v>
      </c>
      <c r="E9" s="52">
        <f>GANTT!G5</f>
        <v>0</v>
      </c>
      <c r="F9" s="11"/>
      <c r="G9" s="12"/>
      <c r="H9" s="61"/>
      <c r="I9" s="59"/>
      <c r="J9" s="17"/>
      <c r="K9" s="17"/>
      <c r="L9" s="19"/>
      <c r="M9" s="18"/>
      <c r="N9" s="147"/>
      <c r="O9" s="17"/>
      <c r="P9" s="19"/>
      <c r="Q9" s="19"/>
      <c r="R9" s="19"/>
      <c r="S9" s="19"/>
      <c r="T9" s="18"/>
      <c r="U9" s="18"/>
      <c r="V9" s="19"/>
      <c r="W9" s="19"/>
      <c r="X9" s="19"/>
      <c r="Y9" s="19"/>
      <c r="Z9" s="19"/>
      <c r="AA9" s="18"/>
      <c r="AB9" s="18"/>
      <c r="AC9" s="19"/>
      <c r="AD9" s="19"/>
      <c r="AE9" s="19"/>
      <c r="AF9" s="19"/>
      <c r="AG9" s="21"/>
      <c r="AH9" s="18"/>
      <c r="AI9" s="18"/>
      <c r="AJ9" s="21"/>
      <c r="AK9" s="62"/>
      <c r="AL9" s="62"/>
      <c r="AM9" s="24"/>
      <c r="AN9" s="25"/>
      <c r="AO9" s="20"/>
      <c r="AP9" s="18"/>
      <c r="AQ9" s="19"/>
      <c r="AR9" s="21"/>
      <c r="AS9" s="25"/>
      <c r="AT9" s="25"/>
      <c r="AU9" s="25"/>
      <c r="AV9" s="20"/>
      <c r="AW9" s="18"/>
      <c r="AX9" s="19"/>
      <c r="AY9" s="21"/>
      <c r="AZ9" s="21"/>
      <c r="BA9" s="25"/>
      <c r="BB9" s="25"/>
      <c r="BC9" s="20"/>
      <c r="BD9" s="18"/>
      <c r="BE9" s="19"/>
      <c r="BF9" s="21"/>
      <c r="BG9" s="21"/>
      <c r="BH9" s="25"/>
      <c r="BI9" s="25"/>
      <c r="BJ9" s="20"/>
      <c r="BK9" s="18"/>
      <c r="BL9" s="19"/>
      <c r="BM9" s="21"/>
      <c r="BN9" s="21"/>
      <c r="BO9" s="25"/>
      <c r="BP9" s="27"/>
      <c r="BQ9" s="48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8"/>
    </row>
    <row r="10" spans="3:97" x14ac:dyDescent="0.3">
      <c r="C10" s="13" t="str">
        <f>WP!A6</f>
        <v>A2</v>
      </c>
      <c r="D10" s="132" t="str">
        <f>WP!C6</f>
        <v>DISEGNO ELETTRICO</v>
      </c>
      <c r="E10" s="28">
        <f>WP!G6</f>
        <v>4</v>
      </c>
      <c r="F10" s="11"/>
      <c r="G10" s="12"/>
      <c r="H10" s="16"/>
      <c r="I10" s="17"/>
      <c r="J10" s="19"/>
      <c r="K10" s="19"/>
      <c r="L10" s="19"/>
      <c r="M10" s="18"/>
      <c r="N10" s="147"/>
      <c r="O10" s="19"/>
      <c r="P10" s="19"/>
      <c r="Q10" s="19"/>
      <c r="R10" s="19"/>
      <c r="S10" s="19"/>
      <c r="T10" s="18"/>
      <c r="U10" s="18"/>
      <c r="V10" s="19"/>
      <c r="W10" s="19"/>
      <c r="X10" s="19"/>
      <c r="Y10" s="19"/>
      <c r="Z10" s="19"/>
      <c r="AA10" s="18"/>
      <c r="AB10" s="18"/>
      <c r="AC10" s="19"/>
      <c r="AD10" s="19"/>
      <c r="AE10" s="19"/>
      <c r="AF10" s="19"/>
      <c r="AG10" s="21"/>
      <c r="AH10" s="18"/>
      <c r="AI10" s="18"/>
      <c r="AJ10" s="21"/>
      <c r="AK10" s="21"/>
      <c r="AL10" s="21"/>
      <c r="AM10" s="24"/>
      <c r="AN10" s="25"/>
      <c r="AO10" s="20"/>
      <c r="AP10" s="18"/>
      <c r="AQ10" s="19"/>
      <c r="AR10" s="21"/>
      <c r="AS10" s="25"/>
      <c r="AT10" s="25"/>
      <c r="AU10" s="25"/>
      <c r="AV10" s="20"/>
      <c r="AW10" s="18"/>
      <c r="AX10" s="19"/>
      <c r="AY10" s="21"/>
      <c r="AZ10" s="21"/>
      <c r="BA10" s="25"/>
      <c r="BB10" s="50"/>
      <c r="BC10" s="20"/>
      <c r="BD10" s="18"/>
      <c r="BE10" s="19"/>
      <c r="BF10" s="21"/>
      <c r="BG10" s="21"/>
      <c r="BH10" s="25"/>
      <c r="BI10" s="25"/>
      <c r="BJ10" s="20"/>
      <c r="BK10" s="18"/>
      <c r="BL10" s="19"/>
      <c r="BM10" s="21"/>
      <c r="BN10" s="21"/>
      <c r="BO10" s="25"/>
      <c r="BP10" s="27"/>
      <c r="BQ10" s="48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8"/>
    </row>
    <row r="11" spans="3:97" x14ac:dyDescent="0.3">
      <c r="C11" s="13" t="str">
        <f>WP!A7</f>
        <v>A3</v>
      </c>
      <c r="D11" s="132" t="str">
        <f>WP!C7</f>
        <v>PROGETTAZIONE SOFTWARE</v>
      </c>
      <c r="E11" s="29">
        <f>WP!G7</f>
        <v>3.5</v>
      </c>
      <c r="F11" s="11"/>
      <c r="G11" s="12"/>
      <c r="H11" s="16"/>
      <c r="I11" s="17"/>
      <c r="J11" s="1"/>
      <c r="K11" s="1"/>
      <c r="L11" s="19"/>
      <c r="M11" s="18"/>
      <c r="N11" s="148"/>
      <c r="O11" s="1"/>
      <c r="P11" s="1"/>
      <c r="Q11" s="1"/>
      <c r="R11" s="1"/>
      <c r="S11" s="19"/>
      <c r="T11" s="18"/>
      <c r="U11" s="148"/>
      <c r="V11" s="1"/>
      <c r="W11" s="1"/>
      <c r="X11" s="19"/>
      <c r="Y11" s="19"/>
      <c r="Z11" s="19"/>
      <c r="AA11" s="18"/>
      <c r="AB11" s="148"/>
      <c r="AC11" s="19"/>
      <c r="AD11" s="19"/>
      <c r="AE11" s="19"/>
      <c r="AF11" s="19"/>
      <c r="AG11" s="21"/>
      <c r="AH11" s="18"/>
      <c r="AI11" s="148"/>
      <c r="AJ11" s="19"/>
      <c r="AK11" s="60"/>
      <c r="AL11" s="60"/>
      <c r="AM11" s="35"/>
      <c r="AN11" s="19"/>
      <c r="AO11" s="20"/>
      <c r="AP11" s="18"/>
      <c r="AQ11" s="2"/>
      <c r="AR11" s="19"/>
      <c r="AS11" s="19"/>
      <c r="AT11" s="19"/>
      <c r="AU11" s="19"/>
      <c r="AV11" s="20"/>
      <c r="AW11" s="18"/>
      <c r="AX11" s="2"/>
      <c r="AY11" s="21"/>
      <c r="AZ11" s="21"/>
      <c r="BA11" s="21"/>
      <c r="BB11" s="50"/>
      <c r="BC11" s="20"/>
      <c r="BD11" s="18"/>
      <c r="BE11" s="2"/>
      <c r="BF11" s="21"/>
      <c r="BG11" s="21"/>
      <c r="BH11" s="25"/>
      <c r="BI11" s="25"/>
      <c r="BJ11" s="20"/>
      <c r="BK11" s="18"/>
      <c r="BL11" s="2"/>
      <c r="BM11" s="21"/>
      <c r="BN11" s="21"/>
      <c r="BO11" s="25"/>
      <c r="BP11" s="27"/>
      <c r="BQ11" s="48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8"/>
    </row>
    <row r="12" spans="3:97" x14ac:dyDescent="0.3">
      <c r="C12" s="13" t="str">
        <f>WP!A8</f>
        <v>A4</v>
      </c>
      <c r="D12" s="132" t="str">
        <f>WP!C8</f>
        <v xml:space="preserve">REALIZZAZIONE PIASTRA DI FONDO </v>
      </c>
      <c r="E12" s="53">
        <f>WP!G8</f>
        <v>2</v>
      </c>
      <c r="F12" s="11"/>
      <c r="G12" s="12"/>
      <c r="H12" s="16"/>
      <c r="I12" s="17"/>
      <c r="J12" s="17"/>
      <c r="K12" s="17"/>
      <c r="L12" s="19"/>
      <c r="M12" s="18"/>
      <c r="N12" s="147"/>
      <c r="O12" s="17"/>
      <c r="P12" s="17"/>
      <c r="Q12" s="17"/>
      <c r="R12" s="51"/>
      <c r="S12" s="19"/>
      <c r="T12" s="18"/>
      <c r="U12" s="18"/>
      <c r="V12" s="19"/>
      <c r="W12" s="19"/>
      <c r="X12" s="19"/>
      <c r="Y12" s="19"/>
      <c r="Z12" s="19"/>
      <c r="AA12" s="18"/>
      <c r="AB12" s="18"/>
      <c r="AC12" s="17"/>
      <c r="AD12" s="17"/>
      <c r="AE12" s="17"/>
      <c r="AF12" s="17"/>
      <c r="AG12" s="21"/>
      <c r="AH12" s="18"/>
      <c r="AI12" s="18"/>
      <c r="AJ12" s="22"/>
      <c r="AK12" s="114"/>
      <c r="AL12" s="23"/>
      <c r="AM12" s="50"/>
      <c r="AN12" s="25"/>
      <c r="AO12" s="20"/>
      <c r="AP12" s="18"/>
      <c r="AQ12" s="19"/>
      <c r="AR12" s="21"/>
      <c r="AS12" s="25"/>
      <c r="AT12" s="25"/>
      <c r="AU12" s="25"/>
      <c r="AV12" s="20"/>
      <c r="AW12" s="18"/>
      <c r="AX12" s="19"/>
      <c r="AY12" s="21"/>
      <c r="AZ12" s="21"/>
      <c r="BA12" s="25"/>
      <c r="BB12" s="50"/>
      <c r="BC12" s="20"/>
      <c r="BD12" s="18"/>
      <c r="BE12" s="19"/>
      <c r="BF12" s="21"/>
      <c r="BG12" s="21"/>
      <c r="BH12" s="25"/>
      <c r="BI12" s="25"/>
      <c r="BJ12" s="20"/>
      <c r="BK12" s="18"/>
      <c r="BL12" s="19"/>
      <c r="BM12" s="21"/>
      <c r="BN12" s="21"/>
      <c r="BO12" s="25"/>
      <c r="BP12" s="27"/>
      <c r="BQ12" s="48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8"/>
    </row>
    <row r="13" spans="3:97" x14ac:dyDescent="0.3">
      <c r="C13" s="13" t="str">
        <f>WP!A9</f>
        <v>A5</v>
      </c>
      <c r="D13" s="132" t="str">
        <f>WP!C9</f>
        <v>MODIFICA IN CAMPO</v>
      </c>
      <c r="E13" s="150">
        <f>WP!G9</f>
        <v>4</v>
      </c>
      <c r="F13" s="11"/>
      <c r="G13" s="12"/>
      <c r="H13" s="31"/>
      <c r="I13" s="19"/>
      <c r="J13" s="19"/>
      <c r="K13" s="17"/>
      <c r="L13" s="19"/>
      <c r="M13" s="18"/>
      <c r="N13" s="147"/>
      <c r="O13" s="17"/>
      <c r="P13" s="17"/>
      <c r="Q13" s="17"/>
      <c r="R13" s="17"/>
      <c r="S13" s="19"/>
      <c r="T13" s="18"/>
      <c r="U13" s="18"/>
      <c r="V13" s="17"/>
      <c r="W13" s="17"/>
      <c r="X13" s="17"/>
      <c r="Y13" s="17"/>
      <c r="Z13" s="19"/>
      <c r="AA13" s="18"/>
      <c r="AB13" s="18"/>
      <c r="AC13" s="17"/>
      <c r="AD13" s="17"/>
      <c r="AE13" s="17"/>
      <c r="AF13" s="17"/>
      <c r="AG13" s="21"/>
      <c r="AH13" s="18"/>
      <c r="AI13" s="18"/>
      <c r="AJ13" s="22"/>
      <c r="AK13" s="114"/>
      <c r="AL13" s="23"/>
      <c r="AN13" s="25"/>
      <c r="AO13" s="20"/>
      <c r="AP13" s="18"/>
      <c r="AQ13" s="19"/>
      <c r="AR13" s="21"/>
      <c r="AS13" s="25"/>
      <c r="AT13" s="25"/>
      <c r="AU13" s="25"/>
      <c r="AV13" s="20"/>
      <c r="AW13" s="18"/>
      <c r="AX13" s="19"/>
      <c r="AY13" s="21"/>
      <c r="AZ13" s="21"/>
      <c r="BA13" s="46"/>
      <c r="BB13" s="25"/>
      <c r="BC13" s="20"/>
      <c r="BD13" s="18"/>
      <c r="BE13" s="19"/>
      <c r="BF13" s="21"/>
      <c r="BG13" s="21"/>
      <c r="BH13" s="25"/>
      <c r="BI13" s="25"/>
      <c r="BJ13" s="20"/>
      <c r="BK13" s="18"/>
      <c r="BL13" s="19"/>
      <c r="BM13" s="21"/>
      <c r="BN13" s="21"/>
      <c r="BO13" s="25"/>
      <c r="BP13" s="27"/>
      <c r="BQ13" s="48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8"/>
    </row>
    <row r="14" spans="3:97" x14ac:dyDescent="0.3">
      <c r="C14" s="13" t="str">
        <f>WP!A10</f>
        <v>A5.1</v>
      </c>
      <c r="D14" s="132" t="str">
        <f>WP!C10</f>
        <v>SOSTITUZIONE AZIONAMENTI E REATTANZE</v>
      </c>
      <c r="E14" s="44">
        <f>WP!G10</f>
        <v>1.625</v>
      </c>
      <c r="F14" s="11"/>
      <c r="G14" s="12"/>
      <c r="H14" s="32"/>
      <c r="I14" s="19"/>
      <c r="J14" s="19"/>
      <c r="K14" s="17"/>
      <c r="L14" s="19"/>
      <c r="M14" s="18"/>
      <c r="N14" s="147"/>
      <c r="O14" s="17"/>
      <c r="P14" s="17"/>
      <c r="Q14" s="17"/>
      <c r="R14" s="17"/>
      <c r="S14" s="19"/>
      <c r="T14" s="18"/>
      <c r="U14" s="18"/>
      <c r="V14" s="17"/>
      <c r="W14" s="17"/>
      <c r="X14" s="17"/>
      <c r="Y14" s="17"/>
      <c r="Z14" s="19"/>
      <c r="AA14" s="18"/>
      <c r="AB14" s="18"/>
      <c r="AC14" s="17"/>
      <c r="AD14" s="17"/>
      <c r="AE14" s="17"/>
      <c r="AF14" s="17"/>
      <c r="AG14" s="21"/>
      <c r="AH14" s="18"/>
      <c r="AI14" s="18"/>
      <c r="AJ14" s="22"/>
      <c r="AK14" s="114"/>
      <c r="AL14" s="23"/>
      <c r="AM14" s="152"/>
      <c r="AN14" s="1"/>
      <c r="AO14" s="20"/>
      <c r="AP14" s="18"/>
      <c r="AQ14" s="19"/>
      <c r="AR14" s="21"/>
      <c r="AS14" s="25"/>
      <c r="AT14" s="25"/>
      <c r="AU14" s="25"/>
      <c r="AV14" s="20"/>
      <c r="AW14" s="18"/>
      <c r="AX14" s="19"/>
      <c r="AY14" s="21"/>
      <c r="AZ14" s="21"/>
      <c r="BA14" s="1"/>
      <c r="BB14" s="21"/>
      <c r="BC14" s="20"/>
      <c r="BD14" s="18"/>
      <c r="BE14" s="19"/>
      <c r="BF14" s="21"/>
      <c r="BG14" s="21"/>
      <c r="BH14" s="25"/>
      <c r="BI14" s="25"/>
      <c r="BJ14" s="20"/>
      <c r="BK14" s="18"/>
      <c r="BL14" s="19"/>
      <c r="BM14" s="21"/>
      <c r="BN14" s="21"/>
      <c r="BO14" s="25"/>
      <c r="BP14" s="27"/>
      <c r="BQ14" s="48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8"/>
    </row>
    <row r="15" spans="3:97" ht="28.8" x14ac:dyDescent="0.3">
      <c r="C15" s="13" t="str">
        <f>WP!A11</f>
        <v>A5.2</v>
      </c>
      <c r="D15" s="157" t="str">
        <f>WP!C11</f>
        <v xml:space="preserve">INTERFACCIA PLC NUOVO CON VECCHIO, INSTALLAZIONE PANNELLO OPERATORE, INSTALLAZIONE N°2 FOTOCELLULE </v>
      </c>
      <c r="E15" s="151">
        <f>WP!G11</f>
        <v>4.75</v>
      </c>
      <c r="F15" s="11"/>
      <c r="G15" s="12"/>
      <c r="H15" s="32"/>
      <c r="I15" s="19"/>
      <c r="J15" s="19"/>
      <c r="K15" s="17"/>
      <c r="L15" s="19"/>
      <c r="M15" s="18"/>
      <c r="N15" s="147"/>
      <c r="O15" s="17"/>
      <c r="P15" s="17"/>
      <c r="Q15" s="17"/>
      <c r="R15" s="17"/>
      <c r="S15" s="19"/>
      <c r="T15" s="18"/>
      <c r="U15" s="18"/>
      <c r="V15" s="17"/>
      <c r="W15" s="17"/>
      <c r="X15" s="17"/>
      <c r="Y15" s="17"/>
      <c r="Z15" s="19"/>
      <c r="AA15" s="18"/>
      <c r="AB15" s="18"/>
      <c r="AC15" s="17"/>
      <c r="AD15" s="17"/>
      <c r="AE15" s="17"/>
      <c r="AF15" s="17"/>
      <c r="AG15" s="21"/>
      <c r="AH15" s="18"/>
      <c r="AI15" s="18"/>
      <c r="AJ15" s="22"/>
      <c r="AK15" s="114"/>
      <c r="AL15" s="114"/>
      <c r="AM15" s="33"/>
      <c r="AN15" s="1"/>
      <c r="AO15" s="20"/>
      <c r="AP15" s="18"/>
      <c r="AQ15" s="19"/>
      <c r="AR15" s="21"/>
      <c r="AS15" s="25"/>
      <c r="AT15" s="25"/>
      <c r="AU15" s="25"/>
      <c r="AV15" s="20"/>
      <c r="AW15" s="18"/>
      <c r="AX15" s="19"/>
      <c r="AY15" s="21"/>
      <c r="AZ15" s="21"/>
      <c r="BA15" s="1"/>
      <c r="BB15" s="21"/>
      <c r="BC15" s="20"/>
      <c r="BD15" s="18"/>
      <c r="BE15" s="19"/>
      <c r="BF15" s="21"/>
      <c r="BG15" s="21"/>
      <c r="BH15" s="25"/>
      <c r="BI15" s="25"/>
      <c r="BJ15" s="20"/>
      <c r="BK15" s="18"/>
      <c r="BL15" s="19"/>
      <c r="BM15" s="21"/>
      <c r="BN15" s="21"/>
      <c r="BO15" s="25"/>
      <c r="BP15" s="27"/>
      <c r="BQ15" s="48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8"/>
    </row>
    <row r="16" spans="3:97" x14ac:dyDescent="0.3">
      <c r="C16" s="13" t="str">
        <f>WP!A12</f>
        <v>A6</v>
      </c>
      <c r="D16" s="132" t="str">
        <f>WP!C12</f>
        <v>TEST E PROVE FUNZIONALI</v>
      </c>
      <c r="E16" s="45">
        <f>WP!G12</f>
        <v>4</v>
      </c>
      <c r="F16" s="11"/>
      <c r="G16" s="12"/>
      <c r="H16" s="35"/>
      <c r="I16" s="19"/>
      <c r="J16" s="17"/>
      <c r="K16" s="17"/>
      <c r="L16" s="19"/>
      <c r="M16" s="18"/>
      <c r="N16" s="147"/>
      <c r="O16" s="17"/>
      <c r="P16" s="17"/>
      <c r="Q16" s="17"/>
      <c r="R16" s="17"/>
      <c r="S16" s="19"/>
      <c r="T16" s="18"/>
      <c r="U16" s="18"/>
      <c r="V16" s="17"/>
      <c r="W16" s="17"/>
      <c r="X16" s="17"/>
      <c r="Y16" s="17"/>
      <c r="Z16" s="19"/>
      <c r="AA16" s="18"/>
      <c r="AB16" s="18"/>
      <c r="AC16" s="17"/>
      <c r="AD16" s="17"/>
      <c r="AE16" s="17"/>
      <c r="AF16" s="17"/>
      <c r="AG16" s="21"/>
      <c r="AH16" s="18"/>
      <c r="AI16" s="18"/>
      <c r="AJ16" s="22"/>
      <c r="AK16" s="114"/>
      <c r="AL16" s="114"/>
      <c r="AM16" s="34"/>
      <c r="AN16" s="21"/>
      <c r="AO16" s="20"/>
      <c r="AP16" s="18"/>
      <c r="AQ16" s="19"/>
      <c r="AR16" s="1"/>
      <c r="AS16" s="25"/>
      <c r="AT16" s="25"/>
      <c r="AU16" s="25"/>
      <c r="AV16" s="20"/>
      <c r="AW16" s="18"/>
      <c r="AX16" s="19"/>
      <c r="AY16" s="21"/>
      <c r="AZ16" s="21"/>
      <c r="BA16" s="1"/>
      <c r="BB16" s="25"/>
      <c r="BC16" s="20"/>
      <c r="BD16" s="18"/>
      <c r="BE16" s="19"/>
      <c r="BF16" s="21"/>
      <c r="BG16" s="21"/>
      <c r="BH16" s="25"/>
      <c r="BI16" s="25"/>
      <c r="BJ16" s="20"/>
      <c r="BK16" s="18"/>
      <c r="BL16" s="19"/>
      <c r="BM16" s="21"/>
      <c r="BN16" s="21"/>
      <c r="BO16" s="21"/>
      <c r="BP16" s="27"/>
      <c r="BQ16" s="48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8"/>
    </row>
    <row r="17" spans="2:97" ht="15" thickBot="1" x14ac:dyDescent="0.35">
      <c r="C17" s="158" t="str">
        <f>WP!A13</f>
        <v>A7</v>
      </c>
      <c r="D17" s="159" t="str">
        <f>WP!C13</f>
        <v>MANUALE</v>
      </c>
      <c r="E17" s="142">
        <f>WP!G13</f>
        <v>1</v>
      </c>
      <c r="F17" s="14"/>
      <c r="G17" s="15"/>
      <c r="H17" s="143"/>
      <c r="I17" s="38"/>
      <c r="J17" s="36"/>
      <c r="K17" s="36"/>
      <c r="L17" s="38"/>
      <c r="M17" s="37"/>
      <c r="N17" s="149"/>
      <c r="O17" s="36"/>
      <c r="P17" s="36"/>
      <c r="Q17" s="36"/>
      <c r="R17" s="36"/>
      <c r="S17" s="38"/>
      <c r="T17" s="37"/>
      <c r="U17" s="37"/>
      <c r="V17" s="36"/>
      <c r="W17" s="36"/>
      <c r="X17" s="36"/>
      <c r="Y17" s="36"/>
      <c r="Z17" s="38"/>
      <c r="AA17" s="37"/>
      <c r="AB17" s="37"/>
      <c r="AC17" s="36"/>
      <c r="AD17" s="36"/>
      <c r="AE17" s="36"/>
      <c r="AF17" s="36"/>
      <c r="AG17" s="40"/>
      <c r="AH17" s="37"/>
      <c r="AI17" s="37"/>
      <c r="AJ17" s="41"/>
      <c r="AK17" s="115"/>
      <c r="AL17" s="115"/>
      <c r="AM17" s="144"/>
      <c r="AN17" s="40"/>
      <c r="AO17" s="39"/>
      <c r="AP17" s="37"/>
      <c r="AQ17" s="38"/>
      <c r="AR17" s="40"/>
      <c r="AS17" s="43"/>
      <c r="AT17" s="43"/>
      <c r="AU17" s="43"/>
      <c r="AV17" s="39"/>
      <c r="AW17" s="37"/>
      <c r="AX17" s="38"/>
      <c r="AY17" s="40"/>
      <c r="AZ17" s="40"/>
      <c r="BA17" s="43"/>
      <c r="BB17" s="145"/>
      <c r="BC17" s="39"/>
      <c r="BD17" s="37"/>
      <c r="BE17" s="38"/>
      <c r="BF17" s="40"/>
      <c r="BG17" s="40"/>
      <c r="BH17" s="43"/>
      <c r="BI17" s="43"/>
      <c r="BJ17" s="39"/>
      <c r="BK17" s="37"/>
      <c r="BL17" s="38"/>
      <c r="BM17" s="40"/>
      <c r="BN17" s="40"/>
      <c r="BO17" s="145"/>
      <c r="BP17" s="146"/>
      <c r="BQ17" s="49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8"/>
    </row>
    <row r="18" spans="2:97" ht="15" thickTop="1" x14ac:dyDescent="0.3">
      <c r="B18" s="139"/>
      <c r="C18" s="139"/>
      <c r="D18" s="134"/>
      <c r="E18" s="138"/>
      <c r="F18" s="140"/>
      <c r="G18" s="140"/>
      <c r="H18" s="135"/>
      <c r="I18" s="135"/>
      <c r="J18" s="135"/>
      <c r="K18" s="136"/>
      <c r="L18" s="136"/>
      <c r="M18" s="136"/>
      <c r="N18" s="135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7"/>
      <c r="AH18" s="137"/>
      <c r="AI18" s="137"/>
      <c r="AJ18" s="137"/>
      <c r="AK18" s="137"/>
      <c r="AL18" s="137"/>
      <c r="AM18" s="139"/>
      <c r="AN18" s="137"/>
      <c r="AO18" s="137"/>
      <c r="AP18" s="138"/>
      <c r="AQ18" s="138"/>
      <c r="AR18" s="137"/>
      <c r="AS18" s="137"/>
      <c r="AT18" s="137"/>
      <c r="AU18" s="137"/>
      <c r="AV18" s="138"/>
      <c r="AW18" s="138"/>
      <c r="AX18" s="138"/>
      <c r="AY18" s="139"/>
      <c r="AZ18" s="137"/>
      <c r="BA18" s="138"/>
      <c r="BB18" s="137"/>
      <c r="BC18" s="138"/>
      <c r="BD18" s="138"/>
      <c r="BE18" s="138"/>
      <c r="BF18" s="137"/>
      <c r="BG18" s="137"/>
      <c r="BH18" s="137"/>
      <c r="BI18" s="137"/>
      <c r="BJ18" s="138"/>
      <c r="BK18" s="138"/>
      <c r="BL18" s="138"/>
      <c r="BM18" s="137"/>
      <c r="BN18" s="137"/>
      <c r="BO18" s="137"/>
      <c r="BP18" s="137"/>
      <c r="BQ18" s="137"/>
      <c r="BR18" s="137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8"/>
    </row>
    <row r="19" spans="2:97" x14ac:dyDescent="0.3">
      <c r="B19" s="139"/>
      <c r="C19" s="139"/>
      <c r="D19" s="134"/>
      <c r="E19" s="137"/>
      <c r="F19" s="140"/>
      <c r="G19" s="140"/>
      <c r="H19" s="136"/>
      <c r="I19" s="136"/>
      <c r="J19" s="136"/>
      <c r="K19" s="136"/>
      <c r="L19" s="136"/>
      <c r="M19" s="136"/>
      <c r="N19" s="135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7"/>
      <c r="AH19" s="137"/>
      <c r="AI19" s="137"/>
      <c r="AJ19" s="137"/>
      <c r="AK19" s="137"/>
      <c r="AL19" s="137"/>
      <c r="AM19" s="137"/>
      <c r="AN19" s="137"/>
      <c r="AO19" s="137"/>
      <c r="AP19" s="138"/>
      <c r="AQ19" s="138"/>
      <c r="AR19" s="137"/>
      <c r="AS19" s="137"/>
      <c r="AT19" s="137"/>
      <c r="AU19" s="137"/>
      <c r="AV19" s="138"/>
      <c r="AW19" s="138"/>
      <c r="AX19" s="138"/>
      <c r="AY19" s="137"/>
      <c r="AZ19" s="137"/>
      <c r="BA19" s="137"/>
      <c r="BB19" s="137"/>
      <c r="BC19" s="138"/>
      <c r="BD19" s="138"/>
      <c r="BE19" s="139"/>
      <c r="BF19" s="139"/>
      <c r="BG19" s="137"/>
      <c r="BH19" s="137"/>
      <c r="BI19" s="137"/>
      <c r="BJ19" s="138"/>
      <c r="BK19" s="138"/>
      <c r="BL19" s="138"/>
      <c r="BM19" s="137"/>
      <c r="BN19" s="137"/>
      <c r="BO19" s="137"/>
      <c r="BP19" s="137"/>
      <c r="BQ19" s="137"/>
      <c r="BR19" s="137"/>
      <c r="BS19" s="108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8"/>
    </row>
    <row r="20" spans="2:97" x14ac:dyDescent="0.3">
      <c r="B20" s="139"/>
      <c r="C20" s="139"/>
      <c r="D20" s="134"/>
      <c r="E20" s="137"/>
      <c r="F20" s="140"/>
      <c r="G20" s="140"/>
      <c r="H20" s="136"/>
      <c r="I20" s="136"/>
      <c r="J20" s="136"/>
      <c r="K20" s="136"/>
      <c r="L20" s="136"/>
      <c r="M20" s="136"/>
      <c r="N20" s="135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7"/>
      <c r="AH20" s="137"/>
      <c r="AI20" s="137"/>
      <c r="AJ20" s="137"/>
      <c r="AK20" s="137"/>
      <c r="AL20" s="137"/>
      <c r="AM20" s="137"/>
      <c r="AN20" s="137"/>
      <c r="AO20" s="138"/>
      <c r="AP20" s="138"/>
      <c r="AQ20" s="138"/>
      <c r="AR20" s="137"/>
      <c r="AS20" s="137"/>
      <c r="AT20" s="137"/>
      <c r="AU20" s="137"/>
      <c r="AV20" s="138"/>
      <c r="AW20" s="138"/>
      <c r="AX20" s="138"/>
      <c r="AY20" s="137"/>
      <c r="AZ20" s="137"/>
      <c r="BA20" s="137"/>
      <c r="BB20" s="137"/>
      <c r="BC20" s="138"/>
      <c r="BD20" s="138"/>
      <c r="BE20" s="138"/>
      <c r="BF20" s="137"/>
      <c r="BG20" s="137"/>
      <c r="BH20" s="137"/>
      <c r="BI20" s="137"/>
      <c r="BJ20" s="138"/>
      <c r="BK20" s="138"/>
      <c r="BL20" s="138"/>
      <c r="BM20" s="137"/>
      <c r="BN20" s="137"/>
      <c r="BO20" s="137"/>
      <c r="BP20" s="137"/>
      <c r="BQ20" s="137"/>
      <c r="BR20" s="137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8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8"/>
    </row>
    <row r="21" spans="2:97" x14ac:dyDescent="0.3">
      <c r="B21" s="139"/>
      <c r="C21" s="139"/>
      <c r="D21" s="139"/>
      <c r="E21" s="139"/>
      <c r="F21" s="139"/>
      <c r="G21" s="139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</row>
    <row r="22" spans="2:97" x14ac:dyDescent="0.3"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</row>
    <row r="23" spans="2:97" x14ac:dyDescent="0.3">
      <c r="D23" t="s">
        <v>20</v>
      </c>
      <c r="H23" s="30">
        <f t="shared" ref="H23:AJ23" si="0">SUM(H9:H20)</f>
        <v>0</v>
      </c>
      <c r="I23" s="30">
        <f t="shared" si="0"/>
        <v>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0</v>
      </c>
      <c r="Q23" s="30">
        <f t="shared" si="0"/>
        <v>0</v>
      </c>
      <c r="R23" s="30">
        <f t="shared" si="0"/>
        <v>0</v>
      </c>
      <c r="S23" s="30">
        <f t="shared" si="0"/>
        <v>0</v>
      </c>
      <c r="T23" s="30">
        <f t="shared" si="0"/>
        <v>0</v>
      </c>
      <c r="U23" s="30">
        <f t="shared" si="0"/>
        <v>0</v>
      </c>
      <c r="V23" s="30">
        <f t="shared" si="0"/>
        <v>0</v>
      </c>
      <c r="W23" s="30">
        <f t="shared" si="0"/>
        <v>0</v>
      </c>
      <c r="X23" s="30">
        <f t="shared" si="0"/>
        <v>0</v>
      </c>
      <c r="Y23" s="30">
        <f t="shared" si="0"/>
        <v>0</v>
      </c>
      <c r="Z23" s="30">
        <f t="shared" si="0"/>
        <v>0</v>
      </c>
      <c r="AA23" s="30">
        <f t="shared" si="0"/>
        <v>0</v>
      </c>
      <c r="AB23" s="30">
        <f t="shared" si="0"/>
        <v>0</v>
      </c>
      <c r="AC23" s="30">
        <f t="shared" si="0"/>
        <v>0</v>
      </c>
      <c r="AD23" s="30">
        <f t="shared" si="0"/>
        <v>0</v>
      </c>
      <c r="AE23" s="30">
        <f t="shared" si="0"/>
        <v>0</v>
      </c>
      <c r="AF23" s="30">
        <f t="shared" si="0"/>
        <v>0</v>
      </c>
      <c r="AG23" s="30">
        <f t="shared" si="0"/>
        <v>0</v>
      </c>
      <c r="AH23" s="30">
        <f t="shared" si="0"/>
        <v>0</v>
      </c>
      <c r="AI23" s="30">
        <f t="shared" si="0"/>
        <v>0</v>
      </c>
      <c r="AJ23" s="30">
        <f t="shared" si="0"/>
        <v>0</v>
      </c>
      <c r="AK23" s="30"/>
      <c r="AL23" s="30"/>
      <c r="AM23" s="30">
        <f>SUM(AM9:AM20)</f>
        <v>0</v>
      </c>
      <c r="AN23" s="30">
        <f>SUM(AN9:AN20)</f>
        <v>0</v>
      </c>
      <c r="AO23" s="30">
        <f>SUM(AO9:AO20)</f>
        <v>0</v>
      </c>
      <c r="AP23" s="30">
        <f>SUM(AP9:AP20)</f>
        <v>0</v>
      </c>
      <c r="AQ23" s="30">
        <f>SUM(AQ9:AQ20)</f>
        <v>0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112"/>
      <c r="BS23" s="112"/>
      <c r="BT23" s="112"/>
      <c r="BU23" s="112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</row>
    <row r="24" spans="2:97" x14ac:dyDescent="0.3">
      <c r="D24" t="s">
        <v>19</v>
      </c>
      <c r="H24" s="30">
        <f>H23</f>
        <v>0</v>
      </c>
      <c r="I24" s="30">
        <f>H24+I23</f>
        <v>0</v>
      </c>
      <c r="J24" s="30">
        <f t="shared" ref="J24:N24" si="1">I24+J23</f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ref="O24" si="2">N24+O23</f>
        <v>0</v>
      </c>
      <c r="P24" s="30">
        <f t="shared" ref="P24" si="3">O24+P23</f>
        <v>0</v>
      </c>
      <c r="Q24" s="30">
        <f t="shared" ref="Q24" si="4">P24+Q23</f>
        <v>0</v>
      </c>
      <c r="R24" s="30">
        <f t="shared" ref="R24:S24" si="5">Q24+R23</f>
        <v>0</v>
      </c>
      <c r="S24" s="30">
        <f t="shared" si="5"/>
        <v>0</v>
      </c>
      <c r="T24" s="30">
        <f t="shared" ref="T24" si="6">S24+T23</f>
        <v>0</v>
      </c>
      <c r="U24" s="30">
        <f t="shared" ref="U24" si="7">T24+U23</f>
        <v>0</v>
      </c>
      <c r="V24" s="30">
        <f t="shared" ref="V24" si="8">U24+V23</f>
        <v>0</v>
      </c>
      <c r="W24" s="30">
        <f t="shared" ref="W24:X24" si="9">V24+W23</f>
        <v>0</v>
      </c>
      <c r="X24" s="30">
        <f t="shared" si="9"/>
        <v>0</v>
      </c>
      <c r="Y24" s="30">
        <f t="shared" ref="Y24" si="10">X24+Y23</f>
        <v>0</v>
      </c>
      <c r="Z24" s="30">
        <f t="shared" ref="Z24" si="11">Y24+Z23</f>
        <v>0</v>
      </c>
      <c r="AA24" s="30">
        <f t="shared" ref="AA24" si="12">Z24+AA23</f>
        <v>0</v>
      </c>
      <c r="AB24" s="30">
        <f t="shared" ref="AB24:AC24" si="13">AA24+AB23</f>
        <v>0</v>
      </c>
      <c r="AC24" s="30">
        <f t="shared" si="13"/>
        <v>0</v>
      </c>
      <c r="AD24" s="30">
        <f t="shared" ref="AD24" si="14">AC24+AD23</f>
        <v>0</v>
      </c>
      <c r="AE24" s="30">
        <f t="shared" ref="AE24" si="15">AD24+AE23</f>
        <v>0</v>
      </c>
      <c r="AF24" s="30">
        <f t="shared" ref="AF24" si="16">AE24+AF23</f>
        <v>0</v>
      </c>
      <c r="AG24" s="30">
        <f t="shared" ref="AG24:AH24" si="17">AF24+AG23</f>
        <v>0</v>
      </c>
      <c r="AH24" s="30">
        <f t="shared" si="17"/>
        <v>0</v>
      </c>
      <c r="AI24" s="30">
        <f t="shared" ref="AI24" si="18">AH24+AI23</f>
        <v>0</v>
      </c>
      <c r="AJ24" s="30">
        <f t="shared" ref="AJ24" si="19">AI24+AJ23</f>
        <v>0</v>
      </c>
      <c r="AK24" s="30"/>
      <c r="AL24" s="30"/>
      <c r="AM24" s="30" t="e">
        <f>#REF!+AM23</f>
        <v>#REF!</v>
      </c>
      <c r="AN24" s="30" t="e">
        <f t="shared" ref="AN24" si="20">AM24+AN23</f>
        <v>#REF!</v>
      </c>
      <c r="AO24" s="30" t="e">
        <f t="shared" ref="AO24" si="21">AN24+AO23</f>
        <v>#REF!</v>
      </c>
      <c r="AP24" s="30" t="e">
        <f t="shared" ref="AP24" si="22">AO24+AP23</f>
        <v>#REF!</v>
      </c>
      <c r="AQ24" s="30" t="e">
        <f t="shared" ref="AQ24" si="23">AP24+AQ23</f>
        <v>#REF!</v>
      </c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107"/>
      <c r="BS24" s="107"/>
      <c r="BT24" s="107"/>
      <c r="BU24" s="107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</row>
    <row r="25" spans="2:97" x14ac:dyDescent="0.3"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</row>
    <row r="26" spans="2:97" x14ac:dyDescent="0.3"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</row>
    <row r="27" spans="2:97" x14ac:dyDescent="0.3"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</row>
    <row r="28" spans="2:97" x14ac:dyDescent="0.3"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</row>
    <row r="29" spans="2:97" x14ac:dyDescent="0.3"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</row>
  </sheetData>
  <mergeCells count="6">
    <mergeCell ref="AM6:BQ6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WBS</vt:lpstr>
      <vt:lpstr>WP</vt:lpstr>
      <vt:lpstr>GANTT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Marco</cp:lastModifiedBy>
  <cp:lastPrinted>2020-09-23T10:31:40Z</cp:lastPrinted>
  <dcterms:created xsi:type="dcterms:W3CDTF">2020-09-17T09:08:50Z</dcterms:created>
  <dcterms:modified xsi:type="dcterms:W3CDTF">2021-04-12T08:11:39Z</dcterms:modified>
</cp:coreProperties>
</file>